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이소현\2025\통계연보\2024년 기본통계 표준서식(안)\제64회 홍천통계연보\"/>
    </mc:Choice>
  </mc:AlternateContent>
  <xr:revisionPtr revIDLastSave="0" documentId="13_ncr:1_{18060F13-0078-456E-9DA0-875C25C3161C}" xr6:coauthVersionLast="47" xr6:coauthVersionMax="47" xr10:uidLastSave="{00000000-0000-0000-0000-000000000000}"/>
  <bookViews>
    <workbookView xWindow="-120" yWindow="-120" windowWidth="29040" windowHeight="15840" tabRatio="875" xr2:uid="{00000000-000D-0000-FFFF-FFFF00000000}"/>
  </bookViews>
  <sheets>
    <sheet name="Ⅵ-1.농가 및 농가인구" sheetId="50" r:id="rId1"/>
    <sheet name="Ⅵ-2.연령별 농가인구" sheetId="1" r:id="rId2"/>
    <sheet name="Ⅵ-3.경지면적" sheetId="51" r:id="rId3"/>
    <sheet name="Ⅵ-4.경지규모별 농가" sheetId="40" r:id="rId4"/>
    <sheet name="Ⅵ-5.식량작물생산량(정곡)" sheetId="25" r:id="rId5"/>
    <sheet name="Ⅵ-5-1.미곡" sheetId="52" r:id="rId6"/>
    <sheet name="Ⅵ-5-2.맥류" sheetId="53" r:id="rId7"/>
    <sheet name="Ⅵ-5-3.잡곡" sheetId="27" r:id="rId8"/>
    <sheet name="Ⅵ-5-4.두류" sheetId="54" r:id="rId9"/>
    <sheet name="Ⅵ-5-5.서류" sheetId="6" r:id="rId10"/>
    <sheet name="Ⅵ-6.채소류생산량" sheetId="61" r:id="rId11"/>
    <sheet name="Ⅵ-7.특용작물 생산량" sheetId="29" r:id="rId12"/>
    <sheet name="Ⅵ-8.과실류 생산량" sheetId="55" r:id="rId13"/>
    <sheet name="Ⅵ-9.농업기계 보유현황" sheetId="32" r:id="rId14"/>
    <sheet name="Ⅵ-10.가축사육" sheetId="36" r:id="rId15"/>
    <sheet name="Ⅵ-11.가축전염병발생" sheetId="56" r:id="rId16"/>
    <sheet name="Ⅵ-12.임산물생산량 13.임목벌채허가" sheetId="41" r:id="rId17"/>
    <sheet name="Ⅵ-14.조림" sheetId="42" r:id="rId18"/>
    <sheet name="Ⅵ-15.불법산림훼손피해" sheetId="57" r:id="rId19"/>
    <sheet name="Ⅵ-16.어가및어가인구(내수면업)" sheetId="43" r:id="rId20"/>
    <sheet name="Ⅵ-17.친환경농축산물 출하현황" sheetId="49" r:id="rId21"/>
    <sheet name="Ⅵ-18.화훼재배현황" sheetId="60" r:id="rId22"/>
  </sheets>
  <definedNames>
    <definedName name="_xlnm.Print_Area" localSheetId="16">'Ⅵ-12.임산물생산량 13.임목벌채허가'!$A$1:$Q$22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11" i="55" l="1"/>
  <c r="Y11" i="55"/>
  <c r="W11" i="55"/>
  <c r="X11" i="55" s="1"/>
  <c r="V11" i="55"/>
  <c r="T11" i="55"/>
  <c r="S11" i="55"/>
  <c r="Q11" i="55"/>
  <c r="P11" i="55"/>
  <c r="N11" i="55"/>
  <c r="O11" i="55" s="1"/>
  <c r="M11" i="55"/>
  <c r="K11" i="55"/>
  <c r="J11" i="55"/>
  <c r="H11" i="55"/>
  <c r="G11" i="55"/>
  <c r="F12" i="55"/>
  <c r="E11" i="55"/>
  <c r="F11" i="55" s="1"/>
  <c r="D11" i="55"/>
  <c r="X21" i="55"/>
  <c r="O21" i="55"/>
  <c r="L21" i="55"/>
  <c r="I21" i="55"/>
  <c r="F21" i="55"/>
  <c r="C21" i="55"/>
  <c r="B21" i="55"/>
  <c r="AA20" i="55"/>
  <c r="X20" i="55"/>
  <c r="L20" i="55"/>
  <c r="I20" i="55"/>
  <c r="F20" i="55"/>
  <c r="C20" i="55"/>
  <c r="B20" i="55"/>
  <c r="AA19" i="55"/>
  <c r="X19" i="55"/>
  <c r="O19" i="55"/>
  <c r="L19" i="55"/>
  <c r="I19" i="55"/>
  <c r="F19" i="55"/>
  <c r="C19" i="55"/>
  <c r="B19" i="55"/>
  <c r="AA18" i="55"/>
  <c r="X18" i="55"/>
  <c r="O18" i="55"/>
  <c r="L18" i="55"/>
  <c r="I18" i="55"/>
  <c r="F18" i="55"/>
  <c r="C18" i="55"/>
  <c r="B18" i="55"/>
  <c r="AA17" i="55"/>
  <c r="X17" i="55"/>
  <c r="O17" i="55"/>
  <c r="L17" i="55"/>
  <c r="I17" i="55"/>
  <c r="F17" i="55"/>
  <c r="C17" i="55"/>
  <c r="B17" i="55"/>
  <c r="AA16" i="55"/>
  <c r="X16" i="55"/>
  <c r="O16" i="55"/>
  <c r="L16" i="55"/>
  <c r="I16" i="55"/>
  <c r="F16" i="55"/>
  <c r="C16" i="55"/>
  <c r="B16" i="55"/>
  <c r="AA15" i="55"/>
  <c r="X15" i="55"/>
  <c r="O15" i="55"/>
  <c r="L15" i="55"/>
  <c r="I15" i="55"/>
  <c r="F15" i="55"/>
  <c r="C15" i="55"/>
  <c r="B15" i="55"/>
  <c r="X14" i="55"/>
  <c r="L14" i="55"/>
  <c r="I14" i="55"/>
  <c r="F14" i="55"/>
  <c r="C14" i="55"/>
  <c r="B14" i="55"/>
  <c r="AA13" i="55"/>
  <c r="X13" i="55"/>
  <c r="L13" i="55"/>
  <c r="I13" i="55"/>
  <c r="F13" i="55"/>
  <c r="C13" i="55"/>
  <c r="B13" i="55"/>
  <c r="AA12" i="55"/>
  <c r="X12" i="55"/>
  <c r="O12" i="55"/>
  <c r="L12" i="55"/>
  <c r="I12" i="55"/>
  <c r="C12" i="55"/>
  <c r="C11" i="55" s="1"/>
  <c r="B12" i="55"/>
  <c r="B11" i="55" s="1"/>
  <c r="AA11" i="55"/>
  <c r="L11" i="55"/>
  <c r="I11" i="55"/>
  <c r="B10" i="60" l="1"/>
  <c r="B6" i="60"/>
  <c r="C6" i="60"/>
  <c r="B7" i="60"/>
  <c r="C7" i="60"/>
  <c r="B8" i="60"/>
  <c r="C8" i="60"/>
  <c r="B9" i="60"/>
  <c r="C9" i="60"/>
  <c r="C5" i="60"/>
  <c r="B5" i="60"/>
  <c r="C10" i="60"/>
  <c r="P11" i="49"/>
  <c r="O11" i="49"/>
  <c r="N11" i="49"/>
  <c r="P10" i="49"/>
  <c r="O10" i="49"/>
  <c r="N10" i="49"/>
  <c r="P9" i="49"/>
  <c r="O9" i="49"/>
  <c r="N9" i="49"/>
  <c r="P8" i="49"/>
  <c r="O8" i="49"/>
  <c r="N8" i="49"/>
  <c r="P7" i="49"/>
  <c r="O7" i="49"/>
  <c r="N7" i="49"/>
  <c r="E11" i="49"/>
  <c r="D11" i="49"/>
  <c r="C11" i="49"/>
  <c r="B11" i="49"/>
  <c r="E10" i="49"/>
  <c r="D10" i="49"/>
  <c r="C10" i="49"/>
  <c r="B10" i="49"/>
  <c r="E9" i="49"/>
  <c r="D9" i="49"/>
  <c r="C9" i="49"/>
  <c r="B9" i="49"/>
  <c r="E8" i="49"/>
  <c r="D8" i="49"/>
  <c r="C8" i="49"/>
  <c r="B8" i="49"/>
  <c r="E7" i="49"/>
  <c r="D7" i="49"/>
  <c r="C7" i="49"/>
  <c r="B7" i="49"/>
  <c r="E11" i="57"/>
  <c r="D11" i="57"/>
  <c r="C11" i="57"/>
  <c r="B11" i="57"/>
  <c r="E10" i="57"/>
  <c r="D10" i="57"/>
  <c r="C10" i="57"/>
  <c r="B10" i="57"/>
  <c r="E9" i="57"/>
  <c r="D9" i="57"/>
  <c r="C9" i="57"/>
  <c r="B9" i="57"/>
  <c r="E8" i="57"/>
  <c r="D8" i="57"/>
  <c r="C8" i="57"/>
  <c r="B8" i="57"/>
  <c r="E7" i="57"/>
  <c r="D7" i="57"/>
  <c r="C7" i="57"/>
  <c r="B7" i="57"/>
  <c r="C10" i="42"/>
  <c r="B10" i="42"/>
  <c r="C9" i="42"/>
  <c r="B9" i="42"/>
  <c r="C8" i="42"/>
  <c r="B8" i="42"/>
  <c r="C7" i="42"/>
  <c r="B7" i="42"/>
  <c r="C6" i="42"/>
  <c r="B6" i="42"/>
  <c r="C5" i="42"/>
  <c r="B5" i="42"/>
  <c r="C21" i="41"/>
  <c r="B21" i="41"/>
  <c r="C20" i="41"/>
  <c r="B20" i="41"/>
  <c r="C19" i="41"/>
  <c r="B19" i="41"/>
  <c r="C18" i="41"/>
  <c r="B18" i="41"/>
  <c r="C17" i="41"/>
  <c r="B17" i="41"/>
</calcChain>
</file>

<file path=xl/sharedStrings.xml><?xml version="1.0" encoding="utf-8"?>
<sst xmlns="http://schemas.openxmlformats.org/spreadsheetml/2006/main" count="859" uniqueCount="320">
  <si>
    <t>남
Male</t>
    <phoneticPr fontId="2" type="noConversion"/>
  </si>
  <si>
    <t>Source : Statistics Korea</t>
  </si>
  <si>
    <t>단위 : ha</t>
  </si>
  <si>
    <t>단위 : 가구</t>
  </si>
  <si>
    <t>Unit : ha</t>
  </si>
  <si>
    <t>생산량
Production</t>
    <phoneticPr fontId="2" type="noConversion"/>
  </si>
  <si>
    <t>단위 : ha, M/T</t>
  </si>
  <si>
    <t>Unit : ha, M/T</t>
  </si>
  <si>
    <t>단위 : ha, M/T</t>
    <phoneticPr fontId="2" type="noConversion"/>
  </si>
  <si>
    <t>동력이앙기
Rice transplanter</t>
    <phoneticPr fontId="4" type="noConversion"/>
  </si>
  <si>
    <t>단위 : 대</t>
  </si>
  <si>
    <t>총계
Total</t>
    <phoneticPr fontId="4" type="noConversion"/>
  </si>
  <si>
    <t>여
Female</t>
    <phoneticPr fontId="2" type="noConversion"/>
  </si>
  <si>
    <t>㎏/10a</t>
    <phoneticPr fontId="4" type="noConversion"/>
  </si>
  <si>
    <t>콤바인   Combine</t>
    <phoneticPr fontId="4" type="noConversion"/>
  </si>
  <si>
    <t>소형
Small</t>
    <phoneticPr fontId="4" type="noConversion"/>
  </si>
  <si>
    <t>보행형
Walking</t>
    <phoneticPr fontId="4" type="noConversion"/>
  </si>
  <si>
    <t>승용형
Taking</t>
    <phoneticPr fontId="4" type="noConversion"/>
  </si>
  <si>
    <t>단위 : 가구, 명</t>
    <phoneticPr fontId="2" type="noConversion"/>
  </si>
  <si>
    <t>Unit : household, person</t>
    <phoneticPr fontId="2" type="noConversion"/>
  </si>
  <si>
    <t xml:space="preserve"> 자료 : 「농업면적조사(경지면적통계)」 통계청 농어업통계과</t>
    <phoneticPr fontId="2" type="noConversion"/>
  </si>
  <si>
    <t>면적
Area</t>
    <phoneticPr fontId="4" type="noConversion"/>
  </si>
  <si>
    <t>생산량
Production</t>
    <phoneticPr fontId="4" type="noConversion"/>
  </si>
  <si>
    <t>생산량 Production</t>
    <phoneticPr fontId="4" type="noConversion"/>
  </si>
  <si>
    <t xml:space="preserve"> 자료 : 「농림어업조사」, 「농림어업총조사(5,0년)」 통계청 농어업통계과</t>
    <phoneticPr fontId="2" type="noConversion"/>
  </si>
  <si>
    <t>합계
Total</t>
    <phoneticPr fontId="78" type="noConversion"/>
  </si>
  <si>
    <t>Unit : person</t>
    <phoneticPr fontId="2" type="noConversion"/>
  </si>
  <si>
    <t>단위 : 명</t>
    <phoneticPr fontId="2" type="noConversion"/>
  </si>
  <si>
    <t>면적
Area</t>
  </si>
  <si>
    <t>생산량
Production</t>
  </si>
  <si>
    <t>kg/10a</t>
  </si>
  <si>
    <t>면양
Sheep</t>
  </si>
  <si>
    <t>사슴
Deer</t>
  </si>
  <si>
    <t>토끼
Rabbits</t>
  </si>
  <si>
    <t>개
Dogs</t>
  </si>
  <si>
    <t>칠면조
Turkeys</t>
  </si>
  <si>
    <t>거위
Geese</t>
  </si>
  <si>
    <t>단위 : 농가수</t>
  </si>
  <si>
    <t xml:space="preserve"> 자료 :「농림어업조사」, 「농림어업총조사(5,0년)」통계청  농어업통계과</t>
    <phoneticPr fontId="2" type="noConversion"/>
  </si>
  <si>
    <t>Unit : households</t>
    <phoneticPr fontId="2" type="noConversion"/>
  </si>
  <si>
    <t>자료 :「농림어업조사」, 「농림어업총조사(5,0년)」통계청  농어업통계과</t>
    <phoneticPr fontId="2" type="noConversion"/>
  </si>
  <si>
    <t>단위 : 농장, 가구, 마리</t>
  </si>
  <si>
    <t>돼지생식기
호흡기증후군PRRS</t>
  </si>
  <si>
    <t>브루셀라병Brucellosis</t>
  </si>
  <si>
    <t>결핵병Tuberculosis</t>
  </si>
  <si>
    <t>고병원성
조류인플루엔자HPAI</t>
  </si>
  <si>
    <t>경지없는 
농가수
No Cultivated land</t>
    <phoneticPr fontId="4" type="noConversion"/>
  </si>
  <si>
    <t>1. 농가 및 농가인구  Farm Households and Population</t>
    <phoneticPr fontId="2" type="noConversion"/>
  </si>
  <si>
    <t>2. 연령별 농가인구  Farm Population by Age Group</t>
    <phoneticPr fontId="2" type="noConversion"/>
  </si>
  <si>
    <t>겸업
Part-time</t>
    <phoneticPr fontId="2" type="noConversion"/>
  </si>
  <si>
    <t>오리
Ducks</t>
    <phoneticPr fontId="2" type="noConversion"/>
  </si>
  <si>
    <t>꿀벌
Beehives</t>
    <phoneticPr fontId="2" type="noConversion"/>
  </si>
  <si>
    <t>통수</t>
    <phoneticPr fontId="2" type="noConversion"/>
  </si>
  <si>
    <t>5-1. 미곡  Rice</t>
    <phoneticPr fontId="2" type="noConversion"/>
  </si>
  <si>
    <t>5-2. 맥류  Wheat and Barley</t>
    <phoneticPr fontId="2" type="noConversion"/>
  </si>
  <si>
    <t>5-3. 잡곡  Miscellaneous Grains</t>
    <phoneticPr fontId="2" type="noConversion"/>
  </si>
  <si>
    <t>5-4. 두류 Pulse</t>
    <phoneticPr fontId="2" type="noConversion"/>
  </si>
  <si>
    <t>5-5. 서류  Potatoes</t>
    <phoneticPr fontId="2" type="noConversion"/>
  </si>
  <si>
    <t>6. 채소류 생산량  Vegetable Production</t>
    <phoneticPr fontId="2" type="noConversion"/>
  </si>
  <si>
    <t>7. 특용작물 생산량  Production of Oil Seeds and Cash Crops</t>
    <phoneticPr fontId="2" type="noConversion"/>
  </si>
  <si>
    <t>8. 과실류 생산량  Fruit Production</t>
    <phoneticPr fontId="2" type="noConversion"/>
  </si>
  <si>
    <t>9. 농업기계 보유현황  Agricultural Machinery Holdings</t>
    <phoneticPr fontId="2" type="noConversion"/>
  </si>
  <si>
    <t>10. 가축사육  Number of Livestock and Poultry and Livestock Farm</t>
    <phoneticPr fontId="2" type="noConversion"/>
  </si>
  <si>
    <t>Unit : number</t>
    <phoneticPr fontId="2" type="noConversion"/>
  </si>
  <si>
    <t>농용트랙터
Farm tractor</t>
    <phoneticPr fontId="4" type="noConversion"/>
  </si>
  <si>
    <t xml:space="preserve">대형
Large </t>
    <phoneticPr fontId="4" type="noConversion"/>
  </si>
  <si>
    <t>5조이상
5 rows and more</t>
    <phoneticPr fontId="4" type="noConversion"/>
  </si>
  <si>
    <t>농산물
건조기
Agricultural dryer</t>
    <phoneticPr fontId="4" type="noConversion"/>
  </si>
  <si>
    <t>구제역
Foot and mouth disease</t>
    <phoneticPr fontId="2" type="noConversion"/>
  </si>
  <si>
    <t>돼지열병Classical swine fever</t>
    <phoneticPr fontId="2" type="noConversion"/>
  </si>
  <si>
    <t>사슴만성
소모성질병Chronic wasting disease</t>
    <phoneticPr fontId="2" type="noConversion"/>
  </si>
  <si>
    <t>낭충봉아
부패병
Sacbrood disease</t>
    <phoneticPr fontId="2" type="noConversion"/>
  </si>
  <si>
    <t>5. 식량작물 생산량(정곡)  Production of food Grains(Milled Crops)</t>
    <phoneticPr fontId="2" type="noConversion"/>
  </si>
  <si>
    <t>12. 임산물 생산량  Production of Forestry Products</t>
    <phoneticPr fontId="2" type="noConversion"/>
  </si>
  <si>
    <t>단위 : 개별</t>
    <phoneticPr fontId="2" type="noConversion"/>
  </si>
  <si>
    <t>Unit : item specific</t>
    <phoneticPr fontId="2" type="noConversion"/>
  </si>
  <si>
    <t>죽순(㎏)
Bamboo shoot</t>
    <phoneticPr fontId="2" type="noConversion"/>
  </si>
  <si>
    <t>Source : Korea Forest Service</t>
    <phoneticPr fontId="2" type="noConversion"/>
  </si>
  <si>
    <t>13. 입목벌채 허가(신고)  Lumbering Permits</t>
    <phoneticPr fontId="2" type="noConversion"/>
  </si>
  <si>
    <t>단위 : ㎥</t>
    <phoneticPr fontId="2" type="noConversion"/>
  </si>
  <si>
    <t>14. 조림  Reforestation</t>
    <phoneticPr fontId="2" type="noConversion"/>
  </si>
  <si>
    <t>단위 : ha, 천본</t>
  </si>
  <si>
    <t>15. 불법 산림훼손 피해현황  Uncontrolled Forest Damages by Cause</t>
    <phoneticPr fontId="2" type="noConversion"/>
  </si>
  <si>
    <t>단위 : 건, ha, ㎥, 천원</t>
    <phoneticPr fontId="2" type="noConversion"/>
  </si>
  <si>
    <t>단위 : 가구, 명</t>
  </si>
  <si>
    <t>전업
Full time</t>
    <phoneticPr fontId="4" type="noConversion"/>
  </si>
  <si>
    <t>남
Male</t>
    <phoneticPr fontId="4" type="noConversion"/>
  </si>
  <si>
    <t>여
Female</t>
    <phoneticPr fontId="4" type="noConversion"/>
  </si>
  <si>
    <t xml:space="preserve">제1종
Type-1 </t>
    <phoneticPr fontId="4" type="noConversion"/>
  </si>
  <si>
    <t>제2종
Type-2</t>
    <phoneticPr fontId="4" type="noConversion"/>
  </si>
  <si>
    <t>호당인구
Person per household</t>
    <phoneticPr fontId="4" type="noConversion"/>
  </si>
  <si>
    <t>호당종사자
Worker per household</t>
    <phoneticPr fontId="4" type="noConversion"/>
  </si>
  <si>
    <t xml:space="preserve"> 자료 : 「농림어업총조사」,「농림어업조사」 통계청 농어업통계과</t>
  </si>
  <si>
    <t>합계
Total</t>
    <phoneticPr fontId="4" type="noConversion"/>
  </si>
  <si>
    <t>단위 : 건, 가구, ha, 톤</t>
  </si>
  <si>
    <t>Unit : case, household, ha, ton</t>
  </si>
  <si>
    <t>유기축산물
Organic</t>
  </si>
  <si>
    <t>무항생제축산물
Antibiotic free</t>
  </si>
  <si>
    <t>Source : www.enviagro.go.kr</t>
  </si>
  <si>
    <t>Source : Ministry of Agriculture Food and Rural Affairs</t>
  </si>
  <si>
    <t>논 
Paddy Field</t>
    <phoneticPr fontId="2" type="noConversion"/>
  </si>
  <si>
    <t>밭 
Upland</t>
    <phoneticPr fontId="2" type="noConversion"/>
  </si>
  <si>
    <t>스피드
스프레
이어
(SS기)
Speed sprayer</t>
    <phoneticPr fontId="4" type="noConversion"/>
  </si>
  <si>
    <t xml:space="preserve">관리기
Cultivator </t>
    <phoneticPr fontId="4" type="noConversion"/>
  </si>
  <si>
    <t>3조이하
3 rows and less</t>
    <phoneticPr fontId="4" type="noConversion"/>
  </si>
  <si>
    <t>4조
4 rows</t>
    <phoneticPr fontId="4" type="noConversion"/>
  </si>
  <si>
    <t>11. 가축전염병 발생  Cases of Infectious Livestock Diseases</t>
    <phoneticPr fontId="2" type="noConversion"/>
  </si>
  <si>
    <t xml:space="preserve">수실(㎏)
Nut and fruits </t>
    <phoneticPr fontId="2" type="noConversion"/>
  </si>
  <si>
    <t xml:space="preserve">합계
Total </t>
    <phoneticPr fontId="2" type="noConversion"/>
  </si>
  <si>
    <t>Ⅵ. 농림수산업  Agriculture·Forestry·Fisheries</t>
    <phoneticPr fontId="2" type="noConversion"/>
  </si>
  <si>
    <t>3. 경지면적  Area of Cultivated Land</t>
    <phoneticPr fontId="2" type="noConversion"/>
  </si>
  <si>
    <t>4. 경지규모별 농가  Farm households by size of cultivated land</t>
    <phoneticPr fontId="2" type="noConversion"/>
  </si>
  <si>
    <t>Source : Ministry of Agriculture Food and Rural Affairs</t>
    <phoneticPr fontId="2" type="noConversion"/>
  </si>
  <si>
    <t>뉴캐슬병Newcastle disease</t>
    <phoneticPr fontId="2" type="noConversion"/>
  </si>
  <si>
    <t>Source : Statistics Korea, Ministry of Agriculture Food and Rural Affairs</t>
    <phoneticPr fontId="2" type="noConversion"/>
  </si>
  <si>
    <t>0.1㏊미만
Less than 0.1ha</t>
    <phoneticPr fontId="2" type="noConversion"/>
  </si>
  <si>
    <t>경지있는 농가수
Cultivated land</t>
    <phoneticPr fontId="2" type="noConversion"/>
  </si>
  <si>
    <r>
      <t xml:space="preserve">Unit </t>
    </r>
    <r>
      <rPr>
        <sz val="10"/>
        <rFont val="굴림"/>
        <family val="3"/>
        <charset val="129"/>
      </rPr>
      <t>: ha, M/T</t>
    </r>
  </si>
  <si>
    <t>20세 ∼ 29세
20 ~ 29 years old</t>
    <phoneticPr fontId="2" type="noConversion"/>
  </si>
  <si>
    <t>30세 ∼39세
30 ~ 39 years old</t>
    <phoneticPr fontId="2" type="noConversion"/>
  </si>
  <si>
    <t>40세 ∼ 49세
40 ~ 49 years old</t>
    <phoneticPr fontId="2" type="noConversion"/>
  </si>
  <si>
    <t>50세 ∼ 59세
50 ~ 59 years old</t>
    <phoneticPr fontId="2" type="noConversion"/>
  </si>
  <si>
    <t>65세 ∼ 69세
65 ~ 69 years old</t>
    <phoneticPr fontId="2" type="noConversion"/>
  </si>
  <si>
    <t>수익솎아베기
Thinning for profit</t>
    <phoneticPr fontId="2" type="noConversion"/>
  </si>
  <si>
    <t>숲가꾸기
Forest tending</t>
    <phoneticPr fontId="2" type="noConversion"/>
  </si>
  <si>
    <t>수종갱신 
Species conversion</t>
    <phoneticPr fontId="2" type="noConversion"/>
  </si>
  <si>
    <t>산지전용
Status of forest land</t>
    <phoneticPr fontId="2" type="noConversion"/>
  </si>
  <si>
    <t>경제림조성
Commercial forest</t>
    <phoneticPr fontId="2" type="noConversion"/>
  </si>
  <si>
    <t>큰나무조림
Mature forest</t>
    <phoneticPr fontId="2" type="noConversion"/>
  </si>
  <si>
    <t>지역특화조림
Regionally specialized forest</t>
    <phoneticPr fontId="2" type="noConversion"/>
  </si>
  <si>
    <t>미세먼지저감조림
Fine dust-reducing forest</t>
    <phoneticPr fontId="2" type="noConversion"/>
  </si>
  <si>
    <t>기타
Others</t>
    <phoneticPr fontId="2" type="noConversion"/>
  </si>
  <si>
    <t>무허가벌채
Unlicensed cutting</t>
    <phoneticPr fontId="2" type="noConversion"/>
  </si>
  <si>
    <t xml:space="preserve">불법 산지전용
Illegal conversion of forest to other uses </t>
    <phoneticPr fontId="2" type="noConversion"/>
  </si>
  <si>
    <t>건수
Cases</t>
    <phoneticPr fontId="2" type="noConversion"/>
  </si>
  <si>
    <t xml:space="preserve">면적
Area </t>
    <phoneticPr fontId="2" type="noConversion"/>
  </si>
  <si>
    <t>재적
Volume</t>
    <phoneticPr fontId="2" type="noConversion"/>
  </si>
  <si>
    <t>금액
Amount</t>
    <phoneticPr fontId="2" type="noConversion"/>
  </si>
  <si>
    <t xml:space="preserve"> ○ 가구당 경지면적은「1. 농가 및 농가인구」를 이용하여 계산하며 단위(ha, a) 표기에 유의</t>
    <phoneticPr fontId="2" type="noConversion"/>
  </si>
  <si>
    <t>가구당 경지면적
Agricultrual land area per household (a)</t>
    <phoneticPr fontId="2" type="noConversion"/>
  </si>
  <si>
    <t>0.1㏊이상
0.5㏊미만
0.1~0.5㏊</t>
    <phoneticPr fontId="2" type="noConversion"/>
  </si>
  <si>
    <t>0.5㏊이상
1.0㏊미만
0.5~1.0㏊</t>
    <phoneticPr fontId="2" type="noConversion"/>
  </si>
  <si>
    <t>1.0㏊이상
1.5㏊미만
1.0~1.5㏊</t>
    <phoneticPr fontId="2" type="noConversion"/>
  </si>
  <si>
    <t>1.5㏊이상
2.0㏊미만
1.5~2.0㏊</t>
    <phoneticPr fontId="2" type="noConversion"/>
  </si>
  <si>
    <t>2.0㏊이상
3.0㏊미만
2.0~3.0㏊</t>
    <phoneticPr fontId="2" type="noConversion"/>
  </si>
  <si>
    <t>3.0㏊이상
5.0㏊미만
3.0~5.0㏊</t>
    <phoneticPr fontId="2" type="noConversion"/>
  </si>
  <si>
    <t>5.0㏊이상
10.0㏊미만
5.0~10.0㏊</t>
    <phoneticPr fontId="2" type="noConversion"/>
  </si>
  <si>
    <t>10.0㏊이상
10.0㏊ and over</t>
    <phoneticPr fontId="2" type="noConversion"/>
  </si>
  <si>
    <t xml:space="preserve"> ○ 미곡 중 백미(90.4%)의 생산량 수록</t>
    <phoneticPr fontId="2" type="noConversion"/>
  </si>
  <si>
    <t>○ 맥류 중 정곡의 생산량 수록</t>
    <phoneticPr fontId="2" type="noConversion"/>
  </si>
  <si>
    <t>생산량
Production</t>
    <phoneticPr fontId="2" type="noConversion"/>
  </si>
  <si>
    <t>겉보리
Covered Barley</t>
    <phoneticPr fontId="2" type="noConversion"/>
  </si>
  <si>
    <t>쌀보리
Naked Barley</t>
    <phoneticPr fontId="2" type="noConversion"/>
  </si>
  <si>
    <t>밀
Wheat</t>
    <phoneticPr fontId="2" type="noConversion"/>
  </si>
  <si>
    <t>맥주보리
Beer Barley</t>
    <phoneticPr fontId="2" type="noConversion"/>
  </si>
  <si>
    <t>콩
Soybeans</t>
    <phoneticPr fontId="2" type="noConversion"/>
  </si>
  <si>
    <t>팥
Red Beans</t>
    <phoneticPr fontId="2" type="noConversion"/>
  </si>
  <si>
    <t>녹두
Green Beans</t>
    <phoneticPr fontId="2" type="noConversion"/>
  </si>
  <si>
    <t>사과
Apples</t>
    <phoneticPr fontId="2" type="noConversion"/>
  </si>
  <si>
    <t>배
Pears</t>
    <phoneticPr fontId="2" type="noConversion"/>
  </si>
  <si>
    <t>복숭아
Peaches</t>
    <phoneticPr fontId="2" type="noConversion"/>
  </si>
  <si>
    <t>포도
Grapes</t>
    <phoneticPr fontId="2" type="noConversion"/>
  </si>
  <si>
    <t>감 귤
Tangerines</t>
    <phoneticPr fontId="2" type="noConversion"/>
  </si>
  <si>
    <t>감
Persimmons</t>
    <phoneticPr fontId="2" type="noConversion"/>
  </si>
  <si>
    <t>기타
Other Fruit</t>
    <phoneticPr fontId="2" type="noConversion"/>
  </si>
  <si>
    <t>중형
Medium</t>
    <phoneticPr fontId="4" type="noConversion"/>
  </si>
  <si>
    <t>염소
(유산양 포함)
Goats</t>
    <phoneticPr fontId="2" type="noConversion"/>
  </si>
  <si>
    <t>돼지오제스키병
Aujeszky's disease</t>
    <phoneticPr fontId="2" type="noConversion"/>
  </si>
  <si>
    <t>추백리
Pullorum disease</t>
    <phoneticPr fontId="2" type="noConversion"/>
  </si>
  <si>
    <t>가금티푸스
Fowl typhoid</t>
    <phoneticPr fontId="2" type="noConversion"/>
  </si>
  <si>
    <t>죽재(kg)
Bamboo</t>
    <phoneticPr fontId="4" type="noConversion"/>
  </si>
  <si>
    <t>수지(㎏)
Resin</t>
    <phoneticPr fontId="4" type="noConversion"/>
  </si>
  <si>
    <t>농산물
Agricultural products</t>
    <phoneticPr fontId="2" type="noConversion"/>
  </si>
  <si>
    <t>축산물
Livestock products</t>
    <phoneticPr fontId="2" type="noConversion"/>
  </si>
  <si>
    <t>70세 이상
70 years old
and older</t>
    <phoneticPr fontId="2" type="noConversion"/>
  </si>
  <si>
    <t>섬유원료
(㎏)
Fiber</t>
    <phoneticPr fontId="2" type="noConversion"/>
  </si>
  <si>
    <t>토석(㎥)
Soil and stone</t>
    <phoneticPr fontId="4" type="noConversion"/>
  </si>
  <si>
    <t>기타
Others</t>
    <phoneticPr fontId="4" type="noConversion"/>
  </si>
  <si>
    <t>벌채량
Cutting volume</t>
    <phoneticPr fontId="2" type="noConversion"/>
  </si>
  <si>
    <t>수집량
Collected volume</t>
    <phoneticPr fontId="2" type="noConversion"/>
  </si>
  <si>
    <t>농용자재(t)
Farm material</t>
    <phoneticPr fontId="2" type="noConversion"/>
  </si>
  <si>
    <t>약용식물(㎏)
Medicinal herbs</t>
    <phoneticPr fontId="2" type="noConversion"/>
  </si>
  <si>
    <t>연료(M/T)
Fuel</t>
    <phoneticPr fontId="2" type="noConversion"/>
  </si>
  <si>
    <t>톱밥(㎥)
Saw 
dust</t>
    <phoneticPr fontId="2" type="noConversion"/>
  </si>
  <si>
    <t>버섯(㎏)
Mushroom</t>
    <phoneticPr fontId="4" type="noConversion"/>
  </si>
  <si>
    <t>조경재(본)
Material for landscape</t>
    <phoneticPr fontId="4" type="noConversion"/>
  </si>
  <si>
    <t>합계 
Total</t>
    <phoneticPr fontId="2" type="noConversion"/>
  </si>
  <si>
    <t>주벌
Final clearing</t>
    <phoneticPr fontId="2" type="noConversion"/>
  </si>
  <si>
    <t>피해목
Damaged Tree</t>
    <phoneticPr fontId="2" type="noConversion"/>
  </si>
  <si>
    <t>기타
 Others</t>
    <phoneticPr fontId="2" type="noConversion"/>
  </si>
  <si>
    <t>곡물건조기
Grain dryer</t>
    <phoneticPr fontId="4" type="noConversion"/>
  </si>
  <si>
    <t>참깨
Sesame</t>
    <phoneticPr fontId="2" type="noConversion"/>
  </si>
  <si>
    <t>들깨
Perilla Seeds</t>
    <phoneticPr fontId="2" type="noConversion"/>
  </si>
  <si>
    <t>땅콩
Groundnuts</t>
    <phoneticPr fontId="2" type="noConversion"/>
  </si>
  <si>
    <t>면적
Area</t>
    <phoneticPr fontId="2" type="noConversion"/>
  </si>
  <si>
    <t>면적
Area</t>
    <phoneticPr fontId="2" type="noConversion"/>
  </si>
  <si>
    <t>과채류
Fruit-bearing Vegetables</t>
    <phoneticPr fontId="2" type="noConversion"/>
  </si>
  <si>
    <t>수박
Water Melons</t>
    <phoneticPr fontId="2" type="noConversion"/>
  </si>
  <si>
    <t>참외
Melons</t>
    <phoneticPr fontId="2" type="noConversion"/>
  </si>
  <si>
    <t>엽채류
Leafy and Stem Vegetables</t>
    <phoneticPr fontId="2" type="noConversion"/>
  </si>
  <si>
    <t>근채류
Root Vegetables</t>
    <phoneticPr fontId="2" type="noConversion"/>
  </si>
  <si>
    <t>조미채소류
Spice &amp; Culinary Vegetables</t>
    <phoneticPr fontId="2" type="noConversion"/>
  </si>
  <si>
    <t>감자
White Potatoes</t>
    <phoneticPr fontId="2" type="noConversion"/>
  </si>
  <si>
    <t>고구마
Sweet Potatoes</t>
    <phoneticPr fontId="2" type="noConversion"/>
  </si>
  <si>
    <t>합계
Total</t>
    <phoneticPr fontId="2" type="noConversion"/>
  </si>
  <si>
    <t>기타
Other Pulses</t>
    <phoneticPr fontId="2" type="noConversion"/>
  </si>
  <si>
    <t>옥수수
Corn</t>
    <phoneticPr fontId="2" type="noConversion"/>
  </si>
  <si>
    <t>메밀
BuckWheat</t>
    <phoneticPr fontId="2" type="noConversion"/>
  </si>
  <si>
    <t>기타
Other Miscellaneous grains</t>
    <phoneticPr fontId="2" type="noConversion"/>
  </si>
  <si>
    <t>논벼
Paddy Rice</t>
    <phoneticPr fontId="2" type="noConversion"/>
  </si>
  <si>
    <t>밭벼
Upland Rice</t>
    <phoneticPr fontId="2" type="noConversion"/>
  </si>
  <si>
    <t>합계
Total</t>
    <phoneticPr fontId="2" type="noConversion"/>
  </si>
  <si>
    <t>미곡
Rice</t>
    <phoneticPr fontId="2" type="noConversion"/>
  </si>
  <si>
    <t>맥류
Wheat &amp; Barley</t>
    <phoneticPr fontId="2" type="noConversion"/>
  </si>
  <si>
    <t>잡곡
Miscellaneous grains</t>
    <phoneticPr fontId="2" type="noConversion"/>
  </si>
  <si>
    <t>두류
Pulses</t>
    <phoneticPr fontId="2" type="noConversion"/>
  </si>
  <si>
    <t>서류
Potatoes</t>
    <phoneticPr fontId="2" type="noConversion"/>
  </si>
  <si>
    <t>0세 ∼14세
0 ~ 14 years old</t>
    <phoneticPr fontId="2" type="noConversion"/>
  </si>
  <si>
    <t>15세 ~ 19세
15 ~ 19 years old</t>
    <phoneticPr fontId="4" type="noConversion"/>
  </si>
  <si>
    <t>60세 ~ 64세
60 ~ 64 years old</t>
    <phoneticPr fontId="4" type="noConversion"/>
  </si>
  <si>
    <t>농가 
Farm households</t>
    <phoneticPr fontId="2" type="noConversion"/>
  </si>
  <si>
    <t>농가인구
Farm population</t>
    <phoneticPr fontId="2" type="noConversion"/>
  </si>
  <si>
    <t>전업
Full-time</t>
    <phoneticPr fontId="2" type="noConversion"/>
  </si>
  <si>
    <t>본수
Seedlings</t>
    <phoneticPr fontId="2" type="noConversion"/>
  </si>
  <si>
    <t>도벌
Secret logging</t>
    <phoneticPr fontId="2" type="noConversion"/>
  </si>
  <si>
    <t>어가
Fishery households</t>
    <phoneticPr fontId="4" type="noConversion"/>
  </si>
  <si>
    <t>겸업
Part time</t>
    <phoneticPr fontId="4" type="noConversion"/>
  </si>
  <si>
    <t>유기농산물
Organic</t>
    <phoneticPr fontId="2" type="noConversion"/>
  </si>
  <si>
    <t>무농약농산물
Pesticide free</t>
    <phoneticPr fontId="2" type="noConversion"/>
  </si>
  <si>
    <t>건수
No. of cases</t>
    <phoneticPr fontId="2" type="noConversion"/>
  </si>
  <si>
    <t>농가수
No. of households</t>
    <phoneticPr fontId="2" type="noConversion"/>
  </si>
  <si>
    <t>면적
Total area</t>
    <phoneticPr fontId="2" type="noConversion"/>
  </si>
  <si>
    <t>출하량
Shipments</t>
    <phoneticPr fontId="2" type="noConversion"/>
  </si>
  <si>
    <t>동력
경운기
Power tiller</t>
    <phoneticPr fontId="4" type="noConversion"/>
  </si>
  <si>
    <t>합계</t>
    <phoneticPr fontId="4" type="noConversion"/>
  </si>
  <si>
    <t>주 : 통계표에 수록된 숫자는 추정과정의 반올림으로 인해 세목과 그 총계가 일치하지 않을 수 있음</t>
    <phoneticPr fontId="2" type="noConversion"/>
  </si>
  <si>
    <t>Unit : household</t>
    <phoneticPr fontId="2" type="noConversion"/>
  </si>
  <si>
    <t>Unit : farm, households, head</t>
    <phoneticPr fontId="2" type="noConversion"/>
  </si>
  <si>
    <t>마리수
Head</t>
    <phoneticPr fontId="2" type="noConversion"/>
  </si>
  <si>
    <t>사육농장
Farm</t>
    <phoneticPr fontId="2" type="noConversion"/>
  </si>
  <si>
    <t>사육가구
Household</t>
    <phoneticPr fontId="2" type="noConversion"/>
  </si>
  <si>
    <r>
      <t>한육우</t>
    </r>
    <r>
      <rPr>
        <vertAlign val="superscript"/>
        <sz val="9"/>
        <rFont val="굴림"/>
        <family val="3"/>
        <charset val="129"/>
      </rPr>
      <t xml:space="preserve">
</t>
    </r>
    <r>
      <rPr>
        <sz val="9"/>
        <rFont val="굴림"/>
        <family val="3"/>
        <charset val="129"/>
      </rPr>
      <t>Native and 
beef cattle</t>
    </r>
    <phoneticPr fontId="2" type="noConversion"/>
  </si>
  <si>
    <r>
      <t>젖소</t>
    </r>
    <r>
      <rPr>
        <vertAlign val="superscript"/>
        <sz val="9"/>
        <rFont val="굴림"/>
        <family val="3"/>
        <charset val="129"/>
      </rPr>
      <t xml:space="preserve">
</t>
    </r>
    <r>
      <rPr>
        <sz val="9"/>
        <rFont val="굴림"/>
        <family val="3"/>
        <charset val="129"/>
      </rPr>
      <t>Dairy
cattle</t>
    </r>
    <phoneticPr fontId="2" type="noConversion"/>
  </si>
  <si>
    <r>
      <t>돼지</t>
    </r>
    <r>
      <rPr>
        <vertAlign val="superscript"/>
        <sz val="9"/>
        <rFont val="굴림"/>
        <family val="3"/>
        <charset val="129"/>
      </rPr>
      <t xml:space="preserve">
</t>
    </r>
    <r>
      <rPr>
        <sz val="9"/>
        <rFont val="굴림"/>
        <family val="3"/>
        <charset val="129"/>
      </rPr>
      <t>Pigs</t>
    </r>
    <phoneticPr fontId="2" type="noConversion"/>
  </si>
  <si>
    <r>
      <t>닭</t>
    </r>
    <r>
      <rPr>
        <vertAlign val="superscript"/>
        <sz val="9"/>
        <rFont val="굴림"/>
        <family val="3"/>
        <charset val="129"/>
      </rPr>
      <t xml:space="preserve">
</t>
    </r>
    <r>
      <rPr>
        <sz val="9"/>
        <rFont val="굴림"/>
        <family val="3"/>
        <charset val="129"/>
      </rPr>
      <t>Chicken</t>
    </r>
    <phoneticPr fontId="2" type="noConversion"/>
  </si>
  <si>
    <t>23. 친환경 농·축산물 출하현황  Shipments of Eco-Friendly Agricultural·Livestock Products</t>
    <phoneticPr fontId="2" type="noConversion"/>
  </si>
  <si>
    <t>24. 화훼재배현황  Flowering Plants Cultivation</t>
    <phoneticPr fontId="2" type="noConversion"/>
  </si>
  <si>
    <t>Unit : ha, 1,000 seedlings</t>
    <phoneticPr fontId="2" type="noConversion"/>
  </si>
  <si>
    <t>kg/10a</t>
    <phoneticPr fontId="2" type="noConversion"/>
  </si>
  <si>
    <t xml:space="preserve">목초액(ℓ)
Wood vinegar                                                   </t>
    <phoneticPr fontId="4" type="noConversion"/>
  </si>
  <si>
    <t>Unit : cases, ha, ㎥, 1000 won</t>
    <phoneticPr fontId="2" type="noConversion"/>
  </si>
  <si>
    <t>용재
(죽재 제외)(㎥)
Timber
(except Bamboo)</t>
    <phoneticPr fontId="4" type="noConversion"/>
  </si>
  <si>
    <t>산나물
(죽순 제외)(㎏)
Wild vegetable
(except Bamboo shoot)</t>
    <phoneticPr fontId="2" type="noConversion"/>
  </si>
  <si>
    <r>
      <t xml:space="preserve"> 주:  </t>
    </r>
    <r>
      <rPr>
        <sz val="10"/>
        <color rgb="FF0070C0"/>
        <rFont val="굴림"/>
        <family val="3"/>
        <charset val="129"/>
      </rPr>
      <t>1)</t>
    </r>
    <r>
      <rPr>
        <sz val="10"/>
        <rFont val="굴림"/>
        <family val="3"/>
        <charset val="129"/>
      </rPr>
      <t xml:space="preserve"> 주요가축 : 한육우, 젖소, 돼지, 닭, 오리
           기타가축 : 염소, 면양, 사슴, 토끼, 개, 칠면조, 거위, 꿀벌
       </t>
    </r>
    <r>
      <rPr>
        <sz val="10"/>
        <color rgb="FF0070C0"/>
        <rFont val="굴림"/>
        <family val="3"/>
        <charset val="129"/>
      </rPr>
      <t>2)</t>
    </r>
    <r>
      <rPr>
        <sz val="10"/>
        <rFont val="굴림"/>
        <family val="3"/>
        <charset val="129"/>
      </rPr>
      <t xml:space="preserve"> 닭: </t>
    </r>
    <r>
      <rPr>
        <sz val="10"/>
        <color rgb="FF0070C0"/>
        <rFont val="굴림"/>
        <family val="3"/>
        <charset val="129"/>
      </rPr>
      <t>시·도 구분없이 용도별 3,000마리 이상 사육농가를 전수조사(2006년부터)</t>
    </r>
    <r>
      <rPr>
        <sz val="10"/>
        <rFont val="굴림"/>
        <family val="3"/>
        <charset val="129"/>
      </rPr>
      <t xml:space="preserve">
       </t>
    </r>
    <r>
      <rPr>
        <sz val="10"/>
        <color rgb="FF0070C0"/>
        <rFont val="굴림"/>
        <family val="3"/>
        <charset val="129"/>
      </rPr>
      <t>3)</t>
    </r>
    <r>
      <rPr>
        <sz val="10"/>
        <rFont val="굴림"/>
        <family val="3"/>
        <charset val="129"/>
      </rPr>
      <t xml:space="preserve"> 오리 : </t>
    </r>
    <r>
      <rPr>
        <sz val="10"/>
        <color rgb="FF0070C0"/>
        <rFont val="굴림"/>
        <family val="3"/>
        <charset val="129"/>
      </rPr>
      <t>시·도 구분없이 용도별 2,000마리 이상 사육농가를 전수조사(2011년부터)</t>
    </r>
    <phoneticPr fontId="2" type="noConversion"/>
  </si>
  <si>
    <r>
      <t>Unit :</t>
    </r>
    <r>
      <rPr>
        <sz val="10"/>
        <color rgb="FF0070C0"/>
        <rFont val="굴림"/>
        <family val="3"/>
        <charset val="129"/>
      </rPr>
      <t xml:space="preserve"> </t>
    </r>
    <r>
      <rPr>
        <sz val="10"/>
        <color theme="1"/>
        <rFont val="굴림"/>
        <family val="3"/>
        <charset val="129"/>
      </rPr>
      <t>㎥</t>
    </r>
    <phoneticPr fontId="2" type="noConversion"/>
  </si>
  <si>
    <t>어업종사가구원
Fishery household workers</t>
    <phoneticPr fontId="4" type="noConversion"/>
  </si>
  <si>
    <t>어가인구
Fishery households population</t>
    <phoneticPr fontId="4" type="noConversion"/>
  </si>
  <si>
    <t>절화류
Cut flowers</t>
    <phoneticPr fontId="2" type="noConversion"/>
  </si>
  <si>
    <t>분화류
Potted flowers</t>
    <phoneticPr fontId="2" type="noConversion"/>
  </si>
  <si>
    <t>관상수류
Ornamental trees</t>
    <phoneticPr fontId="2" type="noConversion"/>
  </si>
  <si>
    <r>
      <rPr>
        <sz val="9"/>
        <color rgb="FF0070C0"/>
        <rFont val="굴림"/>
        <family val="3"/>
        <charset val="129"/>
      </rPr>
      <t>종자</t>
    </r>
    <r>
      <rPr>
        <sz val="9"/>
        <color rgb="FF0070C0"/>
        <rFont val="맑은 고딕"/>
        <family val="3"/>
        <charset val="129"/>
      </rPr>
      <t>〮</t>
    </r>
    <r>
      <rPr>
        <sz val="9"/>
        <color rgb="FF0070C0"/>
        <rFont val="굴림"/>
        <family val="3"/>
        <charset val="129"/>
      </rPr>
      <t>종묘류</t>
    </r>
    <r>
      <rPr>
        <sz val="9"/>
        <rFont val="굴림"/>
        <family val="3"/>
        <charset val="129"/>
      </rPr>
      <t xml:space="preserve">
Seeds and seedlings</t>
    </r>
    <phoneticPr fontId="2" type="noConversion"/>
  </si>
  <si>
    <t>화목류
Flowering trees</t>
    <phoneticPr fontId="2" type="noConversion"/>
  </si>
  <si>
    <t>구근류
Bulbous plants</t>
    <phoneticPr fontId="2" type="noConversion"/>
  </si>
  <si>
    <t>초화류(화단용)
Herbaceous plants</t>
    <phoneticPr fontId="2" type="noConversion"/>
  </si>
  <si>
    <r>
      <t xml:space="preserve">판매량
Volume of sales
</t>
    </r>
    <r>
      <rPr>
        <sz val="9"/>
        <color rgb="FF0070C0"/>
        <rFont val="굴림"/>
        <family val="3"/>
        <charset val="129"/>
      </rPr>
      <t>(천본)</t>
    </r>
    <phoneticPr fontId="2" type="noConversion"/>
  </si>
  <si>
    <r>
      <t xml:space="preserve">판매량
Volume of sales
</t>
    </r>
    <r>
      <rPr>
        <sz val="9"/>
        <color rgb="FF0070C0"/>
        <rFont val="굴림"/>
        <family val="3"/>
        <charset val="129"/>
      </rPr>
      <t>(천분)</t>
    </r>
    <phoneticPr fontId="2" type="noConversion"/>
  </si>
  <si>
    <r>
      <t xml:space="preserve">판매량
Volume of sales
</t>
    </r>
    <r>
      <rPr>
        <sz val="9"/>
        <color rgb="FF0070C0"/>
        <rFont val="굴림"/>
        <family val="3"/>
        <charset val="129"/>
      </rPr>
      <t>(천주)</t>
    </r>
    <phoneticPr fontId="2" type="noConversion"/>
  </si>
  <si>
    <r>
      <t xml:space="preserve">판매량
Volume of sales
</t>
    </r>
    <r>
      <rPr>
        <sz val="9"/>
        <color rgb="FF0070C0"/>
        <rFont val="굴림"/>
        <family val="3"/>
        <charset val="129"/>
      </rPr>
      <t>(L, 천본)</t>
    </r>
    <phoneticPr fontId="2" type="noConversion"/>
  </si>
  <si>
    <r>
      <t xml:space="preserve">판매량
Volume of sales
</t>
    </r>
    <r>
      <rPr>
        <sz val="9"/>
        <color rgb="FF0070C0"/>
        <rFont val="굴림"/>
        <family val="3"/>
        <charset val="129"/>
      </rPr>
      <t>(천구)</t>
    </r>
    <phoneticPr fontId="2" type="noConversion"/>
  </si>
  <si>
    <r>
      <t xml:space="preserve">단위 : ㏊, </t>
    </r>
    <r>
      <rPr>
        <sz val="10"/>
        <color rgb="FF0070C0"/>
        <rFont val="굴림"/>
        <family val="3"/>
        <charset val="129"/>
      </rPr>
      <t>개별</t>
    </r>
    <phoneticPr fontId="2" type="noConversion"/>
  </si>
  <si>
    <r>
      <t xml:space="preserve">Unit : ㏊, </t>
    </r>
    <r>
      <rPr>
        <sz val="10"/>
        <color rgb="FF0070C0"/>
        <rFont val="굴림"/>
        <family val="3"/>
        <charset val="129"/>
      </rPr>
      <t>each</t>
    </r>
    <phoneticPr fontId="2" type="noConversion"/>
  </si>
  <si>
    <t>16. 어가 및 어가인구(내수면어업)1)
 Fishery Households and Fishery Households Population(Inland Waters Fisheries)</t>
    <phoneticPr fontId="2" type="noConversion"/>
  </si>
  <si>
    <t>5 년 별</t>
    <phoneticPr fontId="2" type="noConversion"/>
  </si>
  <si>
    <t>○ 해수면어업은 연도별 자료 작성됨(0, 5자 연도는 농림어업총조사(전수조사)자료이고, 그 외 연도는 어업조사(표본조사)자료임)
     - 0, 5자 연도 자료는 어가· 어가인구· 어업종사가구원에 대해 시군별 자료가 있음
     - 그 외 연도 자료는 어가 합계(전,겸업 자료는 작성 안됨), 어가인구, 어업종사가구원에 대해 시도 자료만 있음</t>
    <phoneticPr fontId="2" type="noConversion"/>
  </si>
  <si>
    <t>연  별</t>
    <phoneticPr fontId="2" type="noConversion"/>
  </si>
  <si>
    <t>홍천읍</t>
    <phoneticPr fontId="4" type="noConversion"/>
  </si>
  <si>
    <t>화촌면</t>
  </si>
  <si>
    <t>두촌면</t>
  </si>
  <si>
    <t>내촌면</t>
  </si>
  <si>
    <t>서석면</t>
  </si>
  <si>
    <t>영귀미면</t>
    <phoneticPr fontId="2" type="noConversion"/>
  </si>
  <si>
    <t>남면</t>
  </si>
  <si>
    <t>서면</t>
  </si>
  <si>
    <t>북방면</t>
  </si>
  <si>
    <t>내면</t>
  </si>
  <si>
    <t>-</t>
    <phoneticPr fontId="2" type="noConversion"/>
  </si>
  <si>
    <t>연   별
읍면별</t>
    <phoneticPr fontId="2" type="noConversion"/>
  </si>
  <si>
    <t>화촌면</t>
    <phoneticPr fontId="2" type="noConversion"/>
  </si>
  <si>
    <t>연   별
읍변별</t>
    <phoneticPr fontId="2" type="noConversion"/>
  </si>
  <si>
    <t>딸기
Strawberry</t>
    <phoneticPr fontId="2" type="noConversion"/>
  </si>
  <si>
    <t>오이
Cucumbers</t>
    <phoneticPr fontId="2" type="noConversion"/>
  </si>
  <si>
    <t>호박
Pumpkins</t>
    <phoneticPr fontId="2" type="noConversion"/>
  </si>
  <si>
    <t>토마토 
Tomatoes</t>
    <phoneticPr fontId="2" type="noConversion"/>
  </si>
  <si>
    <t xml:space="preserve"> 주 : 통계표에 수록된 숫자는 추정과정의 반올림으로 인해 세목과 그 총계가 일치하지 않을 수 있음</t>
    <phoneticPr fontId="2" type="noConversion"/>
  </si>
  <si>
    <t>면 적</t>
  </si>
  <si>
    <t>생산량
Production</t>
    <phoneticPr fontId="43" type="noConversion"/>
  </si>
  <si>
    <t>Area</t>
    <phoneticPr fontId="4" type="noConversion"/>
  </si>
  <si>
    <t>무  Radish</t>
  </si>
  <si>
    <t>파  Green Onions</t>
    <phoneticPr fontId="4" type="noConversion"/>
  </si>
  <si>
    <t>고추  Red pepper</t>
    <phoneticPr fontId="4" type="noConversion"/>
  </si>
  <si>
    <t>양파  Onions</t>
    <phoneticPr fontId="2" type="noConversion"/>
  </si>
  <si>
    <t>생강  Ginger</t>
    <phoneticPr fontId="2" type="noConversion"/>
  </si>
  <si>
    <t>마늘 Garlic</t>
    <phoneticPr fontId="2" type="noConversion"/>
  </si>
  <si>
    <t>당근  Carrot</t>
    <phoneticPr fontId="2" type="noConversion"/>
  </si>
  <si>
    <t>배추  Chinese Cabbage</t>
    <phoneticPr fontId="2" type="noConversion"/>
  </si>
  <si>
    <t>양배추  Cabbage</t>
    <phoneticPr fontId="2" type="noConversion"/>
  </si>
  <si>
    <t>시금치  Spinach</t>
    <phoneticPr fontId="2" type="noConversion"/>
  </si>
  <si>
    <t>상추 Lettuce</t>
    <phoneticPr fontId="2" type="noConversion"/>
  </si>
  <si>
    <t>자두
Plums</t>
    <phoneticPr fontId="2" type="noConversion"/>
  </si>
  <si>
    <t>홍천읍</t>
    <phoneticPr fontId="2" type="noConversion"/>
  </si>
  <si>
    <t>…</t>
  </si>
  <si>
    <t>…</t>
    <phoneticPr fontId="2" type="noConversion"/>
  </si>
  <si>
    <t>-</t>
  </si>
  <si>
    <t>자료 : 홍천군 농업기술센터</t>
    <phoneticPr fontId="2" type="noConversion"/>
  </si>
  <si>
    <t xml:space="preserve"> 자료 : 홍천군 농정과</t>
  </si>
  <si>
    <t xml:space="preserve"> 자료 :  홍천군 농정과</t>
    <phoneticPr fontId="2" type="noConversion"/>
  </si>
  <si>
    <t>자료 : 홍천군 축산과</t>
    <phoneticPr fontId="2" type="noConversion"/>
  </si>
  <si>
    <t xml:space="preserve"> 자료: 홍천군 산림과</t>
    <phoneticPr fontId="2" type="noConversion"/>
  </si>
  <si>
    <t xml:space="preserve"> 자료 : 홍천군 산림과</t>
    <phoneticPr fontId="2" type="noConversion"/>
  </si>
  <si>
    <t>자료 : 홍천군 산림과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</si>
</sst>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0">
    <numFmt numFmtId="42" formatCode="_-&quot;₩&quot;* #,##0_-;\-&quot;₩&quot;* #,##0_-;_-&quot;₩&quot;* &quot;-&quot;_-;_-@_-"/>
    <numFmt numFmtId="41" formatCode="_-* #,##0_-;\-* #,##0_-;_-* &quot;-&quot;_-;_-@_-"/>
    <numFmt numFmtId="176" formatCode="_ * #,##0_ ;_ * \-#,##0_ ;_ * &quot;-&quot;_ ;_ @_ "/>
    <numFmt numFmtId="177" formatCode="0,000"/>
    <numFmt numFmtId="178" formatCode="&quot;₩&quot;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79" formatCode="&quot;₩&quot;#,##0;[Red]&quot;₩&quot;&quot;₩&quot;\-#,##0"/>
    <numFmt numFmtId="180" formatCode="_ * #,##0.00_ ;_ * \-#,##0.00_ ;_ * &quot;-&quot;??_ ;_ @_ "/>
    <numFmt numFmtId="181" formatCode="&quot;₩&quot;#,##0.0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82" formatCode="&quot;₩&quot;#,##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83" formatCode="_ * #,##0.00_ ;_ * 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_ ;_ * &quot;-&quot;??_ ;_ @_ "/>
    <numFmt numFmtId="184" formatCode="&quot;₩&quot;#,##0.0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85" formatCode="&quot;₩&quot;#,##0;&quot;₩&quot;&quot;₩&quot;\-#,##0"/>
    <numFmt numFmtId="186" formatCode="_ * #,##0.00_ ;_ * \-#,##0.00_ ;_ * &quot;-&quot;_ ;_ @_ "/>
    <numFmt numFmtId="187" formatCode="&quot;₩&quot;#,##0.00;&quot;₩&quot;\-#,##0.00"/>
    <numFmt numFmtId="188" formatCode="_-[$€-2]* #,##0.00_-;\-[$€-2]* #,##0.00_-;_-[$€-2]* &quot;-&quot;??_-"/>
    <numFmt numFmtId="189" formatCode="&quot;₩&quot;#,##0.00;&quot;₩&quot;&quot;₩&quot;&quot;₩&quot;&quot;₩&quot;&quot;₩&quot;&quot;₩&quot;\-#,##0.00"/>
    <numFmt numFmtId="190" formatCode="_ &quot;₩&quot;* #,##0.00_ ;_ &quot;₩&quot;* &quot;₩&quot;\-#,##0.00_ ;_ &quot;₩&quot;* &quot;-&quot;??_ ;_ @_ "/>
    <numFmt numFmtId="191" formatCode="&quot;₩&quot;#,##0;&quot;₩&quot;&quot;₩&quot;&quot;₩&quot;\-#,##0"/>
    <numFmt numFmtId="192" formatCode="#,##0.0_ "/>
    <numFmt numFmtId="193" formatCode="#,##0_);[Red]\(#,##0\)"/>
    <numFmt numFmtId="194" formatCode="#,##0.00_);[Red]\(#,##0.00\)"/>
    <numFmt numFmtId="195" formatCode="_-* #,##0.0_-;\-* #,##0.0_-;_-* &quot;-&quot;_-;_-@_-"/>
    <numFmt numFmtId="196" formatCode="#,##0.0_);[Red]\(#,##0.0\)"/>
    <numFmt numFmtId="197" formatCode="0.0_);[Red]\(0.0\)"/>
    <numFmt numFmtId="198" formatCode="_-* #,##0.0_-;\-* #,##0.0_-;_-* &quot;-&quot;?_-;_-@_-"/>
    <numFmt numFmtId="199" formatCode="#,##0.0"/>
    <numFmt numFmtId="200" formatCode="0_);[Red]\(0\)"/>
    <numFmt numFmtId="201" formatCode="_ * #,##0.0_ ;_ * \-#,##0.0_ ;_ * &quot;-&quot;_ ;_ @_ "/>
    <numFmt numFmtId="202" formatCode="0.00_);[Red]\(0.00\)"/>
    <numFmt numFmtId="203" formatCode="_-* #,##0.0_-;\-* #,##0.0_-;_-* &quot;-&quot;??_-;_-@_-"/>
  </numFmts>
  <fonts count="112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2"/>
      <name val="바탕체"/>
      <family val="1"/>
      <charset val="129"/>
    </font>
    <font>
      <sz val="8"/>
      <name val="바탕"/>
      <family val="1"/>
      <charset val="129"/>
    </font>
    <font>
      <sz val="10"/>
      <name val="굴림"/>
      <family val="3"/>
      <charset val="129"/>
    </font>
    <font>
      <sz val="16"/>
      <name val="HY중고딕"/>
      <family val="1"/>
      <charset val="129"/>
    </font>
    <font>
      <sz val="10"/>
      <name val="HY중고딕"/>
      <family val="1"/>
      <charset val="129"/>
    </font>
    <font>
      <sz val="9"/>
      <name val="굴림체"/>
      <family val="3"/>
      <charset val="129"/>
    </font>
    <font>
      <sz val="10"/>
      <name val="굴림체"/>
      <family val="3"/>
      <charset val="129"/>
    </font>
    <font>
      <sz val="11"/>
      <color indexed="8"/>
      <name val="돋움"/>
      <family val="3"/>
      <charset val="129"/>
    </font>
    <font>
      <sz val="11"/>
      <color indexed="9"/>
      <name val="돋움"/>
      <family val="3"/>
      <charset val="129"/>
    </font>
    <font>
      <sz val="11"/>
      <color indexed="10"/>
      <name val="돋움"/>
      <family val="3"/>
      <charset val="129"/>
    </font>
    <font>
      <b/>
      <sz val="11"/>
      <color indexed="52"/>
      <name val="돋움"/>
      <family val="3"/>
      <charset val="129"/>
    </font>
    <font>
      <b/>
      <sz val="1"/>
      <color indexed="8"/>
      <name val="Courier"/>
      <family val="3"/>
    </font>
    <font>
      <sz val="11"/>
      <color indexed="20"/>
      <name val="돋움"/>
      <family val="3"/>
      <charset val="129"/>
    </font>
    <font>
      <sz val="1"/>
      <color indexed="8"/>
      <name val="Courier"/>
      <family val="3"/>
    </font>
    <font>
      <sz val="14"/>
      <name val="뼻뮝"/>
      <family val="3"/>
      <charset val="129"/>
    </font>
    <font>
      <sz val="10"/>
      <name val="바탕"/>
      <family val="1"/>
      <charset val="129"/>
    </font>
    <font>
      <sz val="11"/>
      <color indexed="60"/>
      <name val="돋움"/>
      <family val="3"/>
      <charset val="129"/>
    </font>
    <font>
      <i/>
      <sz val="11"/>
      <color indexed="23"/>
      <name val="돋움"/>
      <family val="3"/>
      <charset val="129"/>
    </font>
    <font>
      <b/>
      <sz val="11"/>
      <color indexed="9"/>
      <name val="돋움"/>
      <family val="3"/>
      <charset val="129"/>
    </font>
    <font>
      <sz val="10"/>
      <name val="Arial"/>
      <family val="2"/>
    </font>
    <font>
      <sz val="11"/>
      <color indexed="52"/>
      <name val="돋움"/>
      <family val="3"/>
      <charset val="129"/>
    </font>
    <font>
      <b/>
      <sz val="11"/>
      <color indexed="8"/>
      <name val="돋움"/>
      <family val="3"/>
      <charset val="129"/>
    </font>
    <font>
      <sz val="11"/>
      <color indexed="62"/>
      <name val="돋움"/>
      <family val="3"/>
      <charset val="129"/>
    </font>
    <font>
      <b/>
      <sz val="14"/>
      <name val="바탕"/>
      <family val="1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돋움"/>
      <family val="3"/>
      <charset val="129"/>
    </font>
    <font>
      <b/>
      <sz val="13"/>
      <color indexed="56"/>
      <name val="돋움"/>
      <family val="3"/>
      <charset val="129"/>
    </font>
    <font>
      <b/>
      <sz val="11"/>
      <color indexed="56"/>
      <name val="돋움"/>
      <family val="3"/>
      <charset val="129"/>
    </font>
    <font>
      <sz val="11"/>
      <color indexed="17"/>
      <name val="돋움"/>
      <family val="3"/>
      <charset val="129"/>
    </font>
    <font>
      <b/>
      <sz val="11"/>
      <color indexed="63"/>
      <name val="돋움"/>
      <family val="3"/>
      <charset val="129"/>
    </font>
    <font>
      <b/>
      <sz val="16"/>
      <name val="바탕"/>
      <family val="1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System"/>
      <family val="2"/>
    </font>
    <font>
      <b/>
      <sz val="10"/>
      <name val="Helv"/>
      <family val="2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1"/>
      <name val="Helv"/>
      <family val="2"/>
    </font>
    <font>
      <sz val="8"/>
      <name val="바탕체"/>
      <family val="1"/>
      <charset val="129"/>
    </font>
    <font>
      <sz val="9"/>
      <name val="굴림"/>
      <family val="3"/>
      <charset val="129"/>
    </font>
    <font>
      <sz val="9"/>
      <name val="돋움"/>
      <family val="3"/>
      <charset val="129"/>
    </font>
    <font>
      <u/>
      <sz val="11"/>
      <color indexed="36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name val="Helv"/>
      <family val="2"/>
    </font>
    <font>
      <b/>
      <sz val="10"/>
      <name val="돋움"/>
      <family val="3"/>
      <charset val="129"/>
    </font>
    <font>
      <sz val="11"/>
      <name val="굴림체"/>
      <family val="3"/>
      <charset val="129"/>
    </font>
    <font>
      <b/>
      <sz val="12"/>
      <name val="돋움"/>
      <family val="3"/>
      <charset val="129"/>
    </font>
    <font>
      <sz val="11"/>
      <name val="μ¸¿o"/>
      <family val="3"/>
      <charset val="129"/>
    </font>
    <font>
      <sz val="10"/>
      <name val="MS Sans Serif"/>
      <family val="2"/>
    </font>
    <font>
      <sz val="12"/>
      <name val="±¼¸²A¼"/>
      <family val="3"/>
      <charset val="129"/>
    </font>
    <font>
      <sz val="10"/>
      <name val="Times New Roman"/>
      <family val="1"/>
    </font>
    <font>
      <u/>
      <sz val="8"/>
      <color indexed="12"/>
      <name val="Times New Roman"/>
      <family val="1"/>
    </font>
    <font>
      <sz val="12"/>
      <name val="Times New Roman"/>
      <family val="1"/>
    </font>
    <font>
      <u/>
      <sz val="11"/>
      <color indexed="12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11"/>
      <name val="돋움"/>
      <family val="3"/>
      <charset val="129"/>
    </font>
    <font>
      <sz val="10"/>
      <name val="바탕체"/>
      <family val="1"/>
      <charset val="129"/>
    </font>
    <font>
      <sz val="10"/>
      <name val="돋움"/>
      <family val="3"/>
      <charset val="129"/>
    </font>
    <font>
      <sz val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0"/>
      <color theme="1"/>
      <name val="HY중고딕"/>
      <family val="1"/>
      <charset val="129"/>
    </font>
    <font>
      <sz val="11"/>
      <color theme="1"/>
      <name val="돋움"/>
      <family val="3"/>
      <charset val="129"/>
    </font>
    <font>
      <sz val="9"/>
      <color theme="1"/>
      <name val="굴림"/>
      <family val="3"/>
      <charset val="129"/>
    </font>
    <font>
      <sz val="8"/>
      <name val="굴림"/>
      <family val="3"/>
      <charset val="129"/>
    </font>
    <font>
      <sz val="12"/>
      <name val="돋움"/>
      <family val="3"/>
      <charset val="129"/>
    </font>
    <font>
      <sz val="10"/>
      <color theme="1"/>
      <name val="돋움"/>
      <family val="3"/>
      <charset val="129"/>
    </font>
    <font>
      <sz val="11"/>
      <name val="HY중고딕"/>
      <family val="1"/>
      <charset val="129"/>
    </font>
    <font>
      <b/>
      <sz val="16"/>
      <name val="굴림"/>
      <family val="3"/>
      <charset val="129"/>
    </font>
    <font>
      <b/>
      <sz val="12"/>
      <name val="굴림"/>
      <family val="3"/>
      <charset val="129"/>
    </font>
    <font>
      <sz val="10"/>
      <color rgb="FFFF0000"/>
      <name val="굴림"/>
      <family val="3"/>
      <charset val="129"/>
    </font>
    <font>
      <sz val="11"/>
      <name val="굴림"/>
      <family val="3"/>
      <charset val="129"/>
    </font>
    <font>
      <b/>
      <sz val="12"/>
      <color theme="1"/>
      <name val="굴림"/>
      <family val="3"/>
      <charset val="129"/>
    </font>
    <font>
      <sz val="10"/>
      <color theme="1"/>
      <name val="굴림"/>
      <family val="3"/>
      <charset val="129"/>
    </font>
    <font>
      <vertAlign val="superscript"/>
      <sz val="9"/>
      <name val="굴림"/>
      <family val="3"/>
      <charset val="129"/>
    </font>
    <font>
      <sz val="10"/>
      <color rgb="FF0070C0"/>
      <name val="굴림"/>
      <family val="3"/>
      <charset val="129"/>
    </font>
    <font>
      <sz val="9"/>
      <color rgb="FF0070C0"/>
      <name val="굴림"/>
      <family val="3"/>
      <charset val="129"/>
    </font>
    <font>
      <sz val="9"/>
      <color rgb="FF0070C0"/>
      <name val="맑은 고딕"/>
      <family val="3"/>
      <charset val="129"/>
    </font>
    <font>
      <b/>
      <sz val="9"/>
      <name val="굴림"/>
      <family val="3"/>
      <charset val="129"/>
    </font>
    <font>
      <b/>
      <sz val="8"/>
      <name val="굴림"/>
      <family val="3"/>
      <charset val="129"/>
    </font>
    <font>
      <b/>
      <sz val="11"/>
      <name val="돋움"/>
      <family val="3"/>
      <charset val="129"/>
    </font>
    <font>
      <b/>
      <sz val="8"/>
      <name val="돋움"/>
      <family val="3"/>
      <charset val="129"/>
    </font>
    <font>
      <sz val="10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0"/>
      <name val="맑은 고딕"/>
      <family val="3"/>
      <charset val="129"/>
    </font>
    <font>
      <b/>
      <sz val="10"/>
      <name val="맑은 고딕"/>
      <family val="3"/>
      <charset val="129"/>
    </font>
    <font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</font>
    <font>
      <sz val="9"/>
      <color rgb="FF000000"/>
      <name val="굴림"/>
      <family val="3"/>
      <charset val="129"/>
    </font>
    <font>
      <b/>
      <sz val="9"/>
      <color rgb="FF0000FF"/>
      <name val="굴림"/>
      <family val="3"/>
      <charset val="129"/>
    </font>
    <font>
      <b/>
      <sz val="11"/>
      <color rgb="FF000000"/>
      <name val="굴림"/>
      <family val="3"/>
      <charset val="129"/>
    </font>
    <font>
      <sz val="11"/>
      <color rgb="FF000000"/>
      <name val="굴림"/>
      <family val="3"/>
      <charset val="129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indexed="64"/>
      </right>
      <top style="thin">
        <color theme="0"/>
      </top>
      <bottom/>
      <diagonal/>
    </border>
    <border>
      <left style="thin">
        <color indexed="64"/>
      </left>
      <right/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/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</borders>
  <cellStyleXfs count="516">
    <xf numFmtId="0" fontId="0" fillId="0" borderId="0">
      <alignment vertical="center"/>
    </xf>
    <xf numFmtId="0" fontId="3" fillId="0" borderId="0"/>
    <xf numFmtId="0" fontId="3" fillId="0" borderId="0"/>
    <xf numFmtId="0" fontId="3" fillId="0" borderId="0"/>
    <xf numFmtId="0" fontId="63" fillId="0" borderId="0"/>
    <xf numFmtId="0" fontId="63" fillId="0" borderId="0"/>
    <xf numFmtId="0" fontId="22" fillId="0" borderId="0" applyNumberFormat="0" applyFill="0" applyBorder="0" applyAlignment="0" applyProtection="0"/>
    <xf numFmtId="0" fontId="3" fillId="0" borderId="0"/>
    <xf numFmtId="0" fontId="3" fillId="0" borderId="0"/>
    <xf numFmtId="0" fontId="72" fillId="0" borderId="0"/>
    <xf numFmtId="0" fontId="47" fillId="2" borderId="0" applyNumberFormat="0" applyBorder="0" applyAlignment="0" applyProtection="0">
      <alignment vertical="center"/>
    </xf>
    <xf numFmtId="0" fontId="47" fillId="3" borderId="0" applyNumberFormat="0" applyBorder="0" applyAlignment="0" applyProtection="0">
      <alignment vertical="center"/>
    </xf>
    <xf numFmtId="0" fontId="47" fillId="4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7" fillId="6" borderId="0" applyNumberFormat="0" applyBorder="0" applyAlignment="0" applyProtection="0">
      <alignment vertical="center"/>
    </xf>
    <xf numFmtId="0" fontId="47" fillId="7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47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47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47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47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7" fillId="9" borderId="0" applyNumberFormat="0" applyBorder="0" applyAlignment="0" applyProtection="0">
      <alignment vertical="center"/>
    </xf>
    <xf numFmtId="0" fontId="47" fillId="10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7" fillId="11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47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47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47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8" fillId="9" borderId="0" applyNumberFormat="0" applyBorder="0" applyAlignment="0" applyProtection="0">
      <alignment vertical="center"/>
    </xf>
    <xf numFmtId="0" fontId="48" fillId="10" borderId="0" applyNumberFormat="0" applyBorder="0" applyAlignment="0" applyProtection="0">
      <alignment vertical="center"/>
    </xf>
    <xf numFmtId="0" fontId="48" fillId="13" borderId="0" applyNumberFormat="0" applyBorder="0" applyAlignment="0" applyProtection="0">
      <alignment vertical="center"/>
    </xf>
    <xf numFmtId="0" fontId="48" fillId="14" borderId="0" applyNumberFormat="0" applyBorder="0" applyAlignment="0" applyProtection="0">
      <alignment vertical="center"/>
    </xf>
    <xf numFmtId="0" fontId="48" fillId="15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48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48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48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48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48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48" fillId="16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8" fillId="13" borderId="0" applyNumberFormat="0" applyBorder="0" applyAlignment="0" applyProtection="0">
      <alignment vertical="center"/>
    </xf>
    <xf numFmtId="0" fontId="48" fillId="14" borderId="0" applyNumberFormat="0" applyBorder="0" applyAlignment="0" applyProtection="0">
      <alignment vertical="center"/>
    </xf>
    <xf numFmtId="0" fontId="48" fillId="19" borderId="0" applyNumberFormat="0" applyBorder="0" applyAlignment="0" applyProtection="0">
      <alignment vertical="center"/>
    </xf>
    <xf numFmtId="0" fontId="67" fillId="0" borderId="0" applyFont="0" applyFill="0" applyBorder="0" applyAlignment="0" applyProtection="0"/>
    <xf numFmtId="0" fontId="67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68" fillId="0" borderId="0"/>
    <xf numFmtId="0" fontId="67" fillId="0" borderId="0" applyFont="0" applyFill="0" applyBorder="0" applyAlignment="0" applyProtection="0"/>
    <xf numFmtId="0" fontId="67" fillId="0" borderId="0" applyFont="0" applyFill="0" applyBorder="0" applyAlignment="0" applyProtection="0"/>
    <xf numFmtId="0" fontId="51" fillId="3" borderId="0" applyNumberFormat="0" applyBorder="0" applyAlignment="0" applyProtection="0">
      <alignment vertical="center"/>
    </xf>
    <xf numFmtId="0" fontId="36" fillId="0" borderId="0"/>
    <xf numFmtId="0" fontId="69" fillId="0" borderId="0"/>
    <xf numFmtId="0" fontId="50" fillId="20" borderId="1" applyNumberFormat="0" applyAlignment="0" applyProtection="0">
      <alignment vertical="center"/>
    </xf>
    <xf numFmtId="0" fontId="37" fillId="0" borderId="0"/>
    <xf numFmtId="0" fontId="54" fillId="21" borderId="2" applyNumberFormat="0" applyAlignment="0" applyProtection="0">
      <alignment vertical="center"/>
    </xf>
    <xf numFmtId="176" fontId="22" fillId="0" borderId="0" applyFont="0" applyFill="0" applyBorder="0" applyAlignment="0" applyProtection="0"/>
    <xf numFmtId="0" fontId="1" fillId="0" borderId="0"/>
    <xf numFmtId="180" fontId="22" fillId="0" borderId="0" applyFont="0" applyFill="0" applyBorder="0" applyAlignment="0" applyProtection="0"/>
    <xf numFmtId="3" fontId="22" fillId="0" borderId="0" applyFont="0" applyFill="0" applyBorder="0" applyAlignment="0" applyProtection="0"/>
    <xf numFmtId="0" fontId="9" fillId="0" borderId="0" applyFont="0" applyFill="0" applyBorder="0" applyAlignment="0" applyProtection="0"/>
    <xf numFmtId="185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0" fontId="70" fillId="0" borderId="0"/>
    <xf numFmtId="0" fontId="22" fillId="0" borderId="0" applyFont="0" applyFill="0" applyBorder="0" applyAlignment="0" applyProtection="0"/>
    <xf numFmtId="0" fontId="70" fillId="0" borderId="0"/>
    <xf numFmtId="188" fontId="3" fillId="0" borderId="0" applyFont="0" applyFill="0" applyBorder="0" applyAlignment="0" applyProtection="0"/>
    <xf numFmtId="0" fontId="53" fillId="0" borderId="0" applyNumberFormat="0" applyFill="0" applyBorder="0" applyAlignment="0" applyProtection="0">
      <alignment vertical="center"/>
    </xf>
    <xf numFmtId="2" fontId="22" fillId="0" borderId="0" applyFont="0" applyFill="0" applyBorder="0" applyAlignment="0" applyProtection="0"/>
    <xf numFmtId="0" fontId="61" fillId="4" borderId="0" applyNumberFormat="0" applyBorder="0" applyAlignment="0" applyProtection="0">
      <alignment vertical="center"/>
    </xf>
    <xf numFmtId="38" fontId="38" fillId="22" borderId="0" applyNumberFormat="0" applyBorder="0" applyAlignment="0" applyProtection="0"/>
    <xf numFmtId="38" fontId="38" fillId="22" borderId="0" applyNumberFormat="0" applyBorder="0" applyAlignment="0" applyProtection="0"/>
    <xf numFmtId="38" fontId="38" fillId="23" borderId="0" applyNumberFormat="0" applyBorder="0" applyAlignment="0" applyProtection="0"/>
    <xf numFmtId="0" fontId="39" fillId="0" borderId="0">
      <alignment horizontal="left"/>
    </xf>
    <xf numFmtId="0" fontId="40" fillId="0" borderId="3" applyNumberFormat="0" applyAlignment="0" applyProtection="0">
      <alignment horizontal="left" vertical="center"/>
    </xf>
    <xf numFmtId="0" fontId="40" fillId="0" borderId="4">
      <alignment horizontal="left" vertical="center"/>
    </xf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58" fillId="0" borderId="5" applyNumberFormat="0" applyFill="0" applyAlignment="0" applyProtection="0">
      <alignment vertical="center"/>
    </xf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59" fillId="0" borderId="6" applyNumberFormat="0" applyFill="0" applyAlignment="0" applyProtection="0">
      <alignment vertical="center"/>
    </xf>
    <xf numFmtId="0" fontId="60" fillId="0" borderId="7" applyNumberFormat="0" applyFill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top"/>
      <protection locked="0"/>
    </xf>
    <xf numFmtId="0" fontId="57" fillId="7" borderId="1" applyNumberFormat="0" applyAlignment="0" applyProtection="0">
      <alignment vertical="center"/>
    </xf>
    <xf numFmtId="10" fontId="38" fillId="22" borderId="8" applyNumberFormat="0" applyBorder="0" applyAlignment="0" applyProtection="0"/>
    <xf numFmtId="10" fontId="38" fillId="22" borderId="8" applyNumberFormat="0" applyBorder="0" applyAlignment="0" applyProtection="0"/>
    <xf numFmtId="10" fontId="38" fillId="24" borderId="8" applyNumberFormat="0" applyBorder="0" applyAlignment="0" applyProtection="0"/>
    <xf numFmtId="0" fontId="55" fillId="0" borderId="9" applyNumberFormat="0" applyFill="0" applyAlignment="0" applyProtection="0">
      <alignment vertical="center"/>
    </xf>
    <xf numFmtId="176" fontId="22" fillId="0" borderId="0" applyFont="0" applyFill="0" applyBorder="0" applyAlignment="0" applyProtection="0"/>
    <xf numFmtId="190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0" fontId="42" fillId="0" borderId="1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52" fillId="25" borderId="0" applyNumberFormat="0" applyBorder="0" applyAlignment="0" applyProtection="0">
      <alignment vertical="center"/>
    </xf>
    <xf numFmtId="0" fontId="3" fillId="0" borderId="0"/>
    <xf numFmtId="0" fontId="3" fillId="0" borderId="0"/>
    <xf numFmtId="189" fontId="3" fillId="0" borderId="0"/>
    <xf numFmtId="0" fontId="22" fillId="0" borderId="0"/>
    <xf numFmtId="0" fontId="1" fillId="26" borderId="11" applyNumberFormat="0" applyFont="0" applyAlignment="0" applyProtection="0">
      <alignment vertical="center"/>
    </xf>
    <xf numFmtId="0" fontId="62" fillId="20" borderId="12" applyNumberFormat="0" applyAlignment="0" applyProtection="0">
      <alignment vertical="center"/>
    </xf>
    <xf numFmtId="10" fontId="22" fillId="0" borderId="0" applyFont="0" applyFill="0" applyBorder="0" applyAlignment="0" applyProtection="0"/>
    <xf numFmtId="0" fontId="42" fillId="0" borderId="0"/>
    <xf numFmtId="0" fontId="27" fillId="0" borderId="0" applyNumberFormat="0" applyFill="0" applyBorder="0" applyAlignment="0" applyProtection="0">
      <alignment vertical="center"/>
    </xf>
    <xf numFmtId="0" fontId="22" fillId="0" borderId="13" applyNumberFormat="0" applyFont="0" applyFill="0" applyAlignment="0" applyProtection="0"/>
    <xf numFmtId="0" fontId="22" fillId="0" borderId="13" applyNumberFormat="0" applyFont="0" applyFill="0" applyAlignment="0" applyProtection="0"/>
    <xf numFmtId="0" fontId="56" fillId="0" borderId="14" applyNumberFormat="0" applyFill="0" applyAlignment="0" applyProtection="0">
      <alignment vertical="center"/>
    </xf>
    <xf numFmtId="0" fontId="43" fillId="0" borderId="15">
      <alignment horizontal="left"/>
    </xf>
    <xf numFmtId="0" fontId="49" fillId="0" borderId="0" applyNumberForma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48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48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48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48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0" borderId="1" applyNumberFormat="0" applyAlignment="0" applyProtection="0">
      <alignment vertical="center"/>
    </xf>
    <xf numFmtId="0" fontId="13" fillId="20" borderId="1" applyNumberFormat="0" applyAlignment="0" applyProtection="0">
      <alignment vertical="center"/>
    </xf>
    <xf numFmtId="0" fontId="50" fillId="20" borderId="1" applyNumberFormat="0" applyAlignment="0" applyProtection="0">
      <alignment vertical="center"/>
    </xf>
    <xf numFmtId="0" fontId="13" fillId="20" borderId="1" applyNumberFormat="0" applyAlignment="0" applyProtection="0">
      <alignment vertical="center"/>
    </xf>
    <xf numFmtId="178" fontId="3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51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0" borderId="0">
      <protection locked="0"/>
    </xf>
    <xf numFmtId="0" fontId="16" fillId="0" borderId="0"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40" fontId="17" fillId="0" borderId="0" applyFont="0" applyFill="0" applyBorder="0" applyAlignment="0" applyProtection="0"/>
    <xf numFmtId="38" fontId="17" fillId="0" borderId="0" applyFont="0" applyFill="0" applyBorder="0" applyAlignment="0" applyProtection="0"/>
    <xf numFmtId="0" fontId="3" fillId="26" borderId="11" applyNumberFormat="0" applyFont="0" applyAlignment="0" applyProtection="0">
      <alignment vertical="center"/>
    </xf>
    <xf numFmtId="0" fontId="1" fillId="26" borderId="11" applyNumberFormat="0" applyFont="0" applyAlignment="0" applyProtection="0">
      <alignment vertical="center"/>
    </xf>
    <xf numFmtId="0" fontId="47" fillId="26" borderId="11" applyNumberFormat="0" applyFont="0" applyAlignment="0" applyProtection="0">
      <alignment vertical="center"/>
    </xf>
    <xf numFmtId="0" fontId="1" fillId="26" borderId="11" applyNumberFormat="0" applyFont="0" applyAlignment="0" applyProtection="0">
      <alignment vertical="center"/>
    </xf>
    <xf numFmtId="0" fontId="3" fillId="26" borderId="11" applyNumberFormat="0" applyFont="0" applyAlignment="0" applyProtection="0">
      <alignment vertical="center"/>
    </xf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8" fillId="0" borderId="0">
      <alignment vertical="center"/>
    </xf>
    <xf numFmtId="9" fontId="1" fillId="0" borderId="0" applyFont="0" applyFill="0" applyBorder="0" applyAlignment="0" applyProtection="0"/>
    <xf numFmtId="0" fontId="19" fillId="25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52" fillId="25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45" fillId="0" borderId="0">
      <alignment horizontal="center" vertical="center"/>
    </xf>
    <xf numFmtId="0" fontId="64" fillId="0" borderId="0">
      <alignment horizontal="center" vertical="center"/>
    </xf>
    <xf numFmtId="0" fontId="1" fillId="0" borderId="0"/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21" borderId="2" applyNumberFormat="0" applyAlignment="0" applyProtection="0">
      <alignment vertical="center"/>
    </xf>
    <xf numFmtId="0" fontId="21" fillId="21" borderId="2" applyNumberFormat="0" applyAlignment="0" applyProtection="0">
      <alignment vertical="center"/>
    </xf>
    <xf numFmtId="0" fontId="54" fillId="21" borderId="2" applyNumberFormat="0" applyAlignment="0" applyProtection="0">
      <alignment vertical="center"/>
    </xf>
    <xf numFmtId="0" fontId="21" fillId="21" borderId="2" applyNumberFormat="0" applyAlignment="0" applyProtection="0">
      <alignment vertical="center"/>
    </xf>
    <xf numFmtId="179" fontId="22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65" fillId="0" borderId="0" applyFont="0" applyFill="0" applyBorder="0" applyAlignment="0" applyProtection="0">
      <alignment vertical="center"/>
    </xf>
    <xf numFmtId="41" fontId="65" fillId="0" borderId="0" applyFont="0" applyFill="0" applyBorder="0" applyAlignment="0" applyProtection="0">
      <alignment vertical="center"/>
    </xf>
    <xf numFmtId="41" fontId="65" fillId="0" borderId="0" applyFont="0" applyFill="0" applyBorder="0" applyAlignment="0" applyProtection="0">
      <alignment vertical="center"/>
    </xf>
    <xf numFmtId="41" fontId="65" fillId="0" borderId="0" applyFont="0" applyFill="0" applyBorder="0" applyAlignment="0" applyProtection="0">
      <alignment vertical="center"/>
    </xf>
    <xf numFmtId="0" fontId="3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74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76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22" fillId="0" borderId="0"/>
    <xf numFmtId="0" fontId="23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55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56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57" fillId="7" borderId="1" applyNumberFormat="0" applyAlignment="0" applyProtection="0">
      <alignment vertical="center"/>
    </xf>
    <xf numFmtId="0" fontId="25" fillId="7" borderId="1" applyNumberFormat="0" applyAlignment="0" applyProtection="0">
      <alignment vertical="center"/>
    </xf>
    <xf numFmtId="4" fontId="16" fillId="0" borderId="0">
      <protection locked="0"/>
    </xf>
    <xf numFmtId="181" fontId="3" fillId="0" borderId="0">
      <protection locked="0"/>
    </xf>
    <xf numFmtId="0" fontId="26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58" fillId="0" borderId="5" applyNumberFormat="0" applyFill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29" fillId="0" borderId="6" applyNumberFormat="0" applyFill="0" applyAlignment="0" applyProtection="0">
      <alignment vertical="center"/>
    </xf>
    <xf numFmtId="0" fontId="29" fillId="0" borderId="6" applyNumberFormat="0" applyFill="0" applyAlignment="0" applyProtection="0">
      <alignment vertical="center"/>
    </xf>
    <xf numFmtId="0" fontId="59" fillId="0" borderId="6" applyNumberFormat="0" applyFill="0" applyAlignment="0" applyProtection="0">
      <alignment vertical="center"/>
    </xf>
    <xf numFmtId="0" fontId="29" fillId="0" borderId="6" applyNumberFormat="0" applyFill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60" fillId="0" borderId="7" applyNumberFormat="0" applyFill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6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2" fillId="20" borderId="12" applyNumberFormat="0" applyAlignment="0" applyProtection="0">
      <alignment vertical="center"/>
    </xf>
    <xf numFmtId="0" fontId="32" fillId="20" borderId="12" applyNumberFormat="0" applyAlignment="0" applyProtection="0">
      <alignment vertical="center"/>
    </xf>
    <xf numFmtId="0" fontId="62" fillId="20" borderId="12" applyNumberFormat="0" applyAlignment="0" applyProtection="0">
      <alignment vertical="center"/>
    </xf>
    <xf numFmtId="0" fontId="32" fillId="20" borderId="12" applyNumberFormat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3" fillId="0" borderId="0">
      <alignment vertical="center"/>
    </xf>
    <xf numFmtId="0" fontId="33" fillId="0" borderId="0">
      <alignment vertical="center"/>
    </xf>
    <xf numFmtId="0" fontId="66" fillId="0" borderId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182" fontId="3" fillId="0" borderId="0">
      <protection locked="0"/>
    </xf>
    <xf numFmtId="0" fontId="1" fillId="0" borderId="0">
      <alignment vertical="center"/>
    </xf>
    <xf numFmtId="0" fontId="47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79" fillId="0" borderId="0">
      <alignment vertical="center"/>
    </xf>
    <xf numFmtId="0" fontId="1" fillId="0" borderId="0">
      <alignment vertical="center"/>
    </xf>
    <xf numFmtId="0" fontId="47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1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2" fillId="0" borderId="0"/>
    <xf numFmtId="0" fontId="22" fillId="0" borderId="0"/>
    <xf numFmtId="0" fontId="1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79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>
      <alignment vertical="center"/>
    </xf>
    <xf numFmtId="0" fontId="1" fillId="0" borderId="0">
      <alignment vertical="center"/>
    </xf>
    <xf numFmtId="0" fontId="65" fillId="0" borderId="0"/>
    <xf numFmtId="0" fontId="1" fillId="0" borderId="0">
      <alignment vertical="center"/>
    </xf>
    <xf numFmtId="0" fontId="3" fillId="0" borderId="0"/>
    <xf numFmtId="0" fontId="47" fillId="0" borderId="0">
      <alignment vertical="center"/>
    </xf>
    <xf numFmtId="0" fontId="4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2" fillId="0" borderId="0"/>
    <xf numFmtId="0" fontId="1" fillId="0" borderId="0"/>
    <xf numFmtId="0" fontId="1" fillId="0" borderId="0">
      <alignment vertical="center"/>
    </xf>
    <xf numFmtId="0" fontId="79" fillId="0" borderId="0">
      <alignment vertical="center"/>
    </xf>
    <xf numFmtId="0" fontId="2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7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1" fillId="0" borderId="0">
      <alignment vertical="center"/>
    </xf>
    <xf numFmtId="0" fontId="79" fillId="0" borderId="0">
      <alignment vertical="center"/>
    </xf>
    <xf numFmtId="0" fontId="1" fillId="0" borderId="0">
      <alignment vertical="center"/>
    </xf>
    <xf numFmtId="0" fontId="79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1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3" fillId="0" borderId="0" applyNumberFormat="0" applyFill="0" applyBorder="0" applyAlignment="0" applyProtection="0">
      <alignment vertical="top"/>
      <protection locked="0"/>
    </xf>
    <xf numFmtId="0" fontId="16" fillId="0" borderId="13">
      <protection locked="0"/>
    </xf>
    <xf numFmtId="183" fontId="3" fillId="0" borderId="0">
      <protection locked="0"/>
    </xf>
    <xf numFmtId="184" fontId="3" fillId="0" borderId="0">
      <protection locked="0"/>
    </xf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176" fontId="76" fillId="0" borderId="0" applyFont="0" applyFill="0" applyBorder="0" applyAlignment="0" applyProtection="0"/>
    <xf numFmtId="0" fontId="76" fillId="0" borderId="0"/>
    <xf numFmtId="176" fontId="76" fillId="0" borderId="0" applyFont="0" applyFill="0" applyBorder="0" applyAlignment="0" applyProtection="0"/>
    <xf numFmtId="0" fontId="76" fillId="0" borderId="0"/>
    <xf numFmtId="176" fontId="76" fillId="0" borderId="0" applyFont="0" applyFill="0" applyBorder="0" applyAlignment="0" applyProtection="0"/>
    <xf numFmtId="0" fontId="76" fillId="0" borderId="0"/>
    <xf numFmtId="176" fontId="76" fillId="0" borderId="0" applyFont="0" applyFill="0" applyBorder="0" applyAlignment="0" applyProtection="0"/>
  </cellStyleXfs>
  <cellXfs count="441">
    <xf numFmtId="0" fontId="0" fillId="0" borderId="0" xfId="0">
      <alignment vertical="center"/>
    </xf>
    <xf numFmtId="0" fontId="7" fillId="0" borderId="0" xfId="0" applyFont="1" applyFill="1">
      <alignment vertical="center"/>
    </xf>
    <xf numFmtId="0" fontId="44" fillId="0" borderId="0" xfId="0" applyFont="1" applyFill="1">
      <alignment vertical="center"/>
    </xf>
    <xf numFmtId="0" fontId="45" fillId="0" borderId="0" xfId="0" applyFont="1" applyFill="1">
      <alignment vertical="center"/>
    </xf>
    <xf numFmtId="0" fontId="7" fillId="0" borderId="0" xfId="0" applyFont="1" applyFill="1" applyAlignment="1">
      <alignment vertical="center"/>
    </xf>
    <xf numFmtId="0" fontId="75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75" fillId="0" borderId="0" xfId="0" applyFont="1" applyFill="1" applyBorder="1">
      <alignment vertical="center"/>
    </xf>
    <xf numFmtId="0" fontId="7" fillId="0" borderId="0" xfId="0" applyFont="1" applyFill="1" applyBorder="1" applyAlignment="1">
      <alignment vertical="center"/>
    </xf>
    <xf numFmtId="0" fontId="0" fillId="0" borderId="0" xfId="0" applyFont="1" applyFill="1">
      <alignment vertical="center"/>
    </xf>
    <xf numFmtId="0" fontId="0" fillId="0" borderId="0" xfId="0" applyFont="1" applyFill="1" applyBorder="1">
      <alignment vertical="center"/>
    </xf>
    <xf numFmtId="0" fontId="82" fillId="0" borderId="0" xfId="404" applyFont="1" applyFill="1">
      <alignment vertical="center"/>
    </xf>
    <xf numFmtId="0" fontId="81" fillId="0" borderId="0" xfId="0" applyFont="1">
      <alignment vertical="center"/>
    </xf>
    <xf numFmtId="0" fontId="6" fillId="0" borderId="0" xfId="0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0" fillId="0" borderId="0" xfId="0" applyFont="1" applyFill="1" applyBorder="1" applyAlignment="1">
      <alignment vertical="top"/>
    </xf>
    <xf numFmtId="0" fontId="0" fillId="0" borderId="0" xfId="0" applyFont="1" applyFill="1" applyAlignment="1">
      <alignment vertical="top"/>
    </xf>
    <xf numFmtId="0" fontId="83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84" fillId="0" borderId="0" xfId="0" applyFont="1" applyFill="1" applyBorder="1" applyAlignment="1">
      <alignment vertical="top"/>
    </xf>
    <xf numFmtId="0" fontId="84" fillId="0" borderId="0" xfId="0" applyFont="1" applyFill="1" applyAlignment="1">
      <alignment vertical="top"/>
    </xf>
    <xf numFmtId="0" fontId="75" fillId="0" borderId="0" xfId="0" applyFont="1" applyFill="1" applyAlignment="1">
      <alignment vertical="top"/>
    </xf>
    <xf numFmtId="0" fontId="75" fillId="0" borderId="0" xfId="0" applyFont="1" applyFill="1" applyBorder="1" applyAlignment="1">
      <alignment vertical="top"/>
    </xf>
    <xf numFmtId="0" fontId="77" fillId="0" borderId="0" xfId="0" applyFont="1" applyFill="1" applyBorder="1">
      <alignment vertical="center"/>
    </xf>
    <xf numFmtId="0" fontId="77" fillId="0" borderId="0" xfId="0" applyFont="1" applyFill="1">
      <alignment vertical="center"/>
    </xf>
    <xf numFmtId="0" fontId="1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>
      <alignment vertical="center"/>
    </xf>
    <xf numFmtId="0" fontId="81" fillId="0" borderId="0" xfId="404" applyFont="1" applyFill="1" applyBorder="1" applyAlignment="1">
      <alignment vertical="top"/>
    </xf>
    <xf numFmtId="0" fontId="81" fillId="0" borderId="0" xfId="404" applyFont="1" applyFill="1" applyAlignment="1">
      <alignment vertical="top"/>
    </xf>
    <xf numFmtId="0" fontId="85" fillId="0" borderId="0" xfId="404" applyFont="1" applyFill="1">
      <alignment vertical="center"/>
    </xf>
    <xf numFmtId="0" fontId="0" fillId="0" borderId="0" xfId="0" applyBorder="1" applyAlignment="1">
      <alignment vertical="top"/>
    </xf>
    <xf numFmtId="0" fontId="0" fillId="0" borderId="0" xfId="0" applyAlignment="1">
      <alignment vertical="top"/>
    </xf>
    <xf numFmtId="0" fontId="80" fillId="0" borderId="0" xfId="0" applyFont="1">
      <alignment vertical="center"/>
    </xf>
    <xf numFmtId="0" fontId="7" fillId="0" borderId="0" xfId="0" applyFont="1" applyBorder="1">
      <alignment vertical="center"/>
    </xf>
    <xf numFmtId="0" fontId="7" fillId="0" borderId="0" xfId="0" applyFont="1">
      <alignment vertical="center"/>
    </xf>
    <xf numFmtId="0" fontId="1" fillId="0" borderId="0" xfId="0" applyFont="1" applyFill="1" applyBorder="1" applyAlignment="1">
      <alignment vertical="top"/>
    </xf>
    <xf numFmtId="0" fontId="0" fillId="0" borderId="0" xfId="0" applyFont="1">
      <alignment vertical="center"/>
    </xf>
    <xf numFmtId="0" fontId="86" fillId="0" borderId="0" xfId="0" applyFont="1">
      <alignment vertical="center"/>
    </xf>
    <xf numFmtId="0" fontId="0" fillId="0" borderId="0" xfId="0" applyAlignment="1">
      <alignment vertical="center"/>
    </xf>
    <xf numFmtId="0" fontId="86" fillId="0" borderId="0" xfId="0" applyFont="1" applyAlignment="1">
      <alignment vertical="top"/>
    </xf>
    <xf numFmtId="0" fontId="44" fillId="0" borderId="0" xfId="0" applyFont="1" applyFill="1" applyBorder="1">
      <alignment vertical="center"/>
    </xf>
    <xf numFmtId="0" fontId="1" fillId="0" borderId="0" xfId="0" applyFont="1" applyFill="1" applyBorder="1">
      <alignment vertical="center"/>
    </xf>
    <xf numFmtId="0" fontId="86" fillId="0" borderId="0" xfId="0" applyFont="1" applyBorder="1" applyAlignment="1">
      <alignment vertical="top"/>
    </xf>
    <xf numFmtId="0" fontId="1" fillId="0" borderId="0" xfId="0" applyFont="1">
      <alignment vertical="center"/>
    </xf>
    <xf numFmtId="0" fontId="86" fillId="0" borderId="0" xfId="0" applyFont="1" applyFill="1" applyBorder="1" applyAlignment="1">
      <alignment vertical="top"/>
    </xf>
    <xf numFmtId="0" fontId="86" fillId="0" borderId="0" xfId="0" applyFont="1" applyFill="1" applyAlignment="1">
      <alignment vertical="top"/>
    </xf>
    <xf numFmtId="0" fontId="44" fillId="0" borderId="30" xfId="498" applyFont="1" applyFill="1" applyBorder="1" applyAlignment="1">
      <alignment vertical="center" wrapText="1"/>
    </xf>
    <xf numFmtId="0" fontId="44" fillId="0" borderId="30" xfId="0" applyFont="1" applyFill="1" applyBorder="1">
      <alignment vertical="center"/>
    </xf>
    <xf numFmtId="3" fontId="44" fillId="0" borderId="30" xfId="387" applyNumberFormat="1" applyFont="1" applyFill="1" applyBorder="1" applyAlignment="1">
      <alignment vertical="center" wrapText="1"/>
    </xf>
    <xf numFmtId="3" fontId="44" fillId="0" borderId="26" xfId="387" applyNumberFormat="1" applyFont="1" applyFill="1" applyBorder="1" applyAlignment="1">
      <alignment horizontal="center" vertical="center"/>
    </xf>
    <xf numFmtId="0" fontId="44" fillId="0" borderId="30" xfId="0" applyFont="1" applyFill="1" applyBorder="1" applyAlignment="1">
      <alignment horizontal="center" vertical="center" wrapText="1"/>
    </xf>
    <xf numFmtId="0" fontId="90" fillId="0" borderId="0" xfId="0" applyFont="1" applyFill="1">
      <alignment vertical="center"/>
    </xf>
    <xf numFmtId="0" fontId="90" fillId="0" borderId="0" xfId="0" applyFont="1" applyBorder="1">
      <alignment vertical="center"/>
    </xf>
    <xf numFmtId="0" fontId="5" fillId="0" borderId="0" xfId="0" applyFont="1" applyFill="1" applyBorder="1">
      <alignment vertical="center"/>
    </xf>
    <xf numFmtId="0" fontId="5" fillId="0" borderId="24" xfId="0" applyFont="1" applyFill="1" applyBorder="1" applyAlignment="1">
      <alignment vertical="center"/>
    </xf>
    <xf numFmtId="0" fontId="5" fillId="0" borderId="0" xfId="506" applyFont="1" applyFill="1" applyBorder="1">
      <alignment vertical="center"/>
    </xf>
    <xf numFmtId="0" fontId="44" fillId="0" borderId="17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right" vertical="center"/>
    </xf>
    <xf numFmtId="0" fontId="44" fillId="0" borderId="0" xfId="0" applyFont="1" applyFill="1" applyBorder="1" applyAlignment="1">
      <alignment horizontal="center" vertical="center" wrapText="1"/>
    </xf>
    <xf numFmtId="0" fontId="44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right" vertical="center"/>
    </xf>
    <xf numFmtId="177" fontId="44" fillId="0" borderId="34" xfId="387" applyNumberFormat="1" applyFont="1" applyFill="1" applyBorder="1" applyAlignment="1">
      <alignment horizontal="center" vertical="center" wrapText="1"/>
    </xf>
    <xf numFmtId="3" fontId="44" fillId="0" borderId="34" xfId="387" applyNumberFormat="1" applyFont="1" applyFill="1" applyBorder="1" applyAlignment="1">
      <alignment horizontal="center" vertical="center" wrapText="1"/>
    </xf>
    <xf numFmtId="176" fontId="44" fillId="0" borderId="21" xfId="390" applyFont="1" applyFill="1" applyBorder="1" applyAlignment="1">
      <alignment horizontal="center" vertical="center" wrapText="1"/>
    </xf>
    <xf numFmtId="0" fontId="92" fillId="0" borderId="0" xfId="0" applyFont="1" applyFill="1" applyBorder="1" applyAlignment="1">
      <alignment horizontal="right" vertical="center"/>
    </xf>
    <xf numFmtId="0" fontId="82" fillId="0" borderId="20" xfId="456" applyFont="1" applyFill="1" applyBorder="1" applyAlignment="1">
      <alignment horizontal="center" vertical="center" wrapText="1"/>
    </xf>
    <xf numFmtId="0" fontId="82" fillId="0" borderId="25" xfId="0" applyFont="1" applyFill="1" applyBorder="1" applyAlignment="1">
      <alignment horizontal="center" vertical="center"/>
    </xf>
    <xf numFmtId="176" fontId="44" fillId="0" borderId="20" xfId="504" applyFont="1" applyFill="1" applyBorder="1" applyAlignment="1">
      <alignment horizontal="center" vertical="center" wrapText="1"/>
    </xf>
    <xf numFmtId="0" fontId="5" fillId="0" borderId="16" xfId="507" applyFont="1" applyFill="1" applyBorder="1" applyAlignment="1">
      <alignment horizontal="right" vertical="center"/>
    </xf>
    <xf numFmtId="0" fontId="5" fillId="0" borderId="24" xfId="0" applyFont="1" applyFill="1" applyBorder="1" applyAlignment="1">
      <alignment horizontal="right" vertical="center"/>
    </xf>
    <xf numFmtId="0" fontId="5" fillId="0" borderId="16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44" fillId="0" borderId="26" xfId="0" applyFont="1" applyFill="1" applyBorder="1" applyAlignment="1">
      <alignment horizontal="center" vertical="center" wrapText="1"/>
    </xf>
    <xf numFmtId="0" fontId="44" fillId="0" borderId="8" xfId="0" applyFont="1" applyFill="1" applyBorder="1" applyAlignment="1">
      <alignment horizontal="center" vertical="center" wrapText="1"/>
    </xf>
    <xf numFmtId="0" fontId="44" fillId="0" borderId="24" xfId="0" applyFont="1" applyFill="1" applyBorder="1" applyAlignment="1">
      <alignment horizontal="center" vertical="center" wrapText="1"/>
    </xf>
    <xf numFmtId="0" fontId="44" fillId="0" borderId="21" xfId="0" applyFont="1" applyFill="1" applyBorder="1" applyAlignment="1">
      <alignment horizontal="center" vertical="center" wrapText="1"/>
    </xf>
    <xf numFmtId="0" fontId="44" fillId="0" borderId="20" xfId="0" applyFont="1" applyFill="1" applyBorder="1" applyAlignment="1">
      <alignment horizontal="center" vertical="center" wrapText="1"/>
    </xf>
    <xf numFmtId="0" fontId="44" fillId="0" borderId="35" xfId="0" applyFont="1" applyFill="1" applyBorder="1" applyAlignment="1">
      <alignment horizontal="center" vertical="center" wrapText="1"/>
    </xf>
    <xf numFmtId="0" fontId="90" fillId="0" borderId="16" xfId="438" applyFont="1" applyBorder="1" applyAlignment="1">
      <alignment horizontal="right" vertical="center"/>
    </xf>
    <xf numFmtId="0" fontId="44" fillId="0" borderId="4" xfId="0" applyFont="1" applyFill="1" applyBorder="1" applyAlignment="1">
      <alignment horizontal="center" vertical="center"/>
    </xf>
    <xf numFmtId="0" fontId="44" fillId="0" borderId="26" xfId="0" applyFont="1" applyFill="1" applyBorder="1" applyAlignment="1">
      <alignment horizontal="center" vertical="center"/>
    </xf>
    <xf numFmtId="177" fontId="44" fillId="0" borderId="8" xfId="387" applyNumberFormat="1" applyFont="1" applyFill="1" applyBorder="1" applyAlignment="1">
      <alignment horizontal="center" vertical="center" wrapText="1"/>
    </xf>
    <xf numFmtId="3" fontId="44" fillId="0" borderId="8" xfId="387" applyNumberFormat="1" applyFont="1" applyFill="1" applyBorder="1" applyAlignment="1">
      <alignment horizontal="center" vertical="center" wrapText="1"/>
    </xf>
    <xf numFmtId="0" fontId="44" fillId="0" borderId="25" xfId="0" applyFont="1" applyFill="1" applyBorder="1" applyAlignment="1">
      <alignment horizontal="center" vertical="center" wrapText="1"/>
    </xf>
    <xf numFmtId="0" fontId="5" fillId="0" borderId="16" xfId="404" applyFont="1" applyFill="1" applyBorder="1" applyAlignment="1">
      <alignment horizontal="right" vertical="center"/>
    </xf>
    <xf numFmtId="176" fontId="44" fillId="0" borderId="23" xfId="505" applyFont="1" applyFill="1" applyBorder="1" applyAlignment="1">
      <alignment horizontal="center" vertical="center" wrapText="1"/>
    </xf>
    <xf numFmtId="0" fontId="5" fillId="0" borderId="16" xfId="506" applyFont="1" applyFill="1" applyBorder="1" applyAlignment="1">
      <alignment horizontal="right" vertical="center"/>
    </xf>
    <xf numFmtId="0" fontId="5" fillId="0" borderId="16" xfId="0" applyFont="1" applyFill="1" applyBorder="1" applyAlignment="1">
      <alignment vertical="center"/>
    </xf>
    <xf numFmtId="0" fontId="44" fillId="0" borderId="30" xfId="0" applyFont="1" applyFill="1" applyBorder="1" applyAlignment="1">
      <alignment horizontal="center" vertical="center"/>
    </xf>
    <xf numFmtId="3" fontId="44" fillId="0" borderId="36" xfId="387" applyNumberFormat="1" applyFont="1" applyFill="1" applyBorder="1" applyAlignment="1">
      <alignment horizontal="center" vertical="center" wrapText="1"/>
    </xf>
    <xf numFmtId="0" fontId="92" fillId="0" borderId="0" xfId="0" applyFont="1" applyFill="1" applyBorder="1" applyAlignment="1">
      <alignment vertical="center"/>
    </xf>
    <xf numFmtId="0" fontId="92" fillId="0" borderId="0" xfId="0" applyFont="1" applyFill="1" applyBorder="1" applyAlignment="1">
      <alignment horizontal="left" vertical="center"/>
    </xf>
    <xf numFmtId="0" fontId="44" fillId="0" borderId="21" xfId="0" applyFont="1" applyBorder="1" applyAlignment="1">
      <alignment horizontal="center" vertical="center" wrapText="1"/>
    </xf>
    <xf numFmtId="0" fontId="5" fillId="0" borderId="0" xfId="506" applyFont="1" applyFill="1" applyBorder="1" applyAlignment="1">
      <alignment vertical="center"/>
    </xf>
    <xf numFmtId="0" fontId="5" fillId="0" borderId="0" xfId="506" applyFont="1" applyFill="1" applyBorder="1" applyAlignment="1">
      <alignment horizontal="right" vertical="center"/>
    </xf>
    <xf numFmtId="0" fontId="5" fillId="0" borderId="16" xfId="507" applyFont="1" applyFill="1" applyBorder="1" applyAlignment="1">
      <alignment vertical="center"/>
    </xf>
    <xf numFmtId="0" fontId="5" fillId="0" borderId="16" xfId="0" applyFont="1" applyFill="1" applyBorder="1" applyAlignment="1">
      <alignment horizontal="right" vertical="center"/>
    </xf>
    <xf numFmtId="0" fontId="44" fillId="0" borderId="20" xfId="0" applyFont="1" applyBorder="1" applyAlignment="1">
      <alignment horizontal="center" vertical="center" wrapText="1"/>
    </xf>
    <xf numFmtId="0" fontId="44" fillId="0" borderId="21" xfId="506" applyFont="1" applyFill="1" applyBorder="1" applyAlignment="1">
      <alignment horizontal="center" vertical="center" wrapText="1"/>
    </xf>
    <xf numFmtId="0" fontId="44" fillId="0" borderId="25" xfId="507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90" fillId="0" borderId="16" xfId="438" applyFont="1" applyBorder="1" applyAlignment="1">
      <alignment vertical="center"/>
    </xf>
    <xf numFmtId="0" fontId="5" fillId="0" borderId="16" xfId="404" applyFont="1" applyFill="1" applyBorder="1" applyAlignment="1">
      <alignment vertical="center"/>
    </xf>
    <xf numFmtId="0" fontId="5" fillId="0" borderId="16" xfId="456" applyFont="1" applyFill="1" applyBorder="1" applyAlignment="1">
      <alignment vertical="center"/>
    </xf>
    <xf numFmtId="0" fontId="5" fillId="0" borderId="16" xfId="506" applyFont="1" applyFill="1" applyBorder="1" applyAlignment="1">
      <alignment vertical="center"/>
    </xf>
    <xf numFmtId="0" fontId="5" fillId="0" borderId="0" xfId="507" applyFont="1" applyFill="1" applyBorder="1" applyAlignment="1">
      <alignment vertical="center"/>
    </xf>
    <xf numFmtId="0" fontId="5" fillId="0" borderId="0" xfId="507" applyFont="1" applyFill="1" applyBorder="1" applyAlignment="1">
      <alignment horizontal="right" vertical="center"/>
    </xf>
    <xf numFmtId="176" fontId="44" fillId="0" borderId="8" xfId="389" applyFont="1" applyFill="1" applyBorder="1" applyAlignment="1">
      <alignment horizontal="center" vertical="center" wrapText="1"/>
    </xf>
    <xf numFmtId="0" fontId="89" fillId="0" borderId="0" xfId="0" applyFont="1" applyFill="1" applyBorder="1" applyAlignment="1">
      <alignment vertical="center"/>
    </xf>
    <xf numFmtId="0" fontId="92" fillId="0" borderId="16" xfId="404" applyFont="1" applyFill="1" applyBorder="1" applyAlignment="1">
      <alignment vertical="center"/>
    </xf>
    <xf numFmtId="0" fontId="44" fillId="0" borderId="20" xfId="0" applyFont="1" applyBorder="1" applyAlignment="1">
      <alignment horizontal="center" vertical="center" wrapText="1"/>
    </xf>
    <xf numFmtId="0" fontId="44" fillId="0" borderId="24" xfId="0" applyFont="1" applyFill="1" applyBorder="1" applyAlignment="1">
      <alignment horizontal="center" vertical="center"/>
    </xf>
    <xf numFmtId="0" fontId="44" fillId="0" borderId="0" xfId="0" applyFont="1" applyBorder="1">
      <alignment vertical="center"/>
    </xf>
    <xf numFmtId="0" fontId="5" fillId="0" borderId="16" xfId="456" applyFont="1" applyFill="1" applyBorder="1" applyAlignment="1">
      <alignment horizontal="right" vertical="center"/>
    </xf>
    <xf numFmtId="0" fontId="44" fillId="0" borderId="25" xfId="507" applyFont="1" applyFill="1" applyBorder="1" applyAlignment="1">
      <alignment horizontal="center" vertical="center" wrapText="1"/>
    </xf>
    <xf numFmtId="0" fontId="82" fillId="0" borderId="20" xfId="0" applyFont="1" applyFill="1" applyBorder="1" applyAlignment="1">
      <alignment horizontal="center" vertical="center" wrapText="1"/>
    </xf>
    <xf numFmtId="0" fontId="44" fillId="0" borderId="22" xfId="0" applyFont="1" applyFill="1" applyBorder="1" applyAlignment="1">
      <alignment horizontal="center" vertical="center"/>
    </xf>
    <xf numFmtId="0" fontId="44" fillId="0" borderId="8" xfId="0" applyFont="1" applyFill="1" applyBorder="1" applyAlignment="1">
      <alignment horizontal="center" vertical="center"/>
    </xf>
    <xf numFmtId="0" fontId="44" fillId="0" borderId="35" xfId="0" applyFont="1" applyFill="1" applyBorder="1" applyAlignment="1">
      <alignment horizontal="center" vertical="center" wrapText="1"/>
    </xf>
    <xf numFmtId="0" fontId="44" fillId="0" borderId="8" xfId="0" applyFont="1" applyFill="1" applyBorder="1" applyAlignment="1">
      <alignment horizontal="center" vertical="center"/>
    </xf>
    <xf numFmtId="192" fontId="44" fillId="0" borderId="20" xfId="505" applyNumberFormat="1" applyFont="1" applyFill="1" applyBorder="1" applyAlignment="1">
      <alignment horizontal="center" vertical="center" wrapText="1"/>
    </xf>
    <xf numFmtId="0" fontId="44" fillId="0" borderId="8" xfId="505" applyNumberFormat="1" applyFont="1" applyFill="1" applyBorder="1" applyAlignment="1">
      <alignment horizontal="center" vertical="center"/>
    </xf>
    <xf numFmtId="193" fontId="44" fillId="0" borderId="8" xfId="0" applyNumberFormat="1" applyFont="1" applyFill="1" applyBorder="1" applyAlignment="1">
      <alignment vertical="center" wrapText="1"/>
    </xf>
    <xf numFmtId="193" fontId="44" fillId="0" borderId="8" xfId="0" applyNumberFormat="1" applyFont="1" applyFill="1" applyBorder="1" applyAlignment="1">
      <alignment vertical="center"/>
    </xf>
    <xf numFmtId="193" fontId="44" fillId="0" borderId="8" xfId="505" applyNumberFormat="1" applyFont="1" applyFill="1" applyBorder="1" applyAlignment="1">
      <alignment vertical="center" wrapText="1"/>
    </xf>
    <xf numFmtId="194" fontId="44" fillId="0" borderId="8" xfId="505" applyNumberFormat="1" applyFont="1" applyFill="1" applyBorder="1" applyAlignment="1">
      <alignment vertical="center" wrapText="1"/>
    </xf>
    <xf numFmtId="41" fontId="44" fillId="0" borderId="22" xfId="508" applyFont="1" applyFill="1" applyBorder="1" applyAlignment="1">
      <alignment vertical="center"/>
    </xf>
    <xf numFmtId="41" fontId="44" fillId="0" borderId="8" xfId="508" applyFont="1" applyFill="1" applyBorder="1" applyAlignment="1">
      <alignment vertical="center" wrapText="1"/>
    </xf>
    <xf numFmtId="41" fontId="44" fillId="0" borderId="26" xfId="508" applyFont="1" applyFill="1" applyBorder="1" applyAlignment="1">
      <alignment vertical="center" wrapText="1"/>
    </xf>
    <xf numFmtId="0" fontId="97" fillId="0" borderId="22" xfId="0" applyFont="1" applyFill="1" applyBorder="1" applyAlignment="1">
      <alignment horizontal="center" vertical="center" wrapText="1"/>
    </xf>
    <xf numFmtId="41" fontId="97" fillId="0" borderId="8" xfId="508" applyFont="1" applyFill="1" applyBorder="1" applyAlignment="1">
      <alignment vertical="center"/>
    </xf>
    <xf numFmtId="0" fontId="98" fillId="0" borderId="0" xfId="0" applyFont="1" applyFill="1">
      <alignment vertical="center"/>
    </xf>
    <xf numFmtId="0" fontId="97" fillId="0" borderId="8" xfId="0" applyFont="1" applyFill="1" applyBorder="1" applyAlignment="1">
      <alignment horizontal="center" vertical="center" wrapText="1"/>
    </xf>
    <xf numFmtId="0" fontId="97" fillId="0" borderId="0" xfId="0" applyFont="1" applyFill="1">
      <alignment vertical="center"/>
    </xf>
    <xf numFmtId="195" fontId="97" fillId="0" borderId="8" xfId="508" applyNumberFormat="1" applyFont="1" applyFill="1" applyBorder="1" applyAlignment="1">
      <alignment vertical="center"/>
    </xf>
    <xf numFmtId="41" fontId="44" fillId="0" borderId="8" xfId="508" applyFont="1" applyFill="1" applyBorder="1" applyAlignment="1">
      <alignment horizontal="center" vertical="center" wrapText="1"/>
    </xf>
    <xf numFmtId="41" fontId="44" fillId="0" borderId="25" xfId="508" applyFont="1" applyFill="1" applyBorder="1" applyAlignment="1">
      <alignment horizontal="center" vertical="center"/>
    </xf>
    <xf numFmtId="41" fontId="44" fillId="0" borderId="22" xfId="508" applyFont="1" applyFill="1" applyBorder="1" applyAlignment="1">
      <alignment horizontal="center" vertical="center" wrapText="1"/>
    </xf>
    <xf numFmtId="41" fontId="44" fillId="0" borderId="23" xfId="508" applyFont="1" applyFill="1" applyBorder="1" applyAlignment="1">
      <alignment horizontal="center" vertical="center" wrapText="1"/>
    </xf>
    <xf numFmtId="41" fontId="44" fillId="0" borderId="20" xfId="508" applyFont="1" applyFill="1" applyBorder="1" applyAlignment="1">
      <alignment horizontal="center" vertical="center" wrapText="1"/>
    </xf>
    <xf numFmtId="0" fontId="97" fillId="0" borderId="8" xfId="0" applyFont="1" applyFill="1" applyBorder="1" applyAlignment="1">
      <alignment horizontal="center" vertical="center"/>
    </xf>
    <xf numFmtId="0" fontId="99" fillId="0" borderId="0" xfId="0" applyFont="1" applyFill="1">
      <alignment vertical="center"/>
    </xf>
    <xf numFmtId="0" fontId="97" fillId="0" borderId="8" xfId="0" applyNumberFormat="1" applyFont="1" applyFill="1" applyBorder="1" applyAlignment="1">
      <alignment horizontal="center" vertical="center"/>
    </xf>
    <xf numFmtId="193" fontId="97" fillId="0" borderId="8" xfId="0" applyNumberFormat="1" applyFont="1" applyFill="1" applyBorder="1" applyAlignment="1">
      <alignment vertical="center" wrapText="1"/>
    </xf>
    <xf numFmtId="193" fontId="97" fillId="0" borderId="8" xfId="0" applyNumberFormat="1" applyFont="1" applyFill="1" applyBorder="1" applyAlignment="1">
      <alignment vertical="center"/>
    </xf>
    <xf numFmtId="194" fontId="97" fillId="0" borderId="8" xfId="0" applyNumberFormat="1" applyFont="1" applyFill="1" applyBorder="1" applyAlignment="1">
      <alignment vertical="center"/>
    </xf>
    <xf numFmtId="0" fontId="97" fillId="0" borderId="0" xfId="0" applyFont="1" applyFill="1" applyBorder="1">
      <alignment vertical="center"/>
    </xf>
    <xf numFmtId="0" fontId="44" fillId="0" borderId="8" xfId="498" applyFont="1" applyFill="1" applyBorder="1" applyAlignment="1">
      <alignment horizontal="center" vertical="center" wrapText="1"/>
    </xf>
    <xf numFmtId="3" fontId="44" fillId="0" borderId="8" xfId="387" applyNumberFormat="1" applyFont="1" applyFill="1" applyBorder="1" applyAlignment="1">
      <alignment horizontal="center" vertical="center" wrapText="1"/>
    </xf>
    <xf numFmtId="0" fontId="44" fillId="0" borderId="20" xfId="0" applyFont="1" applyFill="1" applyBorder="1" applyAlignment="1">
      <alignment horizontal="center" vertical="center" wrapText="1"/>
    </xf>
    <xf numFmtId="0" fontId="100" fillId="0" borderId="0" xfId="0" applyFont="1" applyFill="1">
      <alignment vertical="center"/>
    </xf>
    <xf numFmtId="41" fontId="44" fillId="0" borderId="8" xfId="509" applyNumberFormat="1" applyFont="1" applyFill="1" applyBorder="1" applyAlignment="1" applyProtection="1">
      <alignment vertical="center"/>
      <protection locked="0"/>
    </xf>
    <xf numFmtId="41" fontId="44" fillId="0" borderId="8" xfId="509" applyNumberFormat="1" applyFont="1" applyFill="1" applyBorder="1" applyAlignment="1" applyProtection="1">
      <alignment horizontal="right" vertical="center"/>
    </xf>
    <xf numFmtId="41" fontId="97" fillId="0" borderId="8" xfId="509" applyNumberFormat="1" applyFont="1" applyFill="1" applyBorder="1" applyAlignment="1" applyProtection="1">
      <alignment vertical="center"/>
      <protection locked="0"/>
    </xf>
    <xf numFmtId="41" fontId="97" fillId="0" borderId="8" xfId="509" applyNumberFormat="1" applyFont="1" applyFill="1" applyBorder="1" applyAlignment="1" applyProtection="1">
      <alignment horizontal="right" vertical="center"/>
    </xf>
    <xf numFmtId="0" fontId="44" fillId="0" borderId="35" xfId="0" applyFont="1" applyFill="1" applyBorder="1" applyAlignment="1">
      <alignment vertical="center"/>
    </xf>
    <xf numFmtId="195" fontId="44" fillId="0" borderId="8" xfId="508" applyNumberFormat="1" applyFont="1" applyFill="1" applyBorder="1" applyAlignment="1">
      <alignment vertical="center"/>
    </xf>
    <xf numFmtId="195" fontId="44" fillId="0" borderId="8" xfId="508" applyNumberFormat="1" applyFont="1" applyFill="1" applyBorder="1" applyAlignment="1">
      <alignment horizontal="center" vertical="center" wrapText="1"/>
    </xf>
    <xf numFmtId="0" fontId="44" fillId="0" borderId="8" xfId="0" applyFont="1" applyFill="1" applyBorder="1" applyAlignment="1">
      <alignment horizontal="center" vertical="center" wrapText="1"/>
    </xf>
    <xf numFmtId="0" fontId="44" fillId="0" borderId="20" xfId="495" applyFont="1" applyFill="1" applyBorder="1" applyAlignment="1">
      <alignment horizontal="center" vertical="center" wrapText="1"/>
    </xf>
    <xf numFmtId="0" fontId="44" fillId="0" borderId="23" xfId="495" applyFont="1" applyFill="1" applyBorder="1" applyAlignment="1">
      <alignment horizontal="center" vertical="center" wrapText="1"/>
    </xf>
    <xf numFmtId="176" fontId="44" fillId="0" borderId="20" xfId="390" applyFont="1" applyFill="1" applyBorder="1" applyAlignment="1">
      <alignment horizontal="center" vertical="center" wrapText="1"/>
    </xf>
    <xf numFmtId="0" fontId="44" fillId="0" borderId="20" xfId="0" applyFont="1" applyFill="1" applyBorder="1" applyAlignment="1">
      <alignment horizontal="center" vertical="center" wrapText="1"/>
    </xf>
    <xf numFmtId="0" fontId="89" fillId="0" borderId="0" xfId="0" applyFont="1" applyFill="1" applyBorder="1" applyAlignment="1">
      <alignment horizontal="left" vertical="center"/>
    </xf>
    <xf numFmtId="0" fontId="44" fillId="0" borderId="8" xfId="510" applyFont="1" applyFill="1" applyBorder="1" applyAlignment="1">
      <alignment horizontal="center" vertical="center"/>
    </xf>
    <xf numFmtId="196" fontId="44" fillId="0" borderId="8" xfId="511" applyNumberFormat="1" applyFont="1" applyFill="1" applyBorder="1" applyAlignment="1">
      <alignment vertical="center"/>
    </xf>
    <xf numFmtId="196" fontId="44" fillId="0" borderId="8" xfId="510" applyNumberFormat="1" applyFont="1" applyFill="1" applyBorder="1" applyAlignment="1">
      <alignment vertical="center"/>
    </xf>
    <xf numFmtId="197" fontId="44" fillId="0" borderId="8" xfId="511" applyNumberFormat="1" applyFont="1" applyFill="1" applyBorder="1" applyAlignment="1">
      <alignment vertical="center"/>
    </xf>
    <xf numFmtId="0" fontId="44" fillId="0" borderId="8" xfId="511" applyNumberFormat="1" applyFont="1" applyFill="1" applyBorder="1" applyAlignment="1">
      <alignment vertical="center"/>
    </xf>
    <xf numFmtId="197" fontId="44" fillId="0" borderId="8" xfId="510" applyNumberFormat="1" applyFont="1" applyFill="1" applyBorder="1" applyAlignment="1">
      <alignment vertical="center"/>
    </xf>
    <xf numFmtId="199" fontId="44" fillId="0" borderId="8" xfId="510" applyNumberFormat="1" applyFont="1" applyFill="1" applyBorder="1" applyAlignment="1">
      <alignment vertical="center"/>
    </xf>
    <xf numFmtId="198" fontId="44" fillId="0" borderId="8" xfId="508" applyNumberFormat="1" applyFont="1" applyFill="1" applyBorder="1" applyAlignment="1">
      <alignment vertical="center"/>
    </xf>
    <xf numFmtId="0" fontId="97" fillId="0" borderId="8" xfId="510" applyFont="1" applyFill="1" applyBorder="1" applyAlignment="1">
      <alignment horizontal="center" vertical="center"/>
    </xf>
    <xf numFmtId="198" fontId="97" fillId="0" borderId="8" xfId="508" applyNumberFormat="1" applyFont="1" applyFill="1" applyBorder="1" applyAlignment="1">
      <alignment vertical="center"/>
    </xf>
    <xf numFmtId="0" fontId="44" fillId="0" borderId="8" xfId="510" applyFont="1" applyFill="1" applyBorder="1" applyAlignment="1">
      <alignment horizontal="distributed" vertical="center"/>
    </xf>
    <xf numFmtId="0" fontId="75" fillId="0" borderId="0" xfId="0" applyFont="1" applyFill="1" applyAlignment="1">
      <alignment vertical="center"/>
    </xf>
    <xf numFmtId="200" fontId="44" fillId="0" borderId="8" xfId="508" applyNumberFormat="1" applyFont="1" applyFill="1" applyBorder="1" applyAlignment="1">
      <alignment horizontal="right" vertical="center"/>
    </xf>
    <xf numFmtId="201" fontId="44" fillId="0" borderId="8" xfId="511" applyNumberFormat="1" applyFont="1" applyFill="1" applyBorder="1" applyAlignment="1">
      <alignment vertical="center"/>
    </xf>
    <xf numFmtId="41" fontId="44" fillId="0" borderId="8" xfId="511" applyNumberFormat="1" applyFont="1" applyFill="1" applyBorder="1" applyAlignment="1">
      <alignment vertical="center"/>
    </xf>
    <xf numFmtId="196" fontId="44" fillId="0" borderId="8" xfId="508" applyNumberFormat="1" applyFont="1" applyFill="1" applyBorder="1" applyAlignment="1">
      <alignment vertical="center"/>
    </xf>
    <xf numFmtId="196" fontId="97" fillId="0" borderId="8" xfId="508" applyNumberFormat="1" applyFont="1" applyFill="1" applyBorder="1" applyAlignment="1">
      <alignment vertical="center"/>
    </xf>
    <xf numFmtId="201" fontId="97" fillId="0" borderId="8" xfId="511" applyNumberFormat="1" applyFont="1" applyFill="1" applyBorder="1" applyAlignment="1">
      <alignment vertical="center"/>
    </xf>
    <xf numFmtId="41" fontId="97" fillId="0" borderId="8" xfId="511" applyNumberFormat="1" applyFont="1" applyFill="1" applyBorder="1" applyAlignment="1">
      <alignment vertical="center"/>
    </xf>
    <xf numFmtId="198" fontId="44" fillId="0" borderId="8" xfId="254" applyNumberFormat="1" applyFont="1" applyFill="1" applyBorder="1" applyAlignment="1">
      <alignment vertical="center"/>
    </xf>
    <xf numFmtId="0" fontId="44" fillId="0" borderId="0" xfId="0" applyFont="1" applyFill="1" applyAlignment="1">
      <alignment vertical="center"/>
    </xf>
    <xf numFmtId="0" fontId="82" fillId="0" borderId="8" xfId="510" applyFont="1" applyFill="1" applyBorder="1" applyAlignment="1">
      <alignment horizontal="center" vertical="center"/>
    </xf>
    <xf numFmtId="201" fontId="82" fillId="0" borderId="8" xfId="511" applyNumberFormat="1" applyFont="1" applyFill="1" applyBorder="1" applyAlignment="1">
      <alignment horizontal="right" vertical="center"/>
    </xf>
    <xf numFmtId="202" fontId="44" fillId="0" borderId="8" xfId="511" applyNumberFormat="1" applyFont="1" applyFill="1" applyBorder="1" applyAlignment="1">
      <alignment horizontal="right" vertical="center"/>
    </xf>
    <xf numFmtId="201" fontId="44" fillId="0" borderId="8" xfId="511" applyNumberFormat="1" applyFont="1" applyFill="1" applyBorder="1" applyAlignment="1">
      <alignment horizontal="right" vertical="center"/>
    </xf>
    <xf numFmtId="197" fontId="44" fillId="0" borderId="8" xfId="511" applyNumberFormat="1" applyFont="1" applyFill="1" applyBorder="1" applyAlignment="1">
      <alignment horizontal="right" vertical="center"/>
    </xf>
    <xf numFmtId="41" fontId="44" fillId="0" borderId="8" xfId="511" applyNumberFormat="1" applyFont="1" applyFill="1" applyBorder="1" applyAlignment="1">
      <alignment horizontal="right" vertical="center"/>
    </xf>
    <xf numFmtId="201" fontId="97" fillId="0" borderId="8" xfId="511" applyNumberFormat="1" applyFont="1" applyFill="1" applyBorder="1" applyAlignment="1">
      <alignment horizontal="right" vertical="center"/>
    </xf>
    <xf numFmtId="197" fontId="97" fillId="0" borderId="8" xfId="511" applyNumberFormat="1" applyFont="1" applyFill="1" applyBorder="1" applyAlignment="1">
      <alignment horizontal="right" vertical="center"/>
    </xf>
    <xf numFmtId="202" fontId="44" fillId="0" borderId="8" xfId="508" applyNumberFormat="1" applyFont="1" applyFill="1" applyBorder="1" applyAlignment="1">
      <alignment horizontal="right" vertical="center"/>
    </xf>
    <xf numFmtId="202" fontId="44" fillId="0" borderId="8" xfId="254" applyNumberFormat="1" applyFont="1" applyFill="1" applyBorder="1" applyAlignment="1">
      <alignment horizontal="right" vertical="center"/>
    </xf>
    <xf numFmtId="192" fontId="44" fillId="0" borderId="8" xfId="511" applyNumberFormat="1" applyFont="1" applyFill="1" applyBorder="1" applyAlignment="1">
      <alignment vertical="center"/>
    </xf>
    <xf numFmtId="41" fontId="44" fillId="0" borderId="8" xfId="508" applyFont="1" applyFill="1" applyBorder="1" applyAlignment="1">
      <alignment vertical="center"/>
    </xf>
    <xf numFmtId="198" fontId="44" fillId="0" borderId="8" xfId="508" applyNumberFormat="1" applyFont="1" applyFill="1" applyBorder="1" applyAlignment="1">
      <alignment horizontal="right" vertical="center"/>
    </xf>
    <xf numFmtId="198" fontId="97" fillId="0" borderId="8" xfId="508" applyNumberFormat="1" applyFont="1" applyFill="1" applyBorder="1" applyAlignment="1">
      <alignment horizontal="right" vertical="center"/>
    </xf>
    <xf numFmtId="192" fontId="44" fillId="0" borderId="8" xfId="511" applyNumberFormat="1" applyFont="1" applyFill="1" applyBorder="1" applyAlignment="1">
      <alignment horizontal="right" vertical="center"/>
    </xf>
    <xf numFmtId="41" fontId="44" fillId="0" borderId="8" xfId="508" applyFont="1" applyFill="1" applyBorder="1" applyAlignment="1">
      <alignment horizontal="right" vertical="center"/>
    </xf>
    <xf numFmtId="0" fontId="101" fillId="0" borderId="8" xfId="510" applyFont="1" applyFill="1" applyBorder="1" applyAlignment="1">
      <alignment horizontal="center" vertical="center"/>
    </xf>
    <xf numFmtId="0" fontId="82" fillId="0" borderId="8" xfId="510" applyFont="1" applyFill="1" applyBorder="1" applyAlignment="1">
      <alignment horizontal="centerContinuous" vertical="center"/>
    </xf>
    <xf numFmtId="0" fontId="82" fillId="0" borderId="8" xfId="510" applyFont="1" applyFill="1" applyBorder="1" applyAlignment="1">
      <alignment horizontal="center" vertical="center"/>
    </xf>
    <xf numFmtId="3" fontId="44" fillId="0" borderId="8" xfId="387" applyNumberFormat="1" applyFont="1" applyFill="1" applyBorder="1" applyAlignment="1">
      <alignment horizontal="center" vertical="center"/>
    </xf>
    <xf numFmtId="0" fontId="105" fillId="0" borderId="8" xfId="511" applyNumberFormat="1" applyFont="1" applyFill="1" applyBorder="1" applyAlignment="1">
      <alignment horizontal="center" vertical="center"/>
    </xf>
    <xf numFmtId="0" fontId="106" fillId="0" borderId="8" xfId="511" applyNumberFormat="1" applyFont="1" applyFill="1" applyBorder="1" applyAlignment="1">
      <alignment horizontal="center" vertical="center"/>
    </xf>
    <xf numFmtId="195" fontId="105" fillId="0" borderId="8" xfId="511" applyNumberFormat="1" applyFont="1" applyFill="1" applyBorder="1" applyAlignment="1">
      <alignment horizontal="right" vertical="center" shrinkToFit="1"/>
    </xf>
    <xf numFmtId="195" fontId="103" fillId="0" borderId="8" xfId="511" applyNumberFormat="1" applyFont="1" applyFill="1" applyBorder="1" applyAlignment="1">
      <alignment horizontal="right" vertical="center"/>
    </xf>
    <xf numFmtId="195" fontId="101" fillId="0" borderId="8" xfId="511" applyNumberFormat="1" applyFont="1" applyFill="1" applyBorder="1" applyAlignment="1">
      <alignment horizontal="right" vertical="center"/>
    </xf>
    <xf numFmtId="195" fontId="103" fillId="0" borderId="8" xfId="508" applyNumberFormat="1" applyFont="1" applyFill="1" applyBorder="1" applyAlignment="1">
      <alignment horizontal="right" vertical="center"/>
    </xf>
    <xf numFmtId="195" fontId="101" fillId="0" borderId="8" xfId="508" applyNumberFormat="1" applyFont="1" applyFill="1" applyBorder="1" applyAlignment="1">
      <alignment horizontal="right" vertical="center"/>
    </xf>
    <xf numFmtId="198" fontId="82" fillId="0" borderId="8" xfId="511" applyNumberFormat="1" applyFont="1" applyFill="1" applyBorder="1" applyAlignment="1">
      <alignment horizontal="right" vertical="center" shrinkToFit="1"/>
    </xf>
    <xf numFmtId="198" fontId="44" fillId="0" borderId="8" xfId="511" applyNumberFormat="1" applyFont="1" applyFill="1" applyBorder="1" applyAlignment="1">
      <alignment horizontal="right" vertical="center"/>
    </xf>
    <xf numFmtId="198" fontId="44" fillId="0" borderId="8" xfId="511" applyNumberFormat="1" applyFont="1" applyFill="1" applyBorder="1" applyAlignment="1">
      <alignment vertical="center"/>
    </xf>
    <xf numFmtId="198" fontId="82" fillId="0" borderId="8" xfId="511" applyNumberFormat="1" applyFont="1" applyFill="1" applyBorder="1" applyAlignment="1">
      <alignment vertical="center" shrinkToFit="1"/>
    </xf>
    <xf numFmtId="198" fontId="97" fillId="0" borderId="8" xfId="511" applyNumberFormat="1" applyFont="1" applyFill="1" applyBorder="1" applyAlignment="1">
      <alignment vertical="center"/>
    </xf>
    <xf numFmtId="0" fontId="44" fillId="0" borderId="8" xfId="512" applyFont="1" applyFill="1" applyBorder="1" applyAlignment="1">
      <alignment horizontal="center" vertical="center"/>
    </xf>
    <xf numFmtId="201" fontId="44" fillId="0" borderId="8" xfId="513" applyNumberFormat="1" applyFont="1" applyFill="1" applyBorder="1" applyAlignment="1" applyProtection="1">
      <alignment horizontal="center" vertical="center"/>
      <protection locked="0"/>
    </xf>
    <xf numFmtId="0" fontId="97" fillId="0" borderId="8" xfId="512" applyFont="1" applyFill="1" applyBorder="1" applyAlignment="1">
      <alignment horizontal="center" vertical="center"/>
    </xf>
    <xf numFmtId="203" fontId="44" fillId="0" borderId="8" xfId="508" applyNumberFormat="1" applyFont="1" applyFill="1" applyBorder="1" applyAlignment="1">
      <alignment vertical="center"/>
    </xf>
    <xf numFmtId="203" fontId="44" fillId="0" borderId="8" xfId="511" applyNumberFormat="1" applyFont="1" applyFill="1" applyBorder="1" applyAlignment="1">
      <alignment vertical="center"/>
    </xf>
    <xf numFmtId="176" fontId="44" fillId="0" borderId="35" xfId="390" applyFont="1" applyFill="1" applyBorder="1" applyAlignment="1">
      <alignment horizontal="center" vertical="center" wrapText="1" shrinkToFit="1"/>
    </xf>
    <xf numFmtId="0" fontId="44" fillId="0" borderId="23" xfId="404" applyFont="1" applyFill="1" applyBorder="1" applyAlignment="1">
      <alignment horizontal="center" vertical="center" wrapText="1"/>
    </xf>
    <xf numFmtId="176" fontId="44" fillId="0" borderId="23" xfId="390" applyFont="1" applyFill="1" applyBorder="1" applyAlignment="1">
      <alignment horizontal="center" vertical="center" wrapText="1"/>
    </xf>
    <xf numFmtId="176" fontId="44" fillId="0" borderId="35" xfId="390" applyFont="1" applyFill="1" applyBorder="1" applyAlignment="1">
      <alignment horizontal="center" vertical="center" wrapText="1"/>
    </xf>
    <xf numFmtId="0" fontId="5" fillId="0" borderId="0" xfId="404" applyFont="1" applyFill="1" applyBorder="1" applyAlignment="1">
      <alignment vertical="center"/>
    </xf>
    <xf numFmtId="0" fontId="89" fillId="0" borderId="0" xfId="404" applyFont="1" applyFill="1" applyBorder="1" applyAlignment="1">
      <alignment vertical="center"/>
    </xf>
    <xf numFmtId="0" fontId="92" fillId="0" borderId="0" xfId="404" applyFont="1" applyFill="1" applyBorder="1" applyAlignment="1">
      <alignment vertical="center"/>
    </xf>
    <xf numFmtId="0" fontId="92" fillId="0" borderId="0" xfId="404" applyFont="1" applyFill="1" applyBorder="1" applyAlignment="1">
      <alignment horizontal="right" vertical="center"/>
    </xf>
    <xf numFmtId="176" fontId="82" fillId="0" borderId="20" xfId="391" applyFont="1" applyFill="1" applyBorder="1" applyAlignment="1">
      <alignment horizontal="center" vertical="center" wrapText="1"/>
    </xf>
    <xf numFmtId="176" fontId="44" fillId="0" borderId="8" xfId="511" applyFont="1" applyFill="1" applyBorder="1" applyAlignment="1">
      <alignment horizontal="right" vertical="center"/>
    </xf>
    <xf numFmtId="176" fontId="44" fillId="0" borderId="8" xfId="511" applyFont="1" applyFill="1" applyBorder="1" applyAlignment="1">
      <alignment vertical="center"/>
    </xf>
    <xf numFmtId="0" fontId="44" fillId="0" borderId="8" xfId="514" applyFont="1" applyFill="1" applyBorder="1" applyAlignment="1">
      <alignment horizontal="center" vertical="center"/>
    </xf>
    <xf numFmtId="0" fontId="97" fillId="0" borderId="8" xfId="514" applyFont="1" applyFill="1" applyBorder="1" applyAlignment="1">
      <alignment horizontal="center" vertical="center"/>
    </xf>
    <xf numFmtId="176" fontId="97" fillId="0" borderId="8" xfId="511" applyFont="1" applyFill="1" applyBorder="1" applyAlignment="1">
      <alignment horizontal="right" vertical="center"/>
    </xf>
    <xf numFmtId="176" fontId="97" fillId="0" borderId="8" xfId="511" applyFont="1" applyFill="1" applyBorder="1" applyAlignment="1">
      <alignment vertical="center"/>
    </xf>
    <xf numFmtId="176" fontId="103" fillId="0" borderId="0" xfId="515" applyFont="1" applyFill="1" applyBorder="1"/>
    <xf numFmtId="176" fontId="107" fillId="0" borderId="0" xfId="515" applyFont="1" applyFill="1" applyBorder="1"/>
    <xf numFmtId="41" fontId="103" fillId="0" borderId="0" xfId="511" applyNumberFormat="1" applyFont="1" applyFill="1" applyBorder="1" applyAlignment="1"/>
    <xf numFmtId="41" fontId="104" fillId="0" borderId="0" xfId="511" applyNumberFormat="1" applyFont="1" applyFill="1" applyBorder="1" applyAlignment="1"/>
    <xf numFmtId="0" fontId="0" fillId="0" borderId="0" xfId="0" applyFont="1" applyBorder="1">
      <alignment vertical="center"/>
    </xf>
    <xf numFmtId="0" fontId="44" fillId="0" borderId="8" xfId="510" applyFont="1" applyBorder="1" applyAlignment="1">
      <alignment horizontal="center" vertical="center"/>
    </xf>
    <xf numFmtId="176" fontId="44" fillId="0" borderId="8" xfId="511" applyFont="1" applyFill="1" applyBorder="1" applyAlignment="1" applyProtection="1">
      <alignment vertical="center"/>
    </xf>
    <xf numFmtId="176" fontId="44" fillId="0" borderId="8" xfId="515" applyFont="1" applyFill="1" applyBorder="1" applyAlignment="1" applyProtection="1">
      <alignment vertical="center"/>
      <protection locked="0"/>
    </xf>
    <xf numFmtId="176" fontId="44" fillId="0" borderId="8" xfId="515" applyFont="1" applyFill="1" applyBorder="1" applyAlignment="1">
      <alignment vertical="center"/>
    </xf>
    <xf numFmtId="176" fontId="44" fillId="0" borderId="8" xfId="511" applyFont="1" applyFill="1" applyBorder="1" applyAlignment="1" applyProtection="1">
      <alignment horizontal="right" vertical="center"/>
    </xf>
    <xf numFmtId="176" fontId="108" fillId="0" borderId="8" xfId="511" applyFont="1" applyFill="1" applyBorder="1" applyAlignment="1" applyProtection="1">
      <alignment horizontal="right" vertical="center"/>
    </xf>
    <xf numFmtId="176" fontId="108" fillId="0" borderId="8" xfId="511" applyFont="1" applyFill="1" applyBorder="1" applyAlignment="1" applyProtection="1">
      <alignment vertical="center"/>
    </xf>
    <xf numFmtId="176" fontId="108" fillId="0" borderId="8" xfId="515" applyFont="1" applyFill="1" applyBorder="1" applyAlignment="1">
      <alignment vertical="center"/>
    </xf>
    <xf numFmtId="0" fontId="97" fillId="0" borderId="8" xfId="510" applyFont="1" applyBorder="1" applyAlignment="1">
      <alignment horizontal="center" vertical="center"/>
    </xf>
    <xf numFmtId="176" fontId="97" fillId="0" borderId="8" xfId="511" applyFont="1" applyFill="1" applyBorder="1" applyAlignment="1" applyProtection="1">
      <alignment vertical="center"/>
    </xf>
    <xf numFmtId="176" fontId="97" fillId="0" borderId="8" xfId="515" applyFont="1" applyFill="1" applyBorder="1" applyAlignment="1" applyProtection="1">
      <alignment vertical="center"/>
      <protection locked="0"/>
    </xf>
    <xf numFmtId="176" fontId="97" fillId="0" borderId="8" xfId="515" applyFont="1" applyFill="1" applyBorder="1" applyAlignment="1">
      <alignment vertical="center"/>
    </xf>
    <xf numFmtId="176" fontId="44" fillId="0" borderId="20" xfId="503" applyFont="1" applyFill="1" applyBorder="1" applyAlignment="1">
      <alignment horizontal="center" vertical="center"/>
    </xf>
    <xf numFmtId="176" fontId="82" fillId="0" borderId="20" xfId="504" applyFont="1" applyFill="1" applyBorder="1" applyAlignment="1">
      <alignment horizontal="center" vertical="center" wrapText="1"/>
    </xf>
    <xf numFmtId="41" fontId="97" fillId="0" borderId="8" xfId="511" applyNumberFormat="1" applyFont="1" applyFill="1" applyBorder="1" applyAlignment="1">
      <alignment horizontal="right" vertical="center"/>
    </xf>
    <xf numFmtId="198" fontId="44" fillId="0" borderId="8" xfId="511" applyNumberFormat="1" applyFont="1" applyFill="1" applyBorder="1" applyAlignment="1" applyProtection="1">
      <alignment vertical="center"/>
    </xf>
    <xf numFmtId="198" fontId="44" fillId="0" borderId="8" xfId="511" applyNumberFormat="1" applyFont="1" applyFill="1" applyBorder="1" applyAlignment="1" applyProtection="1">
      <alignment horizontal="right" vertical="center"/>
    </xf>
    <xf numFmtId="198" fontId="97" fillId="0" borderId="8" xfId="511" applyNumberFormat="1" applyFont="1" applyFill="1" applyBorder="1" applyAlignment="1" applyProtection="1">
      <alignment vertical="center"/>
    </xf>
    <xf numFmtId="198" fontId="44" fillId="0" borderId="8" xfId="510" applyNumberFormat="1" applyFont="1" applyFill="1" applyBorder="1" applyAlignment="1">
      <alignment vertical="center"/>
    </xf>
    <xf numFmtId="198" fontId="44" fillId="0" borderId="8" xfId="508" applyNumberFormat="1" applyFont="1" applyFill="1" applyBorder="1" applyAlignment="1" applyProtection="1">
      <alignment horizontal="right" vertical="center"/>
    </xf>
    <xf numFmtId="198" fontId="97" fillId="0" borderId="8" xfId="508" applyNumberFormat="1" applyFont="1" applyFill="1" applyBorder="1" applyAlignment="1" applyProtection="1">
      <alignment horizontal="right" vertical="center"/>
    </xf>
    <xf numFmtId="198" fontId="82" fillId="0" borderId="8" xfId="511" applyNumberFormat="1" applyFont="1" applyFill="1" applyBorder="1" applyAlignment="1" applyProtection="1">
      <alignment vertical="center"/>
    </xf>
    <xf numFmtId="198" fontId="82" fillId="0" borderId="8" xfId="511" applyNumberFormat="1" applyFont="1" applyFill="1" applyBorder="1" applyAlignment="1">
      <alignment vertical="center"/>
    </xf>
    <xf numFmtId="198" fontId="82" fillId="0" borderId="8" xfId="511" applyNumberFormat="1" applyFont="1" applyFill="1" applyBorder="1" applyAlignment="1" applyProtection="1">
      <alignment vertical="center"/>
      <protection locked="0"/>
    </xf>
    <xf numFmtId="198" fontId="44" fillId="0" borderId="8" xfId="508" applyNumberFormat="1" applyFont="1" applyFill="1" applyBorder="1" applyAlignment="1" applyProtection="1">
      <alignment vertical="center"/>
    </xf>
    <xf numFmtId="198" fontId="97" fillId="0" borderId="8" xfId="511" applyNumberFormat="1" applyFont="1" applyFill="1" applyBorder="1" applyAlignment="1" applyProtection="1">
      <alignment horizontal="right" vertical="center"/>
    </xf>
    <xf numFmtId="0" fontId="44" fillId="0" borderId="20" xfId="506" applyFont="1" applyFill="1" applyBorder="1" applyAlignment="1">
      <alignment horizontal="center" vertical="center" wrapText="1"/>
    </xf>
    <xf numFmtId="176" fontId="44" fillId="0" borderId="8" xfId="510" applyNumberFormat="1" applyFont="1" applyBorder="1" applyAlignment="1">
      <alignment horizontal="center" vertical="center"/>
    </xf>
    <xf numFmtId="176" fontId="44" fillId="0" borderId="8" xfId="511" applyFont="1" applyFill="1" applyBorder="1" applyAlignment="1" applyProtection="1">
      <alignment vertical="center"/>
      <protection locked="0"/>
    </xf>
    <xf numFmtId="0" fontId="44" fillId="0" borderId="8" xfId="512" applyFont="1" applyBorder="1" applyAlignment="1">
      <alignment horizontal="center" vertical="center"/>
    </xf>
    <xf numFmtId="176" fontId="44" fillId="0" borderId="8" xfId="510" applyNumberFormat="1" applyFont="1" applyFill="1" applyBorder="1" applyAlignment="1">
      <alignment horizontal="center" vertical="center"/>
    </xf>
    <xf numFmtId="0" fontId="44" fillId="0" borderId="0" xfId="510" applyFont="1" applyAlignment="1">
      <alignment vertical="center"/>
    </xf>
    <xf numFmtId="198" fontId="44" fillId="0" borderId="8" xfId="507" applyNumberFormat="1" applyFont="1" applyFill="1" applyBorder="1" applyAlignment="1">
      <alignment horizontal="center" vertical="center" wrapText="1"/>
    </xf>
    <xf numFmtId="198" fontId="109" fillId="0" borderId="8" xfId="511" applyNumberFormat="1" applyFont="1" applyFill="1" applyBorder="1" applyAlignment="1">
      <alignment vertical="center"/>
    </xf>
    <xf numFmtId="198" fontId="97" fillId="0" borderId="8" xfId="507" applyNumberFormat="1" applyFont="1" applyFill="1" applyBorder="1" applyAlignment="1">
      <alignment horizontal="center" vertical="center" wrapText="1"/>
    </xf>
    <xf numFmtId="198" fontId="110" fillId="0" borderId="8" xfId="511" applyNumberFormat="1" applyFont="1" applyFill="1" applyBorder="1" applyAlignment="1">
      <alignment vertical="center"/>
    </xf>
    <xf numFmtId="198" fontId="111" fillId="0" borderId="8" xfId="511" applyNumberFormat="1" applyFont="1" applyFill="1" applyBorder="1" applyAlignment="1" applyProtection="1">
      <alignment horizontal="center" vertical="center"/>
      <protection locked="0"/>
    </xf>
    <xf numFmtId="198" fontId="111" fillId="0" borderId="8" xfId="511" applyNumberFormat="1" applyFont="1" applyFill="1" applyBorder="1" applyAlignment="1">
      <alignment vertical="center"/>
    </xf>
    <xf numFmtId="198" fontId="101" fillId="0" borderId="8" xfId="511" applyNumberFormat="1" applyFont="1" applyFill="1" applyBorder="1" applyAlignment="1">
      <alignment vertical="center"/>
    </xf>
    <xf numFmtId="198" fontId="102" fillId="0" borderId="8" xfId="511" applyNumberFormat="1" applyFont="1" applyFill="1" applyBorder="1" applyAlignment="1">
      <alignment vertical="center"/>
    </xf>
    <xf numFmtId="198" fontId="101" fillId="0" borderId="8" xfId="508" applyNumberFormat="1" applyFont="1" applyFill="1" applyBorder="1" applyAlignment="1">
      <alignment horizontal="right" vertical="center"/>
    </xf>
    <xf numFmtId="198" fontId="102" fillId="0" borderId="8" xfId="508" applyNumberFormat="1" applyFont="1" applyFill="1" applyBorder="1" applyAlignment="1">
      <alignment vertical="center"/>
    </xf>
    <xf numFmtId="198" fontId="101" fillId="0" borderId="8" xfId="508" applyNumberFormat="1" applyFont="1" applyFill="1" applyBorder="1" applyAlignment="1">
      <alignment vertical="center"/>
    </xf>
    <xf numFmtId="0" fontId="87" fillId="0" borderId="0" xfId="0" applyFont="1" applyFill="1" applyBorder="1" applyAlignment="1">
      <alignment horizontal="left" vertical="top"/>
    </xf>
    <xf numFmtId="0" fontId="88" fillId="0" borderId="0" xfId="0" applyFont="1" applyFill="1" applyBorder="1" applyAlignment="1">
      <alignment horizontal="left" vertical="top"/>
    </xf>
    <xf numFmtId="0" fontId="44" fillId="0" borderId="20" xfId="0" applyFont="1" applyFill="1" applyBorder="1" applyAlignment="1">
      <alignment horizontal="center" vertical="center"/>
    </xf>
    <xf numFmtId="0" fontId="44" fillId="0" borderId="22" xfId="0" applyFont="1" applyFill="1" applyBorder="1" applyAlignment="1">
      <alignment horizontal="center" vertical="center"/>
    </xf>
    <xf numFmtId="0" fontId="44" fillId="0" borderId="21" xfId="0" applyFont="1" applyFill="1" applyBorder="1" applyAlignment="1">
      <alignment horizontal="center" vertical="center" wrapText="1"/>
    </xf>
    <xf numFmtId="0" fontId="44" fillId="0" borderId="24" xfId="0" applyFont="1" applyFill="1" applyBorder="1" applyAlignment="1">
      <alignment horizontal="center" vertical="center"/>
    </xf>
    <xf numFmtId="0" fontId="44" fillId="0" borderId="23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left" vertical="center"/>
    </xf>
    <xf numFmtId="177" fontId="44" fillId="0" borderId="8" xfId="389" applyNumberFormat="1" applyFont="1" applyFill="1" applyBorder="1" applyAlignment="1">
      <alignment horizontal="center" vertical="center" wrapText="1"/>
    </xf>
    <xf numFmtId="177" fontId="44" fillId="0" borderId="8" xfId="389" applyNumberFormat="1" applyFont="1" applyFill="1" applyBorder="1" applyAlignment="1">
      <alignment horizontal="center" vertical="center"/>
    </xf>
    <xf numFmtId="176" fontId="44" fillId="0" borderId="8" xfId="389" applyFont="1" applyFill="1" applyBorder="1" applyAlignment="1">
      <alignment horizontal="center" vertical="center"/>
    </xf>
    <xf numFmtId="3" fontId="44" fillId="0" borderId="8" xfId="389" applyNumberFormat="1" applyFont="1" applyFill="1" applyBorder="1" applyAlignment="1">
      <alignment horizontal="center" vertical="center" wrapText="1"/>
    </xf>
    <xf numFmtId="3" fontId="44" fillId="0" borderId="8" xfId="389" applyNumberFormat="1" applyFont="1" applyFill="1" applyBorder="1" applyAlignment="1">
      <alignment horizontal="center" vertical="center"/>
    </xf>
    <xf numFmtId="176" fontId="44" fillId="0" borderId="8" xfId="389" applyFont="1" applyFill="1" applyBorder="1" applyAlignment="1">
      <alignment horizontal="center" vertical="center" wrapText="1"/>
    </xf>
    <xf numFmtId="0" fontId="44" fillId="0" borderId="24" xfId="0" applyFont="1" applyFill="1" applyBorder="1" applyAlignment="1">
      <alignment horizontal="left" vertical="center"/>
    </xf>
    <xf numFmtId="0" fontId="44" fillId="0" borderId="21" xfId="0" applyFont="1" applyFill="1" applyBorder="1" applyAlignment="1">
      <alignment horizontal="center" vertical="center"/>
    </xf>
    <xf numFmtId="0" fontId="44" fillId="0" borderId="18" xfId="0" applyFont="1" applyFill="1" applyBorder="1" applyAlignment="1">
      <alignment horizontal="center" vertical="center"/>
    </xf>
    <xf numFmtId="0" fontId="44" fillId="0" borderId="18" xfId="0" applyFont="1" applyFill="1" applyBorder="1" applyAlignment="1">
      <alignment horizontal="center" vertical="center" wrapText="1"/>
    </xf>
    <xf numFmtId="0" fontId="44" fillId="0" borderId="4" xfId="0" applyFont="1" applyFill="1" applyBorder="1" applyAlignment="1">
      <alignment horizontal="center" vertical="center"/>
    </xf>
    <xf numFmtId="0" fontId="44" fillId="0" borderId="26" xfId="0" applyFont="1" applyFill="1" applyBorder="1" applyAlignment="1">
      <alignment horizontal="center" vertical="center"/>
    </xf>
    <xf numFmtId="0" fontId="44" fillId="0" borderId="21" xfId="0" applyFont="1" applyFill="1" applyBorder="1" applyAlignment="1">
      <alignment horizontal="left" vertical="center" wrapText="1"/>
    </xf>
    <xf numFmtId="0" fontId="44" fillId="0" borderId="24" xfId="0" applyFont="1" applyFill="1" applyBorder="1" applyAlignment="1">
      <alignment horizontal="left" vertical="center" wrapText="1"/>
    </xf>
    <xf numFmtId="0" fontId="44" fillId="0" borderId="23" xfId="0" applyFont="1" applyFill="1" applyBorder="1" applyAlignment="1">
      <alignment horizontal="left" vertical="center" wrapText="1"/>
    </xf>
    <xf numFmtId="0" fontId="44" fillId="0" borderId="8" xfId="0" applyFont="1" applyFill="1" applyBorder="1" applyAlignment="1">
      <alignment horizontal="center" vertical="center" wrapText="1"/>
    </xf>
    <xf numFmtId="0" fontId="44" fillId="0" borderId="8" xfId="0" applyFont="1" applyFill="1" applyBorder="1" applyAlignment="1">
      <alignment horizontal="center" vertical="center"/>
    </xf>
    <xf numFmtId="0" fontId="44" fillId="0" borderId="25" xfId="0" applyFont="1" applyFill="1" applyBorder="1" applyAlignment="1">
      <alignment horizontal="center" vertical="center"/>
    </xf>
    <xf numFmtId="0" fontId="88" fillId="0" borderId="0" xfId="0" applyFont="1" applyFill="1" applyBorder="1" applyAlignment="1">
      <alignment horizontal="left" vertical="center"/>
    </xf>
    <xf numFmtId="176" fontId="44" fillId="0" borderId="8" xfId="392" applyFont="1" applyFill="1" applyBorder="1" applyAlignment="1">
      <alignment horizontal="center" vertical="center" wrapText="1"/>
    </xf>
    <xf numFmtId="176" fontId="44" fillId="0" borderId="8" xfId="392" applyFont="1" applyFill="1" applyBorder="1" applyAlignment="1">
      <alignment horizontal="center" vertical="center"/>
    </xf>
    <xf numFmtId="177" fontId="44" fillId="0" borderId="8" xfId="392" applyNumberFormat="1" applyFont="1" applyFill="1" applyBorder="1" applyAlignment="1">
      <alignment horizontal="center" vertical="center" wrapText="1"/>
    </xf>
    <xf numFmtId="3" fontId="44" fillId="0" borderId="8" xfId="392" applyNumberFormat="1" applyFont="1" applyFill="1" applyBorder="1" applyAlignment="1">
      <alignment horizontal="center" vertical="center" wrapText="1"/>
    </xf>
    <xf numFmtId="176" fontId="44" fillId="0" borderId="20" xfId="392" applyFont="1" applyFill="1" applyBorder="1" applyAlignment="1">
      <alignment horizontal="center" vertical="center"/>
    </xf>
    <xf numFmtId="0" fontId="44" fillId="0" borderId="25" xfId="0" applyFont="1" applyFill="1" applyBorder="1" applyAlignment="1">
      <alignment horizontal="center" vertical="center" wrapText="1"/>
    </xf>
    <xf numFmtId="0" fontId="44" fillId="0" borderId="8" xfId="498" applyFont="1" applyFill="1" applyBorder="1" applyAlignment="1">
      <alignment horizontal="center" vertical="center" wrapText="1"/>
    </xf>
    <xf numFmtId="0" fontId="44" fillId="0" borderId="25" xfId="498" applyFont="1" applyFill="1" applyBorder="1" applyAlignment="1">
      <alignment horizontal="center" vertical="center" wrapText="1"/>
    </xf>
    <xf numFmtId="0" fontId="44" fillId="0" borderId="20" xfId="498" applyFont="1" applyFill="1" applyBorder="1" applyAlignment="1">
      <alignment horizontal="center" vertical="center" wrapText="1"/>
    </xf>
    <xf numFmtId="177" fontId="44" fillId="0" borderId="25" xfId="393" applyNumberFormat="1" applyFont="1" applyFill="1" applyBorder="1" applyAlignment="1">
      <alignment horizontal="center" vertical="center" wrapText="1"/>
    </xf>
    <xf numFmtId="177" fontId="44" fillId="0" borderId="26" xfId="393" applyNumberFormat="1" applyFont="1" applyFill="1" applyBorder="1" applyAlignment="1">
      <alignment horizontal="center" vertical="center" wrapText="1"/>
    </xf>
    <xf numFmtId="1" fontId="44" fillId="0" borderId="25" xfId="394" applyNumberFormat="1" applyFont="1" applyFill="1" applyBorder="1" applyAlignment="1">
      <alignment horizontal="center" vertical="center" wrapText="1"/>
    </xf>
    <xf numFmtId="1" fontId="44" fillId="0" borderId="4" xfId="394" applyNumberFormat="1" applyFont="1" applyFill="1" applyBorder="1" applyAlignment="1">
      <alignment horizontal="center" vertical="center" wrapText="1"/>
    </xf>
    <xf numFmtId="1" fontId="44" fillId="0" borderId="26" xfId="394" applyNumberFormat="1" applyFont="1" applyFill="1" applyBorder="1" applyAlignment="1">
      <alignment horizontal="center" vertical="center" wrapText="1"/>
    </xf>
    <xf numFmtId="177" fontId="44" fillId="0" borderId="20" xfId="393" applyNumberFormat="1" applyFont="1" applyFill="1" applyBorder="1" applyAlignment="1">
      <alignment horizontal="center" vertical="center" wrapText="1"/>
    </xf>
    <xf numFmtId="177" fontId="44" fillId="0" borderId="20" xfId="393" applyNumberFormat="1" applyFont="1" applyFill="1" applyBorder="1" applyAlignment="1">
      <alignment horizontal="center" vertical="center"/>
    </xf>
    <xf numFmtId="1" fontId="44" fillId="0" borderId="4" xfId="394" applyNumberFormat="1" applyFont="1" applyFill="1" applyBorder="1" applyAlignment="1">
      <alignment horizontal="center" vertical="center"/>
    </xf>
    <xf numFmtId="1" fontId="44" fillId="0" borderId="26" xfId="394" applyNumberFormat="1" applyFont="1" applyFill="1" applyBorder="1" applyAlignment="1">
      <alignment horizontal="center" vertical="center"/>
    </xf>
    <xf numFmtId="176" fontId="44" fillId="0" borderId="20" xfId="392" applyFont="1" applyFill="1" applyBorder="1" applyAlignment="1">
      <alignment horizontal="center" vertical="center" wrapText="1"/>
    </xf>
    <xf numFmtId="176" fontId="44" fillId="0" borderId="17" xfId="392" applyFont="1" applyFill="1" applyBorder="1" applyAlignment="1">
      <alignment horizontal="center" vertical="center" wrapText="1"/>
    </xf>
    <xf numFmtId="176" fontId="44" fillId="0" borderId="22" xfId="392" applyFont="1" applyFill="1" applyBorder="1" applyAlignment="1">
      <alignment horizontal="center" vertical="center" wrapText="1"/>
    </xf>
    <xf numFmtId="0" fontId="44" fillId="0" borderId="21" xfId="498" applyFont="1" applyFill="1" applyBorder="1" applyAlignment="1">
      <alignment horizontal="center" vertical="center" wrapText="1"/>
    </xf>
    <xf numFmtId="0" fontId="44" fillId="0" borderId="19" xfId="498" applyFont="1" applyFill="1" applyBorder="1" applyAlignment="1">
      <alignment horizontal="center" vertical="center" wrapText="1"/>
    </xf>
    <xf numFmtId="1" fontId="44" fillId="0" borderId="8" xfId="496" applyNumberFormat="1" applyFont="1" applyFill="1" applyBorder="1" applyAlignment="1">
      <alignment horizontal="center" vertical="center" wrapText="1"/>
    </xf>
    <xf numFmtId="1" fontId="44" fillId="0" borderId="8" xfId="496" applyNumberFormat="1" applyFont="1" applyFill="1" applyBorder="1" applyAlignment="1">
      <alignment horizontal="center" vertical="center"/>
    </xf>
    <xf numFmtId="1" fontId="44" fillId="0" borderId="8" xfId="386" applyNumberFormat="1" applyFont="1" applyFill="1" applyBorder="1" applyAlignment="1">
      <alignment horizontal="center" vertical="center" wrapText="1"/>
    </xf>
    <xf numFmtId="3" fontId="44" fillId="0" borderId="8" xfId="386" applyNumberFormat="1" applyFont="1" applyFill="1" applyBorder="1" applyAlignment="1">
      <alignment horizontal="center" vertical="center" wrapText="1"/>
    </xf>
    <xf numFmtId="176" fontId="44" fillId="0" borderId="27" xfId="392" applyFont="1" applyFill="1" applyBorder="1" applyAlignment="1">
      <alignment horizontal="center" vertical="center" wrapText="1"/>
    </xf>
    <xf numFmtId="176" fontId="44" fillId="0" borderId="28" xfId="392" applyFont="1" applyFill="1" applyBorder="1" applyAlignment="1">
      <alignment horizontal="center" vertical="center"/>
    </xf>
    <xf numFmtId="176" fontId="44" fillId="0" borderId="29" xfId="392" applyFont="1" applyFill="1" applyBorder="1" applyAlignment="1">
      <alignment horizontal="center" vertical="center"/>
    </xf>
    <xf numFmtId="0" fontId="44" fillId="0" borderId="19" xfId="0" applyFont="1" applyFill="1" applyBorder="1" applyAlignment="1">
      <alignment horizontal="center" vertical="center"/>
    </xf>
    <xf numFmtId="177" fontId="44" fillId="0" borderId="8" xfId="387" applyNumberFormat="1" applyFont="1" applyFill="1" applyBorder="1" applyAlignment="1">
      <alignment horizontal="center" vertical="center" wrapText="1"/>
    </xf>
    <xf numFmtId="177" fontId="44" fillId="0" borderId="8" xfId="387" applyNumberFormat="1" applyFont="1" applyFill="1" applyBorder="1" applyAlignment="1">
      <alignment horizontal="center" vertical="center"/>
    </xf>
    <xf numFmtId="176" fontId="44" fillId="0" borderId="8" xfId="387" applyFont="1" applyFill="1" applyBorder="1" applyAlignment="1">
      <alignment horizontal="center" vertical="center" wrapText="1"/>
    </xf>
    <xf numFmtId="176" fontId="44" fillId="0" borderId="8" xfId="387" applyFont="1" applyFill="1" applyBorder="1" applyAlignment="1">
      <alignment horizontal="center" vertical="center"/>
    </xf>
    <xf numFmtId="0" fontId="82" fillId="0" borderId="8" xfId="510" applyFont="1" applyFill="1" applyBorder="1" applyAlignment="1">
      <alignment horizontal="center" vertical="center"/>
    </xf>
    <xf numFmtId="0" fontId="44" fillId="0" borderId="8" xfId="510" applyFont="1" applyFill="1" applyBorder="1" applyAlignment="1">
      <alignment horizontal="center" vertical="center" wrapText="1"/>
    </xf>
    <xf numFmtId="0" fontId="44" fillId="0" borderId="0" xfId="0" applyFont="1" applyAlignment="1">
      <alignment horizontal="left" vertical="center"/>
    </xf>
    <xf numFmtId="176" fontId="44" fillId="0" borderId="25" xfId="388" applyFont="1" applyFill="1" applyBorder="1" applyAlignment="1">
      <alignment horizontal="center" vertical="center" wrapText="1"/>
    </xf>
    <xf numFmtId="176" fontId="44" fillId="0" borderId="4" xfId="388" applyFont="1" applyFill="1" applyBorder="1" applyAlignment="1">
      <alignment horizontal="center" vertical="center" wrapText="1"/>
    </xf>
    <xf numFmtId="176" fontId="44" fillId="0" borderId="26" xfId="388" applyFont="1" applyFill="1" applyBorder="1" applyAlignment="1">
      <alignment horizontal="center" vertical="center" wrapText="1"/>
    </xf>
    <xf numFmtId="0" fontId="44" fillId="0" borderId="4" xfId="0" applyFont="1" applyFill="1" applyBorder="1" applyAlignment="1">
      <alignment horizontal="center" vertical="center" wrapText="1"/>
    </xf>
    <xf numFmtId="3" fontId="44" fillId="0" borderId="21" xfId="387" applyNumberFormat="1" applyFont="1" applyFill="1" applyBorder="1" applyAlignment="1">
      <alignment horizontal="center" vertical="center" wrapText="1"/>
    </xf>
    <xf numFmtId="3" fontId="44" fillId="0" borderId="19" xfId="387" applyNumberFormat="1" applyFont="1" applyFill="1" applyBorder="1" applyAlignment="1">
      <alignment horizontal="center" vertical="center" wrapText="1"/>
    </xf>
    <xf numFmtId="3" fontId="44" fillId="0" borderId="20" xfId="387" applyNumberFormat="1" applyFont="1" applyFill="1" applyBorder="1" applyAlignment="1">
      <alignment horizontal="center" vertical="center" wrapText="1"/>
    </xf>
    <xf numFmtId="3" fontId="44" fillId="0" borderId="22" xfId="387" applyNumberFormat="1" applyFont="1" applyFill="1" applyBorder="1" applyAlignment="1">
      <alignment horizontal="center" vertical="center" wrapText="1"/>
    </xf>
    <xf numFmtId="1" fontId="44" fillId="0" borderId="20" xfId="497" applyNumberFormat="1" applyFont="1" applyFill="1" applyBorder="1" applyAlignment="1">
      <alignment horizontal="center" vertical="center" wrapText="1"/>
    </xf>
    <xf numFmtId="1" fontId="44" fillId="0" borderId="17" xfId="497" applyNumberFormat="1" applyFont="1" applyFill="1" applyBorder="1" applyAlignment="1">
      <alignment horizontal="center" vertical="center" wrapText="1"/>
    </xf>
    <xf numFmtId="1" fontId="44" fillId="0" borderId="22" xfId="497" applyNumberFormat="1" applyFont="1" applyFill="1" applyBorder="1" applyAlignment="1">
      <alignment horizontal="center" vertical="center" wrapText="1"/>
    </xf>
    <xf numFmtId="177" fontId="44" fillId="0" borderId="21" xfId="387" applyNumberFormat="1" applyFont="1" applyFill="1" applyBorder="1" applyAlignment="1">
      <alignment horizontal="center" vertical="center" wrapText="1"/>
    </xf>
    <xf numFmtId="177" fontId="44" fillId="0" borderId="19" xfId="387" applyNumberFormat="1" applyFont="1" applyFill="1" applyBorder="1" applyAlignment="1">
      <alignment horizontal="center" vertical="center" wrapText="1"/>
    </xf>
    <xf numFmtId="176" fontId="44" fillId="0" borderId="8" xfId="388" applyFont="1" applyFill="1" applyBorder="1" applyAlignment="1">
      <alignment horizontal="center" vertical="center" wrapText="1"/>
    </xf>
    <xf numFmtId="3" fontId="44" fillId="0" borderId="8" xfId="387" applyNumberFormat="1" applyFont="1" applyFill="1" applyBorder="1" applyAlignment="1">
      <alignment horizontal="center" vertical="center" wrapText="1"/>
    </xf>
    <xf numFmtId="177" fontId="44" fillId="0" borderId="25" xfId="387" applyNumberFormat="1" applyFont="1" applyFill="1" applyBorder="1" applyAlignment="1">
      <alignment horizontal="center" vertical="center"/>
    </xf>
    <xf numFmtId="0" fontId="91" fillId="0" borderId="0" xfId="404" applyFont="1" applyFill="1" applyBorder="1" applyAlignment="1">
      <alignment horizontal="left" vertical="top"/>
    </xf>
    <xf numFmtId="176" fontId="44" fillId="0" borderId="8" xfId="390" applyFont="1" applyFill="1" applyBorder="1" applyAlignment="1">
      <alignment horizontal="center" vertical="center" wrapText="1"/>
    </xf>
    <xf numFmtId="176" fontId="44" fillId="0" borderId="20" xfId="390" applyFont="1" applyFill="1" applyBorder="1" applyAlignment="1">
      <alignment horizontal="center" vertical="center" wrapText="1"/>
    </xf>
    <xf numFmtId="176" fontId="44" fillId="0" borderId="20" xfId="390" applyFont="1" applyFill="1" applyBorder="1" applyAlignment="1">
      <alignment horizontal="center" vertical="center"/>
    </xf>
    <xf numFmtId="176" fontId="44" fillId="0" borderId="21" xfId="390" applyFont="1" applyFill="1" applyBorder="1" applyAlignment="1">
      <alignment horizontal="center" vertical="center" wrapText="1"/>
    </xf>
    <xf numFmtId="176" fontId="44" fillId="0" borderId="20" xfId="390" applyFont="1" applyFill="1" applyBorder="1" applyAlignment="1">
      <alignment horizontal="center" vertical="center" wrapText="1" shrinkToFit="1"/>
    </xf>
    <xf numFmtId="176" fontId="44" fillId="0" borderId="8" xfId="390" applyFont="1" applyFill="1" applyBorder="1" applyAlignment="1">
      <alignment horizontal="center" vertical="center" wrapText="1" shrinkToFit="1"/>
    </xf>
    <xf numFmtId="0" fontId="44" fillId="0" borderId="8" xfId="495" applyFont="1" applyFill="1" applyBorder="1" applyAlignment="1">
      <alignment horizontal="center" vertical="center" wrapText="1"/>
    </xf>
    <xf numFmtId="0" fontId="44" fillId="0" borderId="21" xfId="495" applyFont="1" applyFill="1" applyBorder="1" applyAlignment="1">
      <alignment horizontal="center" vertical="center" wrapText="1"/>
    </xf>
    <xf numFmtId="0" fontId="44" fillId="0" borderId="20" xfId="495" applyFont="1" applyFill="1" applyBorder="1" applyAlignment="1">
      <alignment horizontal="center" vertical="center" wrapText="1"/>
    </xf>
    <xf numFmtId="0" fontId="44" fillId="0" borderId="24" xfId="495" applyFont="1" applyFill="1" applyBorder="1" applyAlignment="1">
      <alignment horizontal="center" vertical="center" wrapText="1"/>
    </xf>
    <xf numFmtId="0" fontId="44" fillId="0" borderId="23" xfId="495" applyFont="1" applyFill="1" applyBorder="1" applyAlignment="1">
      <alignment horizontal="center" vertical="center" wrapText="1"/>
    </xf>
    <xf numFmtId="0" fontId="88" fillId="0" borderId="0" xfId="456" applyFont="1" applyFill="1" applyBorder="1" applyAlignment="1">
      <alignment horizontal="left" vertical="top"/>
    </xf>
    <xf numFmtId="0" fontId="5" fillId="0" borderId="4" xfId="456" applyFont="1" applyFill="1" applyBorder="1" applyAlignment="1">
      <alignment horizontal="left" vertical="center" wrapText="1"/>
    </xf>
    <xf numFmtId="176" fontId="82" fillId="0" borderId="8" xfId="391" applyFont="1" applyFill="1" applyBorder="1" applyAlignment="1">
      <alignment horizontal="center" vertical="center" wrapText="1"/>
    </xf>
    <xf numFmtId="176" fontId="82" fillId="0" borderId="20" xfId="391" applyFont="1" applyFill="1" applyBorder="1" applyAlignment="1">
      <alignment horizontal="center" vertical="center"/>
    </xf>
    <xf numFmtId="0" fontId="44" fillId="0" borderId="8" xfId="456" applyFont="1" applyFill="1" applyBorder="1" applyAlignment="1">
      <alignment horizontal="center" vertical="center" wrapText="1"/>
    </xf>
    <xf numFmtId="0" fontId="44" fillId="0" borderId="8" xfId="456" applyFont="1" applyFill="1" applyBorder="1" applyAlignment="1">
      <alignment horizontal="center" vertical="center"/>
    </xf>
    <xf numFmtId="0" fontId="44" fillId="0" borderId="8" xfId="391" applyNumberFormat="1" applyFont="1" applyFill="1" applyBorder="1" applyAlignment="1">
      <alignment horizontal="center" vertical="center" wrapText="1"/>
    </xf>
    <xf numFmtId="0" fontId="44" fillId="0" borderId="8" xfId="391" applyNumberFormat="1" applyFont="1" applyFill="1" applyBorder="1" applyAlignment="1">
      <alignment horizontal="center" vertical="center"/>
    </xf>
    <xf numFmtId="176" fontId="82" fillId="0" borderId="8" xfId="391" applyFont="1" applyFill="1" applyBorder="1" applyAlignment="1">
      <alignment horizontal="center" vertical="center"/>
    </xf>
    <xf numFmtId="0" fontId="82" fillId="0" borderId="8" xfId="456" applyFont="1" applyFill="1" applyBorder="1" applyAlignment="1">
      <alignment horizontal="center" vertical="center" wrapText="1"/>
    </xf>
    <xf numFmtId="0" fontId="82" fillId="0" borderId="8" xfId="456" applyFont="1" applyFill="1" applyBorder="1" applyAlignment="1">
      <alignment horizontal="center" vertical="center"/>
    </xf>
    <xf numFmtId="3" fontId="44" fillId="0" borderId="8" xfId="391" applyNumberFormat="1" applyFont="1" applyFill="1" applyBorder="1" applyAlignment="1">
      <alignment horizontal="center" vertical="center" wrapText="1"/>
    </xf>
    <xf numFmtId="3" fontId="44" fillId="0" borderId="8" xfId="391" applyNumberFormat="1" applyFont="1" applyFill="1" applyBorder="1" applyAlignment="1">
      <alignment horizontal="center" vertical="center"/>
    </xf>
    <xf numFmtId="176" fontId="44" fillId="27" borderId="8" xfId="391" applyFont="1" applyFill="1" applyBorder="1" applyAlignment="1">
      <alignment horizontal="center" vertical="center" wrapText="1"/>
    </xf>
    <xf numFmtId="176" fontId="44" fillId="27" borderId="8" xfId="391" applyFont="1" applyFill="1" applyBorder="1" applyAlignment="1">
      <alignment horizontal="center" vertical="center"/>
    </xf>
    <xf numFmtId="176" fontId="44" fillId="0" borderId="21" xfId="391" applyFont="1" applyFill="1" applyBorder="1" applyAlignment="1">
      <alignment horizontal="center" vertical="center" wrapText="1"/>
    </xf>
    <xf numFmtId="176" fontId="44" fillId="0" borderId="23" xfId="391" applyFont="1" applyFill="1" applyBorder="1" applyAlignment="1">
      <alignment horizontal="center" vertical="center" wrapText="1"/>
    </xf>
    <xf numFmtId="0" fontId="44" fillId="0" borderId="20" xfId="0" applyFont="1" applyBorder="1" applyAlignment="1">
      <alignment horizontal="center" vertical="center" wrapText="1"/>
    </xf>
    <xf numFmtId="0" fontId="44" fillId="0" borderId="17" xfId="0" applyFont="1" applyBorder="1" applyAlignment="1">
      <alignment horizontal="center" vertical="center" wrapText="1"/>
    </xf>
    <xf numFmtId="0" fontId="44" fillId="0" borderId="37" xfId="0" applyFont="1" applyBorder="1" applyAlignment="1">
      <alignment horizontal="center" vertical="center" wrapText="1"/>
    </xf>
    <xf numFmtId="0" fontId="44" fillId="0" borderId="39" xfId="0" applyFont="1" applyBorder="1" applyAlignment="1">
      <alignment horizontal="center" vertical="center" wrapText="1"/>
    </xf>
    <xf numFmtId="0" fontId="44" fillId="0" borderId="38" xfId="0" applyFont="1" applyBorder="1" applyAlignment="1">
      <alignment horizontal="center" vertical="center" wrapText="1"/>
    </xf>
    <xf numFmtId="0" fontId="88" fillId="0" borderId="0" xfId="0" applyFont="1" applyFill="1" applyBorder="1" applyAlignment="1">
      <alignment horizontal="center" vertical="top"/>
    </xf>
    <xf numFmtId="0" fontId="44" fillId="0" borderId="21" xfId="0" applyFont="1" applyBorder="1" applyAlignment="1">
      <alignment horizontal="center" vertical="center"/>
    </xf>
    <xf numFmtId="0" fontId="44" fillId="0" borderId="18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44" fillId="0" borderId="20" xfId="0" applyFont="1" applyFill="1" applyBorder="1" applyAlignment="1">
      <alignment horizontal="center" vertical="center" wrapText="1"/>
    </xf>
    <xf numFmtId="0" fontId="44" fillId="0" borderId="31" xfId="0" applyFont="1" applyFill="1" applyBorder="1" applyAlignment="1">
      <alignment horizontal="center" vertical="center" wrapText="1"/>
    </xf>
    <xf numFmtId="0" fontId="44" fillId="0" borderId="32" xfId="0" applyFont="1" applyFill="1" applyBorder="1" applyAlignment="1">
      <alignment horizontal="center" vertical="center" wrapText="1"/>
    </xf>
    <xf numFmtId="0" fontId="44" fillId="0" borderId="33" xfId="0" applyFont="1" applyFill="1" applyBorder="1" applyAlignment="1">
      <alignment horizontal="center" vertical="center" wrapText="1"/>
    </xf>
    <xf numFmtId="0" fontId="88" fillId="0" borderId="0" xfId="0" applyFont="1" applyFill="1" applyBorder="1" applyAlignment="1">
      <alignment horizontal="left" vertical="top" wrapText="1"/>
    </xf>
    <xf numFmtId="176" fontId="44" fillId="0" borderId="8" xfId="505" applyFont="1" applyFill="1" applyBorder="1" applyAlignment="1">
      <alignment horizontal="center" vertical="center"/>
    </xf>
    <xf numFmtId="176" fontId="44" fillId="0" borderId="25" xfId="505" applyFont="1" applyFill="1" applyBorder="1" applyAlignment="1">
      <alignment horizontal="center" vertical="center"/>
    </xf>
    <xf numFmtId="176" fontId="44" fillId="0" borderId="21" xfId="505" applyFont="1" applyFill="1" applyBorder="1" applyAlignment="1">
      <alignment horizontal="center" vertical="center"/>
    </xf>
    <xf numFmtId="176" fontId="44" fillId="0" borderId="24" xfId="505" applyFont="1" applyFill="1" applyBorder="1" applyAlignment="1">
      <alignment horizontal="center" vertical="center" wrapText="1"/>
    </xf>
    <xf numFmtId="176" fontId="44" fillId="0" borderId="23" xfId="505" applyFont="1" applyFill="1" applyBorder="1" applyAlignment="1">
      <alignment horizontal="center" vertical="center" wrapText="1"/>
    </xf>
    <xf numFmtId="176" fontId="44" fillId="0" borderId="20" xfId="505" applyFont="1" applyFill="1" applyBorder="1" applyAlignment="1">
      <alignment horizontal="center" vertical="center" wrapText="1"/>
    </xf>
    <xf numFmtId="0" fontId="44" fillId="0" borderId="35" xfId="0" applyFont="1" applyFill="1" applyBorder="1" applyAlignment="1">
      <alignment horizontal="center" vertical="center" wrapText="1"/>
    </xf>
    <xf numFmtId="0" fontId="44" fillId="0" borderId="17" xfId="0" applyFont="1" applyFill="1" applyBorder="1" applyAlignment="1">
      <alignment horizontal="center" vertical="center" wrapText="1"/>
    </xf>
    <xf numFmtId="0" fontId="44" fillId="0" borderId="26" xfId="0" applyFont="1" applyFill="1" applyBorder="1" applyAlignment="1">
      <alignment horizontal="center" vertical="center" wrapText="1"/>
    </xf>
    <xf numFmtId="0" fontId="92" fillId="0" borderId="0" xfId="506" applyFont="1" applyFill="1" applyBorder="1" applyAlignment="1">
      <alignment horizontal="left" vertical="center"/>
    </xf>
    <xf numFmtId="0" fontId="88" fillId="0" borderId="0" xfId="506" applyFont="1" applyFill="1" applyBorder="1" applyAlignment="1">
      <alignment horizontal="left" vertical="top"/>
    </xf>
    <xf numFmtId="0" fontId="5" fillId="0" borderId="16" xfId="506" applyFont="1" applyFill="1" applyBorder="1" applyAlignment="1">
      <alignment horizontal="left" vertical="center"/>
    </xf>
    <xf numFmtId="0" fontId="44" fillId="0" borderId="20" xfId="506" applyFont="1" applyFill="1" applyBorder="1" applyAlignment="1">
      <alignment horizontal="center" vertical="center"/>
    </xf>
    <xf numFmtId="0" fontId="44" fillId="0" borderId="17" xfId="506" applyFont="1" applyFill="1" applyBorder="1" applyAlignment="1">
      <alignment horizontal="center" vertical="center"/>
    </xf>
    <xf numFmtId="0" fontId="44" fillId="0" borderId="25" xfId="506" applyFont="1" applyFill="1" applyBorder="1" applyAlignment="1">
      <alignment horizontal="center" vertical="center" wrapText="1"/>
    </xf>
    <xf numFmtId="0" fontId="44" fillId="0" borderId="4" xfId="506" applyFont="1" applyFill="1" applyBorder="1" applyAlignment="1">
      <alignment horizontal="center" vertical="center"/>
    </xf>
    <xf numFmtId="0" fontId="44" fillId="0" borderId="26" xfId="506" applyFont="1" applyFill="1" applyBorder="1" applyAlignment="1">
      <alignment horizontal="center" vertical="center"/>
    </xf>
    <xf numFmtId="0" fontId="44" fillId="0" borderId="8" xfId="506" applyFont="1" applyFill="1" applyBorder="1" applyAlignment="1">
      <alignment horizontal="center" vertical="center" wrapText="1"/>
    </xf>
    <xf numFmtId="0" fontId="44" fillId="0" borderId="21" xfId="506" applyFont="1" applyFill="1" applyBorder="1" applyAlignment="1">
      <alignment horizontal="center" vertical="center" wrapText="1"/>
    </xf>
    <xf numFmtId="0" fontId="44" fillId="0" borderId="24" xfId="506" applyFont="1" applyFill="1" applyBorder="1" applyAlignment="1">
      <alignment horizontal="center" vertical="center" wrapText="1"/>
    </xf>
    <xf numFmtId="0" fontId="44" fillId="0" borderId="23" xfId="506" applyFont="1" applyFill="1" applyBorder="1" applyAlignment="1">
      <alignment horizontal="center" vertical="center" wrapText="1"/>
    </xf>
    <xf numFmtId="0" fontId="88" fillId="0" borderId="0" xfId="507" applyFont="1" applyFill="1" applyBorder="1" applyAlignment="1">
      <alignment horizontal="left" vertical="top"/>
    </xf>
    <xf numFmtId="0" fontId="5" fillId="0" borderId="16" xfId="507" applyFont="1" applyFill="1" applyBorder="1" applyAlignment="1">
      <alignment horizontal="left" vertical="center"/>
    </xf>
    <xf numFmtId="0" fontId="44" fillId="0" borderId="21" xfId="507" applyFont="1" applyFill="1" applyBorder="1" applyAlignment="1">
      <alignment horizontal="center" vertical="center"/>
    </xf>
    <xf numFmtId="0" fontId="44" fillId="0" borderId="19" xfId="507" applyFont="1" applyFill="1" applyBorder="1" applyAlignment="1">
      <alignment horizontal="center" vertical="center"/>
    </xf>
    <xf numFmtId="0" fontId="44" fillId="0" borderId="25" xfId="507" applyFont="1" applyFill="1" applyBorder="1" applyAlignment="1">
      <alignment horizontal="center" vertical="center" wrapText="1"/>
    </xf>
    <xf numFmtId="0" fontId="44" fillId="0" borderId="4" xfId="507" applyFont="1" applyFill="1" applyBorder="1" applyAlignment="1">
      <alignment horizontal="center" vertical="center"/>
    </xf>
    <xf numFmtId="0" fontId="95" fillId="0" borderId="25" xfId="507" applyFont="1" applyFill="1" applyBorder="1" applyAlignment="1">
      <alignment horizontal="center" vertical="center" wrapText="1"/>
    </xf>
    <xf numFmtId="0" fontId="44" fillId="0" borderId="26" xfId="507" applyFont="1" applyFill="1" applyBorder="1" applyAlignment="1">
      <alignment horizontal="center" vertical="center"/>
    </xf>
    <xf numFmtId="0" fontId="95" fillId="0" borderId="4" xfId="507" applyFont="1" applyFill="1" applyBorder="1" applyAlignment="1">
      <alignment horizontal="center" vertical="center"/>
    </xf>
  </cellXfs>
  <cellStyles count="516">
    <cellStyle name="??&amp;O?&amp;H?_x0008__x000f__x0007_?_x0007__x0001__x0001_" xfId="1" xr:uid="{00000000-0005-0000-0000-000000000000}"/>
    <cellStyle name="??&amp;O?&amp;H?_x0008_??_x0007__x0001__x0001_" xfId="2" xr:uid="{00000000-0005-0000-0000-000001000000}"/>
    <cellStyle name="_Book1" xfId="3" xr:uid="{00000000-0005-0000-0000-000002000000}"/>
    <cellStyle name="_Capex Tracking Control Sheet -ADMIN " xfId="4" xr:uid="{00000000-0005-0000-0000-000003000000}"/>
    <cellStyle name="_Project tracking Puri (Diana) per March'06 " xfId="5" xr:uid="{00000000-0005-0000-0000-000004000000}"/>
    <cellStyle name="_Recon with FAR " xfId="6" xr:uid="{00000000-0005-0000-0000-000005000000}"/>
    <cellStyle name="_금융점포(광주)" xfId="7" xr:uid="{00000000-0005-0000-0000-000006000000}"/>
    <cellStyle name="_은행별 점포현황(202011년12월말기준)" xfId="8" xr:uid="{00000000-0005-0000-0000-000007000000}"/>
    <cellStyle name="¤@?e_TEST-1 " xfId="9" xr:uid="{00000000-0005-0000-0000-000008000000}"/>
    <cellStyle name="20% - Accent1" xfId="10" xr:uid="{00000000-0005-0000-0000-000009000000}"/>
    <cellStyle name="20% - Accent2" xfId="11" xr:uid="{00000000-0005-0000-0000-00000A000000}"/>
    <cellStyle name="20% - Accent3" xfId="12" xr:uid="{00000000-0005-0000-0000-00000B000000}"/>
    <cellStyle name="20% - Accent4" xfId="13" xr:uid="{00000000-0005-0000-0000-00000C000000}"/>
    <cellStyle name="20% - Accent5" xfId="14" xr:uid="{00000000-0005-0000-0000-00000D000000}"/>
    <cellStyle name="20% - Accent6" xfId="15" xr:uid="{00000000-0005-0000-0000-00000E000000}"/>
    <cellStyle name="20% - 강조색1" xfId="16" builtinId="30" customBuiltin="1"/>
    <cellStyle name="20% - 강조색1 2" xfId="17" xr:uid="{00000000-0005-0000-0000-000010000000}"/>
    <cellStyle name="20% - 강조색1 2 2" xfId="18" xr:uid="{00000000-0005-0000-0000-000011000000}"/>
    <cellStyle name="20% - 강조색1 3" xfId="19" xr:uid="{00000000-0005-0000-0000-000012000000}"/>
    <cellStyle name="20% - 강조색2" xfId="20" builtinId="34" customBuiltin="1"/>
    <cellStyle name="20% - 강조색2 2" xfId="21" xr:uid="{00000000-0005-0000-0000-000014000000}"/>
    <cellStyle name="20% - 강조색2 2 2" xfId="22" xr:uid="{00000000-0005-0000-0000-000015000000}"/>
    <cellStyle name="20% - 강조색2 3" xfId="23" xr:uid="{00000000-0005-0000-0000-000016000000}"/>
    <cellStyle name="20% - 강조색3" xfId="24" builtinId="38" customBuiltin="1"/>
    <cellStyle name="20% - 강조색3 2" xfId="25" xr:uid="{00000000-0005-0000-0000-000018000000}"/>
    <cellStyle name="20% - 강조색3 2 2" xfId="26" xr:uid="{00000000-0005-0000-0000-000019000000}"/>
    <cellStyle name="20% - 강조색3 3" xfId="27" xr:uid="{00000000-0005-0000-0000-00001A000000}"/>
    <cellStyle name="20% - 강조색4" xfId="28" builtinId="42" customBuiltin="1"/>
    <cellStyle name="20% - 강조색4 2" xfId="29" xr:uid="{00000000-0005-0000-0000-00001C000000}"/>
    <cellStyle name="20% - 강조색4 2 2" xfId="30" xr:uid="{00000000-0005-0000-0000-00001D000000}"/>
    <cellStyle name="20% - 강조색4 3" xfId="31" xr:uid="{00000000-0005-0000-0000-00001E000000}"/>
    <cellStyle name="20% - 강조색5" xfId="32" builtinId="46" customBuiltin="1"/>
    <cellStyle name="20% - 강조색5 2" xfId="33" xr:uid="{00000000-0005-0000-0000-000020000000}"/>
    <cellStyle name="20% - 강조색5 2 2" xfId="34" xr:uid="{00000000-0005-0000-0000-000021000000}"/>
    <cellStyle name="20% - 강조색5 3" xfId="35" xr:uid="{00000000-0005-0000-0000-000022000000}"/>
    <cellStyle name="20% - 강조색6" xfId="36" builtinId="50" customBuiltin="1"/>
    <cellStyle name="20% - 강조색6 2" xfId="37" xr:uid="{00000000-0005-0000-0000-000024000000}"/>
    <cellStyle name="20% - 강조색6 2 2" xfId="38" xr:uid="{00000000-0005-0000-0000-000025000000}"/>
    <cellStyle name="20% - 강조색6 3" xfId="39" xr:uid="{00000000-0005-0000-0000-000026000000}"/>
    <cellStyle name="40% - Accent1" xfId="40" xr:uid="{00000000-0005-0000-0000-000027000000}"/>
    <cellStyle name="40% - Accent2" xfId="41" xr:uid="{00000000-0005-0000-0000-000028000000}"/>
    <cellStyle name="40% - Accent3" xfId="42" xr:uid="{00000000-0005-0000-0000-000029000000}"/>
    <cellStyle name="40% - Accent4" xfId="43" xr:uid="{00000000-0005-0000-0000-00002A000000}"/>
    <cellStyle name="40% - Accent5" xfId="44" xr:uid="{00000000-0005-0000-0000-00002B000000}"/>
    <cellStyle name="40% - Accent6" xfId="45" xr:uid="{00000000-0005-0000-0000-00002C000000}"/>
    <cellStyle name="40% - 강조색1" xfId="46" builtinId="31" customBuiltin="1"/>
    <cellStyle name="40% - 강조색1 2" xfId="47" xr:uid="{00000000-0005-0000-0000-00002E000000}"/>
    <cellStyle name="40% - 강조색1 2 2" xfId="48" xr:uid="{00000000-0005-0000-0000-00002F000000}"/>
    <cellStyle name="40% - 강조색1 3" xfId="49" xr:uid="{00000000-0005-0000-0000-000030000000}"/>
    <cellStyle name="40% - 강조색2" xfId="50" builtinId="35" customBuiltin="1"/>
    <cellStyle name="40% - 강조색2 2" xfId="51" xr:uid="{00000000-0005-0000-0000-000032000000}"/>
    <cellStyle name="40% - 강조색2 2 2" xfId="52" xr:uid="{00000000-0005-0000-0000-000033000000}"/>
    <cellStyle name="40% - 강조색2 3" xfId="53" xr:uid="{00000000-0005-0000-0000-000034000000}"/>
    <cellStyle name="40% - 강조색3" xfId="54" builtinId="39" customBuiltin="1"/>
    <cellStyle name="40% - 강조색3 2" xfId="55" xr:uid="{00000000-0005-0000-0000-000036000000}"/>
    <cellStyle name="40% - 강조색3 2 2" xfId="56" xr:uid="{00000000-0005-0000-0000-000037000000}"/>
    <cellStyle name="40% - 강조색3 3" xfId="57" xr:uid="{00000000-0005-0000-0000-000038000000}"/>
    <cellStyle name="40% - 강조색4" xfId="58" builtinId="43" customBuiltin="1"/>
    <cellStyle name="40% - 강조색4 2" xfId="59" xr:uid="{00000000-0005-0000-0000-00003A000000}"/>
    <cellStyle name="40% - 강조색4 2 2" xfId="60" xr:uid="{00000000-0005-0000-0000-00003B000000}"/>
    <cellStyle name="40% - 강조색4 3" xfId="61" xr:uid="{00000000-0005-0000-0000-00003C000000}"/>
    <cellStyle name="40% - 강조색5" xfId="62" builtinId="47" customBuiltin="1"/>
    <cellStyle name="40% - 강조색5 2" xfId="63" xr:uid="{00000000-0005-0000-0000-00003E000000}"/>
    <cellStyle name="40% - 강조색5 2 2" xfId="64" xr:uid="{00000000-0005-0000-0000-00003F000000}"/>
    <cellStyle name="40% - 강조색5 3" xfId="65" xr:uid="{00000000-0005-0000-0000-000040000000}"/>
    <cellStyle name="40% - 강조색6" xfId="66" builtinId="51" customBuiltin="1"/>
    <cellStyle name="40% - 강조색6 2" xfId="67" xr:uid="{00000000-0005-0000-0000-000042000000}"/>
    <cellStyle name="40% - 강조색6 2 2" xfId="68" xr:uid="{00000000-0005-0000-0000-000043000000}"/>
    <cellStyle name="40% - 강조색6 3" xfId="69" xr:uid="{00000000-0005-0000-0000-000044000000}"/>
    <cellStyle name="60% - Accent1" xfId="70" xr:uid="{00000000-0005-0000-0000-000045000000}"/>
    <cellStyle name="60% - Accent2" xfId="71" xr:uid="{00000000-0005-0000-0000-000046000000}"/>
    <cellStyle name="60% - Accent3" xfId="72" xr:uid="{00000000-0005-0000-0000-000047000000}"/>
    <cellStyle name="60% - Accent4" xfId="73" xr:uid="{00000000-0005-0000-0000-000048000000}"/>
    <cellStyle name="60% - Accent5" xfId="74" xr:uid="{00000000-0005-0000-0000-000049000000}"/>
    <cellStyle name="60% - Accent6" xfId="75" xr:uid="{00000000-0005-0000-0000-00004A000000}"/>
    <cellStyle name="60% - 강조색1" xfId="76" builtinId="32" customBuiltin="1"/>
    <cellStyle name="60% - 강조색1 2" xfId="77" xr:uid="{00000000-0005-0000-0000-00004C000000}"/>
    <cellStyle name="60% - 강조색1 2 2" xfId="78" xr:uid="{00000000-0005-0000-0000-00004D000000}"/>
    <cellStyle name="60% - 강조색1 3" xfId="79" xr:uid="{00000000-0005-0000-0000-00004E000000}"/>
    <cellStyle name="60% - 강조색2" xfId="80" builtinId="36" customBuiltin="1"/>
    <cellStyle name="60% - 강조색2 2" xfId="81" xr:uid="{00000000-0005-0000-0000-000050000000}"/>
    <cellStyle name="60% - 강조색2 2 2" xfId="82" xr:uid="{00000000-0005-0000-0000-000051000000}"/>
    <cellStyle name="60% - 강조색2 3" xfId="83" xr:uid="{00000000-0005-0000-0000-000052000000}"/>
    <cellStyle name="60% - 강조색3" xfId="84" builtinId="40" customBuiltin="1"/>
    <cellStyle name="60% - 강조색3 2" xfId="85" xr:uid="{00000000-0005-0000-0000-000054000000}"/>
    <cellStyle name="60% - 강조색3 2 2" xfId="86" xr:uid="{00000000-0005-0000-0000-000055000000}"/>
    <cellStyle name="60% - 강조색3 3" xfId="87" xr:uid="{00000000-0005-0000-0000-000056000000}"/>
    <cellStyle name="60% - 강조색4" xfId="88" builtinId="44" customBuiltin="1"/>
    <cellStyle name="60% - 강조색4 2" xfId="89" xr:uid="{00000000-0005-0000-0000-000058000000}"/>
    <cellStyle name="60% - 강조색4 2 2" xfId="90" xr:uid="{00000000-0005-0000-0000-000059000000}"/>
    <cellStyle name="60% - 강조색4 3" xfId="91" xr:uid="{00000000-0005-0000-0000-00005A000000}"/>
    <cellStyle name="60% - 강조색5" xfId="92" builtinId="48" customBuiltin="1"/>
    <cellStyle name="60% - 강조색5 2" xfId="93" xr:uid="{00000000-0005-0000-0000-00005C000000}"/>
    <cellStyle name="60% - 강조색5 2 2" xfId="94" xr:uid="{00000000-0005-0000-0000-00005D000000}"/>
    <cellStyle name="60% - 강조색5 3" xfId="95" xr:uid="{00000000-0005-0000-0000-00005E000000}"/>
    <cellStyle name="60% - 강조색6" xfId="96" builtinId="52" customBuiltin="1"/>
    <cellStyle name="60% - 강조색6 2" xfId="97" xr:uid="{00000000-0005-0000-0000-000060000000}"/>
    <cellStyle name="60% - 강조색6 2 2" xfId="98" xr:uid="{00000000-0005-0000-0000-000061000000}"/>
    <cellStyle name="60% - 강조색6 3" xfId="99" xr:uid="{00000000-0005-0000-0000-000062000000}"/>
    <cellStyle name="A¨­￠￢￠O [0]_INQUIRY ￠?￥i¨u¡AAⓒ￢Aⓒª " xfId="100" xr:uid="{00000000-0005-0000-0000-000063000000}"/>
    <cellStyle name="A¨­￠￢￠O_INQUIRY ￠?￥i¨u¡AAⓒ￢Aⓒª " xfId="101" xr:uid="{00000000-0005-0000-0000-000064000000}"/>
    <cellStyle name="Accent1" xfId="102" xr:uid="{00000000-0005-0000-0000-000065000000}"/>
    <cellStyle name="Accent2" xfId="103" xr:uid="{00000000-0005-0000-0000-000066000000}"/>
    <cellStyle name="Accent3" xfId="104" xr:uid="{00000000-0005-0000-0000-000067000000}"/>
    <cellStyle name="Accent4" xfId="105" xr:uid="{00000000-0005-0000-0000-000068000000}"/>
    <cellStyle name="Accent5" xfId="106" xr:uid="{00000000-0005-0000-0000-000069000000}"/>
    <cellStyle name="Accent6" xfId="107" xr:uid="{00000000-0005-0000-0000-00006A000000}"/>
    <cellStyle name="AeE­ [0]_°eE¹_11¿a½A " xfId="108" xr:uid="{00000000-0005-0000-0000-00006B000000}"/>
    <cellStyle name="AeE­_°eE¹_11¿a½A " xfId="109" xr:uid="{00000000-0005-0000-0000-00006C000000}"/>
    <cellStyle name="AeE¡ⓒ [0]_INQUIRY ￠?￥i¨u¡AAⓒ￢Aⓒª " xfId="110" xr:uid="{00000000-0005-0000-0000-00006D000000}"/>
    <cellStyle name="AeE¡ⓒ_INQUIRY ￠?￥i¨u¡AAⓒ￢Aⓒª " xfId="111" xr:uid="{00000000-0005-0000-0000-00006E000000}"/>
    <cellStyle name="ALIGNMENT" xfId="112" xr:uid="{00000000-0005-0000-0000-00006F000000}"/>
    <cellStyle name="AÞ¸¶ [0]_°eE¹_11¿a½A " xfId="113" xr:uid="{00000000-0005-0000-0000-000070000000}"/>
    <cellStyle name="AÞ¸¶_°eE¹_11¿a½A " xfId="114" xr:uid="{00000000-0005-0000-0000-000071000000}"/>
    <cellStyle name="Bad" xfId="115" xr:uid="{00000000-0005-0000-0000-000072000000}"/>
    <cellStyle name="C¡IA¨ª_¡ic¨u¡A¨￢I¨￢¡Æ AN¡Æe " xfId="116" xr:uid="{00000000-0005-0000-0000-000073000000}"/>
    <cellStyle name="C￥AØ_¸AAa.¼OAI " xfId="117" xr:uid="{00000000-0005-0000-0000-000074000000}"/>
    <cellStyle name="Calculation" xfId="118" xr:uid="{00000000-0005-0000-0000-000075000000}"/>
    <cellStyle name="category" xfId="119" xr:uid="{00000000-0005-0000-0000-000076000000}"/>
    <cellStyle name="Check Cell" xfId="120" xr:uid="{00000000-0005-0000-0000-000077000000}"/>
    <cellStyle name="Comma [0]_ SG&amp;A Bridge " xfId="121" xr:uid="{00000000-0005-0000-0000-000078000000}"/>
    <cellStyle name="comma zerodec" xfId="122" xr:uid="{00000000-0005-0000-0000-000079000000}"/>
    <cellStyle name="Comma_ SG&amp;A Bridge " xfId="123" xr:uid="{00000000-0005-0000-0000-00007A000000}"/>
    <cellStyle name="Comma0" xfId="124" xr:uid="{00000000-0005-0000-0000-00007B000000}"/>
    <cellStyle name="Curren?_x0012_퐀_x0017_?" xfId="125" xr:uid="{00000000-0005-0000-0000-00007C000000}"/>
    <cellStyle name="Currency [0]_ SG&amp;A Bridge " xfId="126" xr:uid="{00000000-0005-0000-0000-00007D000000}"/>
    <cellStyle name="Currency_ SG&amp;A Bridge " xfId="127" xr:uid="{00000000-0005-0000-0000-00007E000000}"/>
    <cellStyle name="Currency0" xfId="128" xr:uid="{00000000-0005-0000-0000-00007F000000}"/>
    <cellStyle name="Currency1" xfId="129" xr:uid="{00000000-0005-0000-0000-000080000000}"/>
    <cellStyle name="Date" xfId="130" xr:uid="{00000000-0005-0000-0000-000081000000}"/>
    <cellStyle name="Dollar (zero dec)" xfId="131" xr:uid="{00000000-0005-0000-0000-000082000000}"/>
    <cellStyle name="Euro" xfId="132" xr:uid="{00000000-0005-0000-0000-000083000000}"/>
    <cellStyle name="Explanatory Text" xfId="133" xr:uid="{00000000-0005-0000-0000-000084000000}"/>
    <cellStyle name="Fixed" xfId="134" xr:uid="{00000000-0005-0000-0000-000085000000}"/>
    <cellStyle name="Good" xfId="135" xr:uid="{00000000-0005-0000-0000-000086000000}"/>
    <cellStyle name="Grey" xfId="136" xr:uid="{00000000-0005-0000-0000-000087000000}"/>
    <cellStyle name="Grey 2" xfId="137" xr:uid="{00000000-0005-0000-0000-000088000000}"/>
    <cellStyle name="Grey 3" xfId="138" xr:uid="{00000000-0005-0000-0000-000089000000}"/>
    <cellStyle name="HEADER" xfId="139" xr:uid="{00000000-0005-0000-0000-00008A000000}"/>
    <cellStyle name="Header1" xfId="140" xr:uid="{00000000-0005-0000-0000-00008B000000}"/>
    <cellStyle name="Header2" xfId="141" xr:uid="{00000000-0005-0000-0000-00008C000000}"/>
    <cellStyle name="Heading 1" xfId="142" xr:uid="{00000000-0005-0000-0000-00008D000000}"/>
    <cellStyle name="Heading 1 2" xfId="143" xr:uid="{00000000-0005-0000-0000-00008E000000}"/>
    <cellStyle name="Heading 1 3" xfId="144" xr:uid="{00000000-0005-0000-0000-00008F000000}"/>
    <cellStyle name="Heading 2" xfId="145" xr:uid="{00000000-0005-0000-0000-000090000000}"/>
    <cellStyle name="Heading 2 2" xfId="146" xr:uid="{00000000-0005-0000-0000-000091000000}"/>
    <cellStyle name="Heading 2 3" xfId="147" xr:uid="{00000000-0005-0000-0000-000092000000}"/>
    <cellStyle name="Heading 3" xfId="148" xr:uid="{00000000-0005-0000-0000-000093000000}"/>
    <cellStyle name="Heading 4" xfId="149" xr:uid="{00000000-0005-0000-0000-000094000000}"/>
    <cellStyle name="Hyperlink" xfId="150" xr:uid="{00000000-0005-0000-0000-000095000000}"/>
    <cellStyle name="Input" xfId="151" xr:uid="{00000000-0005-0000-0000-000096000000}"/>
    <cellStyle name="Input [yellow]" xfId="152" xr:uid="{00000000-0005-0000-0000-000097000000}"/>
    <cellStyle name="Input [yellow] 2" xfId="153" xr:uid="{00000000-0005-0000-0000-000098000000}"/>
    <cellStyle name="Input [yellow] 3" xfId="154" xr:uid="{00000000-0005-0000-0000-000099000000}"/>
    <cellStyle name="Linked Cell" xfId="155" xr:uid="{00000000-0005-0000-0000-00009A000000}"/>
    <cellStyle name="Millares [0]_2AV_M_M " xfId="156" xr:uid="{00000000-0005-0000-0000-00009B000000}"/>
    <cellStyle name="Milliers [0]_Arabian Spec" xfId="157" xr:uid="{00000000-0005-0000-0000-00009C000000}"/>
    <cellStyle name="Milliers_Arabian Spec" xfId="158" xr:uid="{00000000-0005-0000-0000-00009D000000}"/>
    <cellStyle name="Model" xfId="159" xr:uid="{00000000-0005-0000-0000-00009E000000}"/>
    <cellStyle name="Mon?aire [0]_Arabian Spec" xfId="160" xr:uid="{00000000-0005-0000-0000-00009F000000}"/>
    <cellStyle name="Mon?aire_Arabian Spec" xfId="161" xr:uid="{00000000-0005-0000-0000-0000A0000000}"/>
    <cellStyle name="Moneda [0]_2AV_M_M " xfId="162" xr:uid="{00000000-0005-0000-0000-0000A1000000}"/>
    <cellStyle name="Moneda_2AV_M_M " xfId="163" xr:uid="{00000000-0005-0000-0000-0000A2000000}"/>
    <cellStyle name="Neutral" xfId="164" xr:uid="{00000000-0005-0000-0000-0000A3000000}"/>
    <cellStyle name="Normal - Style1" xfId="165" xr:uid="{00000000-0005-0000-0000-0000A4000000}"/>
    <cellStyle name="Normal - Style1 2" xfId="166" xr:uid="{00000000-0005-0000-0000-0000A5000000}"/>
    <cellStyle name="Normal - Style1 3" xfId="167" xr:uid="{00000000-0005-0000-0000-0000A6000000}"/>
    <cellStyle name="Normal_ SG&amp;A Bridge " xfId="168" xr:uid="{00000000-0005-0000-0000-0000A7000000}"/>
    <cellStyle name="Note" xfId="169" xr:uid="{00000000-0005-0000-0000-0000A8000000}"/>
    <cellStyle name="Output" xfId="170" xr:uid="{00000000-0005-0000-0000-0000A9000000}"/>
    <cellStyle name="Percent [2]" xfId="171" xr:uid="{00000000-0005-0000-0000-0000AA000000}"/>
    <cellStyle name="subhead" xfId="172" xr:uid="{00000000-0005-0000-0000-0000AB000000}"/>
    <cellStyle name="Title" xfId="173" xr:uid="{00000000-0005-0000-0000-0000AC000000}"/>
    <cellStyle name="Total" xfId="174" xr:uid="{00000000-0005-0000-0000-0000AD000000}"/>
    <cellStyle name="Total 2" xfId="175" xr:uid="{00000000-0005-0000-0000-0000AE000000}"/>
    <cellStyle name="Total 3" xfId="176" xr:uid="{00000000-0005-0000-0000-0000AF000000}"/>
    <cellStyle name="UM" xfId="177" xr:uid="{00000000-0005-0000-0000-0000B0000000}"/>
    <cellStyle name="Warning Text" xfId="178" xr:uid="{00000000-0005-0000-0000-0000B1000000}"/>
    <cellStyle name="강조색1" xfId="179" builtinId="29" customBuiltin="1"/>
    <cellStyle name="강조색1 2" xfId="180" xr:uid="{00000000-0005-0000-0000-0000B3000000}"/>
    <cellStyle name="강조색1 2 2" xfId="181" xr:uid="{00000000-0005-0000-0000-0000B4000000}"/>
    <cellStyle name="강조색1 3" xfId="182" xr:uid="{00000000-0005-0000-0000-0000B5000000}"/>
    <cellStyle name="강조색2" xfId="183" builtinId="33" customBuiltin="1"/>
    <cellStyle name="강조색2 2" xfId="184" xr:uid="{00000000-0005-0000-0000-0000B7000000}"/>
    <cellStyle name="강조색2 2 2" xfId="185" xr:uid="{00000000-0005-0000-0000-0000B8000000}"/>
    <cellStyle name="강조색2 3" xfId="186" xr:uid="{00000000-0005-0000-0000-0000B9000000}"/>
    <cellStyle name="강조색3" xfId="187" builtinId="37" customBuiltin="1"/>
    <cellStyle name="강조색3 2" xfId="188" xr:uid="{00000000-0005-0000-0000-0000BB000000}"/>
    <cellStyle name="강조색3 2 2" xfId="189" xr:uid="{00000000-0005-0000-0000-0000BC000000}"/>
    <cellStyle name="강조색3 3" xfId="190" xr:uid="{00000000-0005-0000-0000-0000BD000000}"/>
    <cellStyle name="강조색4" xfId="191" builtinId="41" customBuiltin="1"/>
    <cellStyle name="강조색4 2" xfId="192" xr:uid="{00000000-0005-0000-0000-0000BF000000}"/>
    <cellStyle name="강조색4 2 2" xfId="193" xr:uid="{00000000-0005-0000-0000-0000C0000000}"/>
    <cellStyle name="강조색4 3" xfId="194" xr:uid="{00000000-0005-0000-0000-0000C1000000}"/>
    <cellStyle name="강조색5" xfId="195" builtinId="45" customBuiltin="1"/>
    <cellStyle name="강조색5 2" xfId="196" xr:uid="{00000000-0005-0000-0000-0000C3000000}"/>
    <cellStyle name="강조색5 2 2" xfId="197" xr:uid="{00000000-0005-0000-0000-0000C4000000}"/>
    <cellStyle name="강조색5 3" xfId="198" xr:uid="{00000000-0005-0000-0000-0000C5000000}"/>
    <cellStyle name="강조색6" xfId="199" builtinId="49" customBuiltin="1"/>
    <cellStyle name="강조색6 2" xfId="200" xr:uid="{00000000-0005-0000-0000-0000C7000000}"/>
    <cellStyle name="강조색6 2 2" xfId="201" xr:uid="{00000000-0005-0000-0000-0000C8000000}"/>
    <cellStyle name="강조색6 3" xfId="202" xr:uid="{00000000-0005-0000-0000-0000C9000000}"/>
    <cellStyle name="경고문" xfId="203" builtinId="11" customBuiltin="1"/>
    <cellStyle name="경고문 2" xfId="204" xr:uid="{00000000-0005-0000-0000-0000CB000000}"/>
    <cellStyle name="경고문 2 2" xfId="205" xr:uid="{00000000-0005-0000-0000-0000CC000000}"/>
    <cellStyle name="경고문 3" xfId="206" xr:uid="{00000000-0005-0000-0000-0000CD000000}"/>
    <cellStyle name="계산" xfId="207" builtinId="22" customBuiltin="1"/>
    <cellStyle name="계산 2" xfId="208" xr:uid="{00000000-0005-0000-0000-0000CF000000}"/>
    <cellStyle name="계산 2 2" xfId="209" xr:uid="{00000000-0005-0000-0000-0000D0000000}"/>
    <cellStyle name="계산 3" xfId="210" xr:uid="{00000000-0005-0000-0000-0000D1000000}"/>
    <cellStyle name="고정소숫점" xfId="211" xr:uid="{00000000-0005-0000-0000-0000D2000000}"/>
    <cellStyle name="고정출력1" xfId="212" xr:uid="{00000000-0005-0000-0000-0000D3000000}"/>
    <cellStyle name="고정출력2" xfId="213" xr:uid="{00000000-0005-0000-0000-0000D4000000}"/>
    <cellStyle name="나쁨" xfId="214" builtinId="27" customBuiltin="1"/>
    <cellStyle name="나쁨 2" xfId="215" xr:uid="{00000000-0005-0000-0000-0000D6000000}"/>
    <cellStyle name="나쁨 2 2" xfId="216" xr:uid="{00000000-0005-0000-0000-0000D7000000}"/>
    <cellStyle name="나쁨 3" xfId="217" xr:uid="{00000000-0005-0000-0000-0000D8000000}"/>
    <cellStyle name="날짜" xfId="218" xr:uid="{00000000-0005-0000-0000-0000D9000000}"/>
    <cellStyle name="달러" xfId="219" xr:uid="{00000000-0005-0000-0000-0000DA000000}"/>
    <cellStyle name="뒤에 오는 하이퍼링크_Book1" xfId="220" xr:uid="{00000000-0005-0000-0000-0000DB000000}"/>
    <cellStyle name="똿뗦먛귟 [0.00]_PRODUCT DETAIL Q1" xfId="221" xr:uid="{00000000-0005-0000-0000-0000DC000000}"/>
    <cellStyle name="똿뗦먛귟_PRODUCT DETAIL Q1" xfId="222" xr:uid="{00000000-0005-0000-0000-0000DD000000}"/>
    <cellStyle name="메모" xfId="223" builtinId="10" customBuiltin="1"/>
    <cellStyle name="메모 2" xfId="224" xr:uid="{00000000-0005-0000-0000-0000DF000000}"/>
    <cellStyle name="메모 2 2" xfId="225" xr:uid="{00000000-0005-0000-0000-0000E0000000}"/>
    <cellStyle name="메모 3" xfId="226" xr:uid="{00000000-0005-0000-0000-0000E1000000}"/>
    <cellStyle name="메모 4" xfId="227" xr:uid="{00000000-0005-0000-0000-0000E2000000}"/>
    <cellStyle name="믅됞 [0.00]_PRODUCT DETAIL Q1" xfId="228" xr:uid="{00000000-0005-0000-0000-0000E3000000}"/>
    <cellStyle name="믅됞_PRODUCT DETAIL Q1" xfId="229" xr:uid="{00000000-0005-0000-0000-0000E4000000}"/>
    <cellStyle name="바탕글" xfId="230" xr:uid="{00000000-0005-0000-0000-0000E5000000}"/>
    <cellStyle name="백분율 2" xfId="231" xr:uid="{00000000-0005-0000-0000-0000E6000000}"/>
    <cellStyle name="보통" xfId="232" builtinId="28" customBuiltin="1"/>
    <cellStyle name="보통 2" xfId="233" xr:uid="{00000000-0005-0000-0000-0000E8000000}"/>
    <cellStyle name="보통 2 2" xfId="234" xr:uid="{00000000-0005-0000-0000-0000E9000000}"/>
    <cellStyle name="보통 3" xfId="235" xr:uid="{00000000-0005-0000-0000-0000EA000000}"/>
    <cellStyle name="본문" xfId="236" xr:uid="{00000000-0005-0000-0000-0000EB000000}"/>
    <cellStyle name="부제목" xfId="237" xr:uid="{00000000-0005-0000-0000-0000EC000000}"/>
    <cellStyle name="뷭?_BOOKSHIP" xfId="238" xr:uid="{00000000-0005-0000-0000-0000ED000000}"/>
    <cellStyle name="설명 텍스트" xfId="239" builtinId="53" customBuiltin="1"/>
    <cellStyle name="설명 텍스트 2" xfId="240" xr:uid="{00000000-0005-0000-0000-0000EF000000}"/>
    <cellStyle name="설명 텍스트 2 2" xfId="241" xr:uid="{00000000-0005-0000-0000-0000F0000000}"/>
    <cellStyle name="설명 텍스트 3" xfId="242" xr:uid="{00000000-0005-0000-0000-0000F1000000}"/>
    <cellStyle name="셀 확인" xfId="243" builtinId="23" customBuiltin="1"/>
    <cellStyle name="셀 확인 2" xfId="244" xr:uid="{00000000-0005-0000-0000-0000F3000000}"/>
    <cellStyle name="셀 확인 2 2" xfId="245" xr:uid="{00000000-0005-0000-0000-0000F4000000}"/>
    <cellStyle name="셀 확인 3" xfId="246" xr:uid="{00000000-0005-0000-0000-0000F5000000}"/>
    <cellStyle name="숫자(R)" xfId="247" xr:uid="{00000000-0005-0000-0000-0000F6000000}"/>
    <cellStyle name="쉼표 [0]" xfId="508" builtinId="6"/>
    <cellStyle name="쉼표 [0] 10" xfId="248" xr:uid="{00000000-0005-0000-0000-0000F7000000}"/>
    <cellStyle name="쉼표 [0] 10 2" xfId="249" xr:uid="{00000000-0005-0000-0000-0000F8000000}"/>
    <cellStyle name="쉼표 [0] 10 2 2" xfId="250" xr:uid="{00000000-0005-0000-0000-0000F9000000}"/>
    <cellStyle name="쉼표 [0] 10 3" xfId="251" xr:uid="{00000000-0005-0000-0000-0000FA000000}"/>
    <cellStyle name="쉼표 [0] 11" xfId="511" xr:uid="{897C710F-026B-4247-87F2-A904A8FCEE9A}"/>
    <cellStyle name="쉼표 [0] 11 3" xfId="513" xr:uid="{3D0CE241-F04A-4C0D-9C03-59C47A07B188}"/>
    <cellStyle name="쉼표 [0] 12" xfId="252" xr:uid="{00000000-0005-0000-0000-0000FB000000}"/>
    <cellStyle name="쉼표 [0] 12 2" xfId="253" xr:uid="{00000000-0005-0000-0000-0000FC000000}"/>
    <cellStyle name="쉼표 [0] 13" xfId="509" xr:uid="{C13A0AAC-3E2A-4575-81FE-86D6E26B3ED1}"/>
    <cellStyle name="쉼표 [0] 2" xfId="254" xr:uid="{00000000-0005-0000-0000-0000FD000000}"/>
    <cellStyle name="쉼표 [0] 2 2" xfId="255" xr:uid="{00000000-0005-0000-0000-0000FE000000}"/>
    <cellStyle name="쉼표 [0] 2 2 2" xfId="256" xr:uid="{00000000-0005-0000-0000-0000FF000000}"/>
    <cellStyle name="쉼표 [0] 2 2 2 2" xfId="257" xr:uid="{00000000-0005-0000-0000-000000010000}"/>
    <cellStyle name="쉼표 [0] 2 2 3" xfId="258" xr:uid="{00000000-0005-0000-0000-000001010000}"/>
    <cellStyle name="쉼표 [0] 2 3" xfId="259" xr:uid="{00000000-0005-0000-0000-000002010000}"/>
    <cellStyle name="쉼표 [0] 2 4" xfId="260" xr:uid="{00000000-0005-0000-0000-000003010000}"/>
    <cellStyle name="쉼표 [0] 2 4 2" xfId="261" xr:uid="{00000000-0005-0000-0000-000004010000}"/>
    <cellStyle name="쉼표 [0] 2 5" xfId="262" xr:uid="{00000000-0005-0000-0000-000005010000}"/>
    <cellStyle name="쉼표 [0] 28" xfId="263" xr:uid="{00000000-0005-0000-0000-000006010000}"/>
    <cellStyle name="쉼표 [0] 28 2" xfId="264" xr:uid="{00000000-0005-0000-0000-000007010000}"/>
    <cellStyle name="쉼표 [0] 28 2 2" xfId="265" xr:uid="{00000000-0005-0000-0000-000008010000}"/>
    <cellStyle name="쉼표 [0] 28 3" xfId="266" xr:uid="{00000000-0005-0000-0000-000009010000}"/>
    <cellStyle name="쉼표 [0] 3" xfId="267" xr:uid="{00000000-0005-0000-0000-00000A010000}"/>
    <cellStyle name="쉼표 [0] 3 2" xfId="268" xr:uid="{00000000-0005-0000-0000-00000B010000}"/>
    <cellStyle name="쉼표 [0] 3 2 2" xfId="269" xr:uid="{00000000-0005-0000-0000-00000C010000}"/>
    <cellStyle name="쉼표 [0] 3 3" xfId="270" xr:uid="{00000000-0005-0000-0000-00000D010000}"/>
    <cellStyle name="쉼표 [0] 4" xfId="271" xr:uid="{00000000-0005-0000-0000-00000E010000}"/>
    <cellStyle name="쉼표 [0] 4 2" xfId="272" xr:uid="{00000000-0005-0000-0000-00000F010000}"/>
    <cellStyle name="쉼표 [0] 4 2 2" xfId="273" xr:uid="{00000000-0005-0000-0000-000010010000}"/>
    <cellStyle name="쉼표 [0] 4 3" xfId="274" xr:uid="{00000000-0005-0000-0000-000011010000}"/>
    <cellStyle name="쉼표 [0] 5" xfId="275" xr:uid="{00000000-0005-0000-0000-000012010000}"/>
    <cellStyle name="쉼표 [0] 5 2" xfId="276" xr:uid="{00000000-0005-0000-0000-000013010000}"/>
    <cellStyle name="쉼표 [0] 5 2 2" xfId="277" xr:uid="{00000000-0005-0000-0000-000014010000}"/>
    <cellStyle name="쉼표 [0] 5 3" xfId="278" xr:uid="{00000000-0005-0000-0000-000015010000}"/>
    <cellStyle name="쉼표 [0] 51" xfId="279" xr:uid="{00000000-0005-0000-0000-000016010000}"/>
    <cellStyle name="쉼표 [0] 51 2" xfId="280" xr:uid="{00000000-0005-0000-0000-000017010000}"/>
    <cellStyle name="쉼표 [0] 51 2 2" xfId="281" xr:uid="{00000000-0005-0000-0000-000018010000}"/>
    <cellStyle name="쉼표 [0] 51 3" xfId="282" xr:uid="{00000000-0005-0000-0000-000019010000}"/>
    <cellStyle name="쉼표 [0] 6" xfId="283" xr:uid="{00000000-0005-0000-0000-00001A010000}"/>
    <cellStyle name="쉼표 [0] 6 2" xfId="284" xr:uid="{00000000-0005-0000-0000-00001B010000}"/>
    <cellStyle name="쉼표 [0] 6 2 2" xfId="285" xr:uid="{00000000-0005-0000-0000-00001C010000}"/>
    <cellStyle name="쉼표 [0] 6 3" xfId="286" xr:uid="{00000000-0005-0000-0000-00001D010000}"/>
    <cellStyle name="쉼표 [0] 6 4" xfId="287" xr:uid="{00000000-0005-0000-0000-00001E010000}"/>
    <cellStyle name="쉼표 [0] 7" xfId="288" xr:uid="{00000000-0005-0000-0000-00001F010000}"/>
    <cellStyle name="쉼표 [0] 7 2" xfId="289" xr:uid="{00000000-0005-0000-0000-000020010000}"/>
    <cellStyle name="쉼표 [0] 7 2 2" xfId="290" xr:uid="{00000000-0005-0000-0000-000021010000}"/>
    <cellStyle name="쉼표 [0] 7 3" xfId="291" xr:uid="{00000000-0005-0000-0000-000022010000}"/>
    <cellStyle name="쉼표 [0] 75" xfId="292" xr:uid="{00000000-0005-0000-0000-000023010000}"/>
    <cellStyle name="쉼표 [0] 75 2" xfId="293" xr:uid="{00000000-0005-0000-0000-000024010000}"/>
    <cellStyle name="쉼표 [0] 75 2 2" xfId="294" xr:uid="{00000000-0005-0000-0000-000025010000}"/>
    <cellStyle name="쉼표 [0] 75 3" xfId="295" xr:uid="{00000000-0005-0000-0000-000026010000}"/>
    <cellStyle name="쉼표 [0] 76" xfId="296" xr:uid="{00000000-0005-0000-0000-000027010000}"/>
    <cellStyle name="쉼표 [0] 76 2" xfId="297" xr:uid="{00000000-0005-0000-0000-000028010000}"/>
    <cellStyle name="쉼표 [0] 76 2 2" xfId="298" xr:uid="{00000000-0005-0000-0000-000029010000}"/>
    <cellStyle name="쉼표 [0] 76 3" xfId="299" xr:uid="{00000000-0005-0000-0000-00002A010000}"/>
    <cellStyle name="쉼표 [0] 78" xfId="300" xr:uid="{00000000-0005-0000-0000-00002B010000}"/>
    <cellStyle name="쉼표 [0] 78 2" xfId="301" xr:uid="{00000000-0005-0000-0000-00002C010000}"/>
    <cellStyle name="쉼표 [0] 78 2 2" xfId="302" xr:uid="{00000000-0005-0000-0000-00002D010000}"/>
    <cellStyle name="쉼표 [0] 78 3" xfId="303" xr:uid="{00000000-0005-0000-0000-00002E010000}"/>
    <cellStyle name="쉼표 [0] 79" xfId="304" xr:uid="{00000000-0005-0000-0000-00002F010000}"/>
    <cellStyle name="쉼표 [0] 79 2" xfId="305" xr:uid="{00000000-0005-0000-0000-000030010000}"/>
    <cellStyle name="쉼표 [0] 79 2 2" xfId="306" xr:uid="{00000000-0005-0000-0000-000031010000}"/>
    <cellStyle name="쉼표 [0] 79 3" xfId="307" xr:uid="{00000000-0005-0000-0000-000032010000}"/>
    <cellStyle name="쉼표 [0] 8" xfId="308" xr:uid="{00000000-0005-0000-0000-000033010000}"/>
    <cellStyle name="쉼표 [0] 8 2" xfId="309" xr:uid="{00000000-0005-0000-0000-000034010000}"/>
    <cellStyle name="쉼표 [0] 8 2 2" xfId="310" xr:uid="{00000000-0005-0000-0000-000035010000}"/>
    <cellStyle name="쉼표 [0] 8 3" xfId="311" xr:uid="{00000000-0005-0000-0000-000036010000}"/>
    <cellStyle name="쉼표 [0] 80" xfId="312" xr:uid="{00000000-0005-0000-0000-000037010000}"/>
    <cellStyle name="쉼표 [0] 80 2" xfId="313" xr:uid="{00000000-0005-0000-0000-000038010000}"/>
    <cellStyle name="쉼표 [0] 80 2 2" xfId="314" xr:uid="{00000000-0005-0000-0000-000039010000}"/>
    <cellStyle name="쉼표 [0] 80 3" xfId="315" xr:uid="{00000000-0005-0000-0000-00003A010000}"/>
    <cellStyle name="쉼표 [0] 81" xfId="316" xr:uid="{00000000-0005-0000-0000-00003B010000}"/>
    <cellStyle name="쉼표 [0] 81 2" xfId="317" xr:uid="{00000000-0005-0000-0000-00003C010000}"/>
    <cellStyle name="쉼표 [0] 81 2 2" xfId="318" xr:uid="{00000000-0005-0000-0000-00003D010000}"/>
    <cellStyle name="쉼표 [0] 81 3" xfId="319" xr:uid="{00000000-0005-0000-0000-00003E010000}"/>
    <cellStyle name="쉼표 [0] 82" xfId="320" xr:uid="{00000000-0005-0000-0000-00003F010000}"/>
    <cellStyle name="쉼표 [0] 82 2" xfId="321" xr:uid="{00000000-0005-0000-0000-000040010000}"/>
    <cellStyle name="쉼표 [0] 82 2 2" xfId="322" xr:uid="{00000000-0005-0000-0000-000041010000}"/>
    <cellStyle name="쉼표 [0] 82 3" xfId="323" xr:uid="{00000000-0005-0000-0000-000042010000}"/>
    <cellStyle name="쉼표 [0] 84" xfId="324" xr:uid="{00000000-0005-0000-0000-000043010000}"/>
    <cellStyle name="쉼표 [0] 84 2" xfId="325" xr:uid="{00000000-0005-0000-0000-000044010000}"/>
    <cellStyle name="쉼표 [0] 84 2 2" xfId="326" xr:uid="{00000000-0005-0000-0000-000045010000}"/>
    <cellStyle name="쉼표 [0] 84 3" xfId="327" xr:uid="{00000000-0005-0000-0000-000046010000}"/>
    <cellStyle name="쉼표 [0] 85" xfId="328" xr:uid="{00000000-0005-0000-0000-000047010000}"/>
    <cellStyle name="쉼표 [0] 85 2" xfId="329" xr:uid="{00000000-0005-0000-0000-000048010000}"/>
    <cellStyle name="쉼표 [0] 85 2 2" xfId="330" xr:uid="{00000000-0005-0000-0000-000049010000}"/>
    <cellStyle name="쉼표 [0] 85 3" xfId="331" xr:uid="{00000000-0005-0000-0000-00004A010000}"/>
    <cellStyle name="쉼표 [0] 9" xfId="332" xr:uid="{00000000-0005-0000-0000-00004B010000}"/>
    <cellStyle name="쉼표 [0] 9 2" xfId="333" xr:uid="{00000000-0005-0000-0000-00004C010000}"/>
    <cellStyle name="쉼표 [0] 9 2 2" xfId="334" xr:uid="{00000000-0005-0000-0000-00004D010000}"/>
    <cellStyle name="쉼표 [0] 9 3" xfId="335" xr:uid="{00000000-0005-0000-0000-00004E010000}"/>
    <cellStyle name="쉼표 [0]_06-농업수산" xfId="515" xr:uid="{4DAAFA38-48B0-4A6E-AC97-CE4FCE0CF64D}"/>
    <cellStyle name="스타일 1" xfId="336" xr:uid="{00000000-0005-0000-0000-00004F010000}"/>
    <cellStyle name="스타일 1 2" xfId="337" xr:uid="{00000000-0005-0000-0000-000050010000}"/>
    <cellStyle name="스타일 1 3" xfId="338" xr:uid="{00000000-0005-0000-0000-000051010000}"/>
    <cellStyle name="연결된 셀" xfId="339" builtinId="24" customBuiltin="1"/>
    <cellStyle name="연결된 셀 2" xfId="340" xr:uid="{00000000-0005-0000-0000-000053010000}"/>
    <cellStyle name="연결된 셀 2 2" xfId="341" xr:uid="{00000000-0005-0000-0000-000054010000}"/>
    <cellStyle name="연결된 셀 3" xfId="342" xr:uid="{00000000-0005-0000-0000-000055010000}"/>
    <cellStyle name="요약" xfId="343" builtinId="25" customBuiltin="1"/>
    <cellStyle name="요약 2" xfId="344" xr:uid="{00000000-0005-0000-0000-000057010000}"/>
    <cellStyle name="요약 2 2" xfId="345" xr:uid="{00000000-0005-0000-0000-000058010000}"/>
    <cellStyle name="요약 3" xfId="346" xr:uid="{00000000-0005-0000-0000-000059010000}"/>
    <cellStyle name="입력" xfId="347" builtinId="20" customBuiltin="1"/>
    <cellStyle name="입력 2" xfId="348" xr:uid="{00000000-0005-0000-0000-00005B010000}"/>
    <cellStyle name="입력 2 2" xfId="349" xr:uid="{00000000-0005-0000-0000-00005C010000}"/>
    <cellStyle name="입력 3" xfId="350" xr:uid="{00000000-0005-0000-0000-00005D010000}"/>
    <cellStyle name="자리수" xfId="351" xr:uid="{00000000-0005-0000-0000-00005E010000}"/>
    <cellStyle name="자리수0" xfId="352" xr:uid="{00000000-0005-0000-0000-00005F010000}"/>
    <cellStyle name="작은제목" xfId="353" xr:uid="{00000000-0005-0000-0000-000060010000}"/>
    <cellStyle name="제목" xfId="354" builtinId="15" customBuiltin="1"/>
    <cellStyle name="제목 1" xfId="355" builtinId="16" customBuiltin="1"/>
    <cellStyle name="제목 1 2" xfId="356" xr:uid="{00000000-0005-0000-0000-000063010000}"/>
    <cellStyle name="제목 1 2 2" xfId="357" xr:uid="{00000000-0005-0000-0000-000064010000}"/>
    <cellStyle name="제목 1 3" xfId="358" xr:uid="{00000000-0005-0000-0000-000065010000}"/>
    <cellStyle name="제목 2" xfId="359" builtinId="17" customBuiltin="1"/>
    <cellStyle name="제목 2 2" xfId="360" xr:uid="{00000000-0005-0000-0000-000067010000}"/>
    <cellStyle name="제목 2 2 2" xfId="361" xr:uid="{00000000-0005-0000-0000-000068010000}"/>
    <cellStyle name="제목 2 3" xfId="362" xr:uid="{00000000-0005-0000-0000-000069010000}"/>
    <cellStyle name="제목 3" xfId="363" builtinId="18" customBuiltin="1"/>
    <cellStyle name="제목 3 2" xfId="364" xr:uid="{00000000-0005-0000-0000-00006B010000}"/>
    <cellStyle name="제목 3 2 2" xfId="365" xr:uid="{00000000-0005-0000-0000-00006C010000}"/>
    <cellStyle name="제목 3 3" xfId="366" xr:uid="{00000000-0005-0000-0000-00006D010000}"/>
    <cellStyle name="제목 4" xfId="367" builtinId="19" customBuiltin="1"/>
    <cellStyle name="제목 4 2" xfId="368" xr:uid="{00000000-0005-0000-0000-00006F010000}"/>
    <cellStyle name="제목 4 2 2" xfId="369" xr:uid="{00000000-0005-0000-0000-000070010000}"/>
    <cellStyle name="제목 4 3" xfId="370" xr:uid="{00000000-0005-0000-0000-000071010000}"/>
    <cellStyle name="제목 5" xfId="371" xr:uid="{00000000-0005-0000-0000-000072010000}"/>
    <cellStyle name="제목 5 2" xfId="372" xr:uid="{00000000-0005-0000-0000-000073010000}"/>
    <cellStyle name="제목 6" xfId="373" xr:uid="{00000000-0005-0000-0000-000074010000}"/>
    <cellStyle name="좋음" xfId="374" builtinId="26" customBuiltin="1"/>
    <cellStyle name="좋음 2" xfId="375" xr:uid="{00000000-0005-0000-0000-000076010000}"/>
    <cellStyle name="좋음 2 2" xfId="376" xr:uid="{00000000-0005-0000-0000-000077010000}"/>
    <cellStyle name="좋음 3" xfId="377" xr:uid="{00000000-0005-0000-0000-000078010000}"/>
    <cellStyle name="출력" xfId="378" builtinId="21" customBuiltin="1"/>
    <cellStyle name="출력 2" xfId="379" xr:uid="{00000000-0005-0000-0000-00007A010000}"/>
    <cellStyle name="출력 2 2" xfId="380" xr:uid="{00000000-0005-0000-0000-00007B010000}"/>
    <cellStyle name="출력 3" xfId="381" xr:uid="{00000000-0005-0000-0000-00007C010000}"/>
    <cellStyle name="콤마 [0]" xfId="382" xr:uid="{00000000-0005-0000-0000-00007D010000}"/>
    <cellStyle name="콤마 [0] 2" xfId="383" xr:uid="{00000000-0005-0000-0000-00007E010000}"/>
    <cellStyle name="콤마 [0] 2 2" xfId="384" xr:uid="{00000000-0005-0000-0000-00007F010000}"/>
    <cellStyle name="콤마 [0] 3" xfId="385" xr:uid="{00000000-0005-0000-0000-000080010000}"/>
    <cellStyle name="콤마 [0]_11.두류" xfId="386" xr:uid="{00000000-0005-0000-0000-000081010000}"/>
    <cellStyle name="콤마 [0]_13.채소류생산량(1-3)" xfId="387" xr:uid="{00000000-0005-0000-0000-000082010000}"/>
    <cellStyle name="콤마 [0]_15.과실류생산량" xfId="388" xr:uid="{00000000-0005-0000-0000-000083010000}"/>
    <cellStyle name="콤마 [0]_2.연령별농가인구" xfId="389" xr:uid="{00000000-0005-0000-0000-000084010000}"/>
    <cellStyle name="콤마 [0]_21.농업용기구및기계보유 " xfId="390" xr:uid="{00000000-0005-0000-0000-000085010000}"/>
    <cellStyle name="콤마 [0]_24.가축사육가구및마리(1-2)" xfId="391" xr:uid="{00000000-0005-0000-0000-000086010000}"/>
    <cellStyle name="콤마 [0]_30.소유별임야면적" xfId="503" xr:uid="{00000000-0005-0000-0000-000087010000}"/>
    <cellStyle name="콤마 [0]_33.임산물생산량" xfId="504" xr:uid="{00000000-0005-0000-0000-000088010000}"/>
    <cellStyle name="콤마 [0]_38.어가및어가인구" xfId="505" xr:uid="{00000000-0005-0000-0000-00008A010000}"/>
    <cellStyle name="콤마 [0]_7.식량작물생산량" xfId="392" xr:uid="{00000000-0005-0000-0000-00008C010000}"/>
    <cellStyle name="콤마 [0]_8.미곡" xfId="393" xr:uid="{00000000-0005-0000-0000-00008D010000}"/>
    <cellStyle name="콤마 [0]_9.맥류" xfId="394" xr:uid="{00000000-0005-0000-0000-00008E010000}"/>
    <cellStyle name="콤마_  종  합  " xfId="395" xr:uid="{00000000-0005-0000-0000-00008F010000}"/>
    <cellStyle name="큰제목" xfId="396" xr:uid="{00000000-0005-0000-0000-000090010000}"/>
    <cellStyle name="큰제목 2" xfId="397" xr:uid="{00000000-0005-0000-0000-000091010000}"/>
    <cellStyle name="큰제목 3" xfId="398" xr:uid="{00000000-0005-0000-0000-000092010000}"/>
    <cellStyle name="통화 [0] 2" xfId="399" xr:uid="{00000000-0005-0000-0000-000093010000}"/>
    <cellStyle name="통화 [0] 2 2" xfId="400" xr:uid="{00000000-0005-0000-0000-000094010000}"/>
    <cellStyle name="통화 [0] 2 2 2" xfId="401" xr:uid="{00000000-0005-0000-0000-000095010000}"/>
    <cellStyle name="통화 [0] 2 3" xfId="402" xr:uid="{00000000-0005-0000-0000-000096010000}"/>
    <cellStyle name="퍼센트" xfId="403" xr:uid="{00000000-0005-0000-0000-000097010000}"/>
    <cellStyle name="표준" xfId="0" builtinId="0"/>
    <cellStyle name="표준 10" xfId="404" xr:uid="{00000000-0005-0000-0000-000099010000}"/>
    <cellStyle name="표준 10 2" xfId="405" xr:uid="{00000000-0005-0000-0000-00009A010000}"/>
    <cellStyle name="표준 100" xfId="406" xr:uid="{00000000-0005-0000-0000-00009B010000}"/>
    <cellStyle name="표준 101" xfId="407" xr:uid="{00000000-0005-0000-0000-00009C010000}"/>
    <cellStyle name="표준 102" xfId="408" xr:uid="{00000000-0005-0000-0000-00009D010000}"/>
    <cellStyle name="표준 103" xfId="409" xr:uid="{00000000-0005-0000-0000-00009E010000}"/>
    <cellStyle name="표준 109" xfId="410" xr:uid="{00000000-0005-0000-0000-00009F010000}"/>
    <cellStyle name="표준 11" xfId="411" xr:uid="{00000000-0005-0000-0000-0000A0010000}"/>
    <cellStyle name="표준 11 2" xfId="412" xr:uid="{00000000-0005-0000-0000-0000A1010000}"/>
    <cellStyle name="표준 110" xfId="413" xr:uid="{00000000-0005-0000-0000-0000A2010000}"/>
    <cellStyle name="표준 111" xfId="414" xr:uid="{00000000-0005-0000-0000-0000A3010000}"/>
    <cellStyle name="표준 12" xfId="415" xr:uid="{00000000-0005-0000-0000-0000A4010000}"/>
    <cellStyle name="표준 13" xfId="416" xr:uid="{00000000-0005-0000-0000-0000A5010000}"/>
    <cellStyle name="표준 14" xfId="417" xr:uid="{00000000-0005-0000-0000-0000A6010000}"/>
    <cellStyle name="표준 15" xfId="418" xr:uid="{00000000-0005-0000-0000-0000A7010000}"/>
    <cellStyle name="표준 16" xfId="419" xr:uid="{00000000-0005-0000-0000-0000A8010000}"/>
    <cellStyle name="표준 168" xfId="420" xr:uid="{00000000-0005-0000-0000-0000A9010000}"/>
    <cellStyle name="표준 169" xfId="421" xr:uid="{00000000-0005-0000-0000-0000AA010000}"/>
    <cellStyle name="표준 17" xfId="422" xr:uid="{00000000-0005-0000-0000-0000AB010000}"/>
    <cellStyle name="표준 170" xfId="423" xr:uid="{00000000-0005-0000-0000-0000AC010000}"/>
    <cellStyle name="표준 171" xfId="424" xr:uid="{00000000-0005-0000-0000-0000AD010000}"/>
    <cellStyle name="표준 172" xfId="425" xr:uid="{00000000-0005-0000-0000-0000AE010000}"/>
    <cellStyle name="표준 173" xfId="426" xr:uid="{00000000-0005-0000-0000-0000AF010000}"/>
    <cellStyle name="표준 175" xfId="427" xr:uid="{00000000-0005-0000-0000-0000B0010000}"/>
    <cellStyle name="표준 176" xfId="428" xr:uid="{00000000-0005-0000-0000-0000B1010000}"/>
    <cellStyle name="표준 177" xfId="429" xr:uid="{00000000-0005-0000-0000-0000B2010000}"/>
    <cellStyle name="표준 178" xfId="430" xr:uid="{00000000-0005-0000-0000-0000B3010000}"/>
    <cellStyle name="표준 179" xfId="431" xr:uid="{00000000-0005-0000-0000-0000B4010000}"/>
    <cellStyle name="표준 18" xfId="432" xr:uid="{00000000-0005-0000-0000-0000B5010000}"/>
    <cellStyle name="표준 180" xfId="433" xr:uid="{00000000-0005-0000-0000-0000B6010000}"/>
    <cellStyle name="표준 181" xfId="434" xr:uid="{00000000-0005-0000-0000-0000B7010000}"/>
    <cellStyle name="표준 182" xfId="435" xr:uid="{00000000-0005-0000-0000-0000B8010000}"/>
    <cellStyle name="표준 183" xfId="436" xr:uid="{00000000-0005-0000-0000-0000B9010000}"/>
    <cellStyle name="표준 19" xfId="437" xr:uid="{00000000-0005-0000-0000-0000BA010000}"/>
    <cellStyle name="표준 2" xfId="438" xr:uid="{00000000-0005-0000-0000-0000BB010000}"/>
    <cellStyle name="표준 2 2" xfId="439" xr:uid="{00000000-0005-0000-0000-0000BC010000}"/>
    <cellStyle name="표준 2 3" xfId="440" xr:uid="{00000000-0005-0000-0000-0000BD010000}"/>
    <cellStyle name="표준 2 4" xfId="441" xr:uid="{00000000-0005-0000-0000-0000BE010000}"/>
    <cellStyle name="표준 2 5" xfId="442" xr:uid="{00000000-0005-0000-0000-0000BF010000}"/>
    <cellStyle name="표준 2 6" xfId="510" xr:uid="{6D192F20-3149-413B-81E5-F6495BA71DB7}"/>
    <cellStyle name="표준 2 6 3" xfId="512" xr:uid="{700B464A-2DAB-48F6-A362-8A90B68C05F9}"/>
    <cellStyle name="표준 2_(붙임2) 시정통계 활용도 의견조사표" xfId="443" xr:uid="{00000000-0005-0000-0000-0000C0010000}"/>
    <cellStyle name="표준 20" xfId="444" xr:uid="{00000000-0005-0000-0000-0000C1010000}"/>
    <cellStyle name="표준 21" xfId="445" xr:uid="{00000000-0005-0000-0000-0000C2010000}"/>
    <cellStyle name="표준 22" xfId="446" xr:uid="{00000000-0005-0000-0000-0000C3010000}"/>
    <cellStyle name="표준 23" xfId="447" xr:uid="{00000000-0005-0000-0000-0000C4010000}"/>
    <cellStyle name="표준 24" xfId="448" xr:uid="{00000000-0005-0000-0000-0000C5010000}"/>
    <cellStyle name="표준 25" xfId="449" xr:uid="{00000000-0005-0000-0000-0000C6010000}"/>
    <cellStyle name="표준 26" xfId="450" xr:uid="{00000000-0005-0000-0000-0000C7010000}"/>
    <cellStyle name="표준 27" xfId="451" xr:uid="{00000000-0005-0000-0000-0000C8010000}"/>
    <cellStyle name="표준 28" xfId="452" xr:uid="{00000000-0005-0000-0000-0000C9010000}"/>
    <cellStyle name="표준 29" xfId="453" xr:uid="{00000000-0005-0000-0000-0000CA010000}"/>
    <cellStyle name="표준 3" xfId="454" xr:uid="{00000000-0005-0000-0000-0000CB010000}"/>
    <cellStyle name="표준 3 2" xfId="455" xr:uid="{00000000-0005-0000-0000-0000CC010000}"/>
    <cellStyle name="표준 3 3" xfId="456" xr:uid="{00000000-0005-0000-0000-0000CD010000}"/>
    <cellStyle name="표준 3 4" xfId="457" xr:uid="{00000000-0005-0000-0000-0000CE010000}"/>
    <cellStyle name="표준 30" xfId="458" xr:uid="{00000000-0005-0000-0000-0000CF010000}"/>
    <cellStyle name="표준 31" xfId="459" xr:uid="{00000000-0005-0000-0000-0000D0010000}"/>
    <cellStyle name="표준 32" xfId="460" xr:uid="{00000000-0005-0000-0000-0000D1010000}"/>
    <cellStyle name="표준 33" xfId="461" xr:uid="{00000000-0005-0000-0000-0000D2010000}"/>
    <cellStyle name="표준 34" xfId="462" xr:uid="{00000000-0005-0000-0000-0000D3010000}"/>
    <cellStyle name="표준 35" xfId="463" xr:uid="{00000000-0005-0000-0000-0000D4010000}"/>
    <cellStyle name="표준 36" xfId="464" xr:uid="{00000000-0005-0000-0000-0000D5010000}"/>
    <cellStyle name="표준 37" xfId="465" xr:uid="{00000000-0005-0000-0000-0000D6010000}"/>
    <cellStyle name="표준 38" xfId="466" xr:uid="{00000000-0005-0000-0000-0000D7010000}"/>
    <cellStyle name="표준 39" xfId="467" xr:uid="{00000000-0005-0000-0000-0000D8010000}"/>
    <cellStyle name="표준 4" xfId="468" xr:uid="{00000000-0005-0000-0000-0000D9010000}"/>
    <cellStyle name="표준 40" xfId="469" xr:uid="{00000000-0005-0000-0000-0000DA010000}"/>
    <cellStyle name="표준 41" xfId="470" xr:uid="{00000000-0005-0000-0000-0000DB010000}"/>
    <cellStyle name="표준 42" xfId="471" xr:uid="{00000000-0005-0000-0000-0000DC010000}"/>
    <cellStyle name="표준 43" xfId="506" xr:uid="{00000000-0005-0000-0000-0000DD010000}"/>
    <cellStyle name="표준 44" xfId="507" xr:uid="{00000000-0005-0000-0000-0000DE010000}"/>
    <cellStyle name="표준 5" xfId="472" xr:uid="{00000000-0005-0000-0000-0000DF010000}"/>
    <cellStyle name="표준 6" xfId="473" xr:uid="{00000000-0005-0000-0000-0000E0010000}"/>
    <cellStyle name="표준 6 2" xfId="474" xr:uid="{00000000-0005-0000-0000-0000E1010000}"/>
    <cellStyle name="표준 6 3" xfId="475" xr:uid="{00000000-0005-0000-0000-0000E2010000}"/>
    <cellStyle name="표준 6 4" xfId="476" xr:uid="{00000000-0005-0000-0000-0000E3010000}"/>
    <cellStyle name="표준 6 5" xfId="477" xr:uid="{00000000-0005-0000-0000-0000E4010000}"/>
    <cellStyle name="표준 7" xfId="478" xr:uid="{00000000-0005-0000-0000-0000E5010000}"/>
    <cellStyle name="표준 79" xfId="479" xr:uid="{00000000-0005-0000-0000-0000E6010000}"/>
    <cellStyle name="표준 8" xfId="480" xr:uid="{00000000-0005-0000-0000-0000E7010000}"/>
    <cellStyle name="표준 80" xfId="481" xr:uid="{00000000-0005-0000-0000-0000E8010000}"/>
    <cellStyle name="표준 87" xfId="482" xr:uid="{00000000-0005-0000-0000-0000E9010000}"/>
    <cellStyle name="표준 88" xfId="483" xr:uid="{00000000-0005-0000-0000-0000EA010000}"/>
    <cellStyle name="표준 89" xfId="484" xr:uid="{00000000-0005-0000-0000-0000EB010000}"/>
    <cellStyle name="표준 9" xfId="485" xr:uid="{00000000-0005-0000-0000-0000EC010000}"/>
    <cellStyle name="표준 90" xfId="486" xr:uid="{00000000-0005-0000-0000-0000ED010000}"/>
    <cellStyle name="표준 91" xfId="487" xr:uid="{00000000-0005-0000-0000-0000EE010000}"/>
    <cellStyle name="표준 92" xfId="488" xr:uid="{00000000-0005-0000-0000-0000EF010000}"/>
    <cellStyle name="표준 94" xfId="489" xr:uid="{00000000-0005-0000-0000-0000F0010000}"/>
    <cellStyle name="표준 95" xfId="490" xr:uid="{00000000-0005-0000-0000-0000F1010000}"/>
    <cellStyle name="표준 96" xfId="491" xr:uid="{00000000-0005-0000-0000-0000F2010000}"/>
    <cellStyle name="표준 97" xfId="492" xr:uid="{00000000-0005-0000-0000-0000F3010000}"/>
    <cellStyle name="표준 98" xfId="493" xr:uid="{00000000-0005-0000-0000-0000F4010000}"/>
    <cellStyle name="표준 99" xfId="494" xr:uid="{00000000-0005-0000-0000-0000F5010000}"/>
    <cellStyle name="표준_05-농업수산(시군)" xfId="514" xr:uid="{F5DCBAA8-BC63-4DF7-99B3-AC778AA836B4}"/>
    <cellStyle name="표준_농업용기구및기계보유 " xfId="495" xr:uid="{00000000-0005-0000-0000-0000F6010000}"/>
    <cellStyle name="표준_두류" xfId="496" xr:uid="{00000000-0005-0000-0000-0000F7010000}"/>
    <cellStyle name="표준_서류" xfId="497" xr:uid="{00000000-0005-0000-0000-0000F8010000}"/>
    <cellStyle name="표준_식량작물생산량" xfId="498" xr:uid="{00000000-0005-0000-0000-0000F9010000}"/>
    <cellStyle name="하이퍼링크 2" xfId="499" xr:uid="{00000000-0005-0000-0000-0000FA010000}"/>
    <cellStyle name="합산" xfId="500" xr:uid="{00000000-0005-0000-0000-0000FB010000}"/>
    <cellStyle name="화폐기호" xfId="501" xr:uid="{00000000-0005-0000-0000-0000FC010000}"/>
    <cellStyle name="화폐기호0" xfId="502" xr:uid="{00000000-0005-0000-0000-0000FD01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5"/>
  <sheetViews>
    <sheetView tabSelected="1" view="pageBreakPreview" zoomScaleNormal="100" zoomScaleSheetLayoutView="100" workbookViewId="0">
      <selection activeCell="D24" sqref="D24"/>
    </sheetView>
  </sheetViews>
  <sheetFormatPr defaultColWidth="8.88671875" defaultRowHeight="13.5"/>
  <cols>
    <col min="1" max="1" width="8.77734375" style="5" customWidth="1"/>
    <col min="2" max="7" width="14.77734375" style="5" customWidth="1"/>
    <col min="8" max="16384" width="8.88671875" style="5"/>
  </cols>
  <sheetData>
    <row r="1" spans="1:7" s="13" customFormat="1" ht="42" customHeight="1">
      <c r="A1" s="287" t="s">
        <v>109</v>
      </c>
      <c r="B1" s="287"/>
      <c r="C1" s="287"/>
      <c r="D1" s="287"/>
      <c r="E1" s="287"/>
      <c r="F1" s="287"/>
      <c r="G1" s="287"/>
    </row>
    <row r="2" spans="1:7" s="14" customFormat="1" ht="30" customHeight="1">
      <c r="A2" s="288" t="s">
        <v>47</v>
      </c>
      <c r="B2" s="288"/>
      <c r="C2" s="288"/>
      <c r="D2" s="288"/>
      <c r="E2" s="288"/>
      <c r="F2" s="288"/>
      <c r="G2" s="288"/>
    </row>
    <row r="3" spans="1:7" s="1" customFormat="1" ht="15" customHeight="1">
      <c r="A3" s="88" t="s">
        <v>18</v>
      </c>
      <c r="B3" s="88"/>
      <c r="C3" s="88"/>
      <c r="D3" s="88"/>
      <c r="G3" s="58" t="s">
        <v>19</v>
      </c>
    </row>
    <row r="4" spans="1:7" s="17" customFormat="1" ht="29.25" customHeight="1">
      <c r="A4" s="289" t="s">
        <v>274</v>
      </c>
      <c r="B4" s="291" t="s">
        <v>220</v>
      </c>
      <c r="C4" s="292"/>
      <c r="D4" s="292"/>
      <c r="E4" s="291" t="s">
        <v>221</v>
      </c>
      <c r="F4" s="292"/>
      <c r="G4" s="293"/>
    </row>
    <row r="5" spans="1:7" s="17" customFormat="1" ht="24" customHeight="1">
      <c r="A5" s="290"/>
      <c r="B5" s="89"/>
      <c r="C5" s="74" t="s">
        <v>222</v>
      </c>
      <c r="D5" s="73" t="s">
        <v>49</v>
      </c>
      <c r="E5" s="89"/>
      <c r="F5" s="73" t="s">
        <v>0</v>
      </c>
      <c r="G5" s="74" t="s">
        <v>12</v>
      </c>
    </row>
    <row r="6" spans="1:7" s="17" customFormat="1" ht="24" customHeight="1">
      <c r="A6" s="118">
        <v>2018</v>
      </c>
      <c r="B6" s="128">
        <v>7180</v>
      </c>
      <c r="C6" s="129">
        <v>4146</v>
      </c>
      <c r="D6" s="130">
        <v>3034</v>
      </c>
      <c r="E6" s="128">
        <v>16500</v>
      </c>
      <c r="F6" s="130">
        <v>7979</v>
      </c>
      <c r="G6" s="129">
        <v>8521</v>
      </c>
    </row>
    <row r="7" spans="1:7" s="17" customFormat="1" ht="24" customHeight="1">
      <c r="A7" s="118">
        <v>2019</v>
      </c>
      <c r="B7" s="128">
        <v>5829</v>
      </c>
      <c r="C7" s="129">
        <v>3682</v>
      </c>
      <c r="D7" s="130">
        <v>2147</v>
      </c>
      <c r="E7" s="128">
        <v>15274</v>
      </c>
      <c r="F7" s="130">
        <v>7330</v>
      </c>
      <c r="G7" s="129">
        <v>7944</v>
      </c>
    </row>
    <row r="8" spans="1:7" s="17" customFormat="1" ht="24" customHeight="1">
      <c r="A8" s="118">
        <v>2020</v>
      </c>
      <c r="B8" s="128">
        <v>6788</v>
      </c>
      <c r="C8" s="129">
        <v>4222</v>
      </c>
      <c r="D8" s="130">
        <v>2566</v>
      </c>
      <c r="E8" s="128">
        <v>15034</v>
      </c>
      <c r="F8" s="130">
        <v>7611</v>
      </c>
      <c r="G8" s="129">
        <v>7423</v>
      </c>
    </row>
    <row r="9" spans="1:7" s="17" customFormat="1" ht="24" customHeight="1">
      <c r="A9" s="118">
        <v>2021</v>
      </c>
      <c r="B9" s="128">
        <v>7187</v>
      </c>
      <c r="C9" s="129">
        <v>3615</v>
      </c>
      <c r="D9" s="130">
        <v>3572</v>
      </c>
      <c r="E9" s="128">
        <v>15801</v>
      </c>
      <c r="F9" s="130">
        <v>7936</v>
      </c>
      <c r="G9" s="129">
        <v>7865</v>
      </c>
    </row>
    <row r="10" spans="1:7" s="17" customFormat="1" ht="24" customHeight="1">
      <c r="A10" s="118">
        <v>2022</v>
      </c>
      <c r="B10" s="128">
        <v>7015</v>
      </c>
      <c r="C10" s="129">
        <v>3524</v>
      </c>
      <c r="D10" s="130">
        <v>3491</v>
      </c>
      <c r="E10" s="128">
        <v>14978</v>
      </c>
      <c r="F10" s="130">
        <v>7523</v>
      </c>
      <c r="G10" s="129">
        <v>7455</v>
      </c>
    </row>
    <row r="11" spans="1:7" s="133" customFormat="1" ht="24.95" customHeight="1">
      <c r="A11" s="131">
        <v>2023</v>
      </c>
      <c r="B11" s="132">
        <v>6750</v>
      </c>
      <c r="C11" s="132">
        <v>3655</v>
      </c>
      <c r="D11" s="132">
        <v>3095</v>
      </c>
      <c r="E11" s="132">
        <v>14183</v>
      </c>
      <c r="F11" s="132">
        <v>6955</v>
      </c>
      <c r="G11" s="132">
        <v>7228</v>
      </c>
    </row>
    <row r="12" spans="1:7" s="1" customFormat="1" ht="15" customHeight="1">
      <c r="A12" s="55" t="s">
        <v>24</v>
      </c>
      <c r="B12" s="55"/>
      <c r="C12" s="55"/>
      <c r="D12" s="55"/>
      <c r="G12" s="61" t="s">
        <v>1</v>
      </c>
    </row>
    <row r="13" spans="1:7">
      <c r="A13" s="7"/>
      <c r="B13" s="7"/>
      <c r="C13" s="7"/>
      <c r="D13" s="7"/>
      <c r="E13" s="7"/>
      <c r="F13" s="7"/>
      <c r="G13" s="7"/>
    </row>
    <row r="14" spans="1:7">
      <c r="A14" s="7"/>
      <c r="B14" s="7"/>
      <c r="C14" s="7"/>
      <c r="D14" s="7"/>
      <c r="E14" s="7"/>
      <c r="F14" s="7"/>
      <c r="G14" s="7"/>
    </row>
    <row r="15" spans="1:7">
      <c r="A15" s="8"/>
      <c r="B15" s="7"/>
      <c r="C15" s="7"/>
      <c r="D15" s="7"/>
      <c r="E15" s="7"/>
      <c r="F15" s="7"/>
      <c r="G15" s="7"/>
    </row>
  </sheetData>
  <mergeCells count="5">
    <mergeCell ref="A1:G1"/>
    <mergeCell ref="A2:G2"/>
    <mergeCell ref="A4:A5"/>
    <mergeCell ref="B4:D4"/>
    <mergeCell ref="E4:G4"/>
  </mergeCells>
  <phoneticPr fontId="2" type="noConversion"/>
  <printOptions horizontalCentered="1"/>
  <pageMargins left="0.78740157480314965" right="0.78740157480314965" top="0.98425196850393704" bottom="0.98425196850393704" header="0" footer="0.59055118110236227"/>
  <pageSetup paperSize="9" scale="95" firstPageNumber="48" pageOrder="overThenDown" orientation="landscape" r:id="rId1"/>
  <headerFooter scaleWithDoc="0"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22"/>
  <sheetViews>
    <sheetView view="pageBreakPreview" zoomScaleNormal="100" zoomScaleSheetLayoutView="100" workbookViewId="0">
      <selection activeCell="E15" sqref="E15"/>
    </sheetView>
  </sheetViews>
  <sheetFormatPr defaultColWidth="8.88671875" defaultRowHeight="13.5"/>
  <cols>
    <col min="1" max="1" width="8.77734375" style="5" customWidth="1"/>
    <col min="2" max="9" width="10.77734375" style="5" customWidth="1"/>
    <col min="10" max="16384" width="8.88671875" style="5"/>
  </cols>
  <sheetData>
    <row r="1" spans="1:10" s="16" customFormat="1" ht="30" customHeight="1">
      <c r="A1" s="288" t="s">
        <v>57</v>
      </c>
      <c r="B1" s="288"/>
      <c r="C1" s="288"/>
      <c r="D1" s="288"/>
      <c r="E1" s="288"/>
      <c r="F1" s="288"/>
      <c r="G1" s="288"/>
      <c r="H1" s="288"/>
      <c r="I1" s="288"/>
      <c r="J1" s="15"/>
    </row>
    <row r="2" spans="1:10" s="1" customFormat="1" ht="15" customHeight="1">
      <c r="A2" s="88" t="s">
        <v>6</v>
      </c>
      <c r="B2" s="88"/>
      <c r="C2" s="88"/>
      <c r="D2" s="88"/>
      <c r="E2" s="88"/>
      <c r="F2" s="88"/>
      <c r="G2" s="88"/>
      <c r="I2" s="71" t="s">
        <v>7</v>
      </c>
    </row>
    <row r="3" spans="1:10" s="9" customFormat="1" ht="26.25" customHeight="1">
      <c r="A3" s="341" t="s">
        <v>286</v>
      </c>
      <c r="B3" s="291" t="s">
        <v>204</v>
      </c>
      <c r="C3" s="292"/>
      <c r="D3" s="291" t="s">
        <v>203</v>
      </c>
      <c r="E3" s="292"/>
      <c r="F3" s="292"/>
      <c r="G3" s="291" t="s">
        <v>202</v>
      </c>
      <c r="H3" s="292"/>
      <c r="I3" s="293"/>
    </row>
    <row r="4" spans="1:10" s="9" customFormat="1" ht="30" customHeight="1">
      <c r="A4" s="342"/>
      <c r="B4" s="291" t="s">
        <v>195</v>
      </c>
      <c r="C4" s="320" t="s">
        <v>29</v>
      </c>
      <c r="D4" s="291" t="s">
        <v>195</v>
      </c>
      <c r="E4" s="322" t="s">
        <v>150</v>
      </c>
      <c r="F4" s="320"/>
      <c r="G4" s="291" t="s">
        <v>195</v>
      </c>
      <c r="H4" s="322" t="s">
        <v>150</v>
      </c>
      <c r="I4" s="320"/>
    </row>
    <row r="5" spans="1:10" s="9" customFormat="1" ht="24.95" customHeight="1">
      <c r="A5" s="343"/>
      <c r="B5" s="344"/>
      <c r="C5" s="320"/>
      <c r="D5" s="344"/>
      <c r="E5" s="48"/>
      <c r="F5" s="80" t="s">
        <v>30</v>
      </c>
      <c r="G5" s="344"/>
      <c r="H5" s="48"/>
      <c r="I5" s="81" t="s">
        <v>30</v>
      </c>
    </row>
    <row r="6" spans="1:10" s="9" customFormat="1" ht="24.95" customHeight="1">
      <c r="A6" s="166">
        <v>2018</v>
      </c>
      <c r="B6" s="179">
        <v>626.20000000000005</v>
      </c>
      <c r="C6" s="179">
        <v>18168</v>
      </c>
      <c r="D6" s="179">
        <v>36.20000000000001</v>
      </c>
      <c r="E6" s="179">
        <v>568.00000000000182</v>
      </c>
      <c r="F6" s="179">
        <v>1569.0607734806676</v>
      </c>
      <c r="G6" s="179">
        <v>590</v>
      </c>
      <c r="H6" s="179">
        <v>17600</v>
      </c>
      <c r="I6" s="179">
        <v>2983.0508474576268</v>
      </c>
    </row>
    <row r="7" spans="1:10" s="9" customFormat="1" ht="24.95" customHeight="1">
      <c r="A7" s="166">
        <v>2019</v>
      </c>
      <c r="B7" s="179">
        <v>715.31</v>
      </c>
      <c r="C7" s="179">
        <v>24850.34</v>
      </c>
      <c r="D7" s="179">
        <v>42.77</v>
      </c>
      <c r="E7" s="179">
        <v>562.38</v>
      </c>
      <c r="F7" s="179">
        <v>1314.8936170212767</v>
      </c>
      <c r="G7" s="179">
        <v>672.54</v>
      </c>
      <c r="H7" s="179">
        <v>24287.96</v>
      </c>
      <c r="I7" s="179">
        <v>3611.3777619175066</v>
      </c>
    </row>
    <row r="8" spans="1:10" s="9" customFormat="1" ht="24.95" customHeight="1">
      <c r="A8" s="166">
        <v>2020</v>
      </c>
      <c r="B8" s="169">
        <v>643.79</v>
      </c>
      <c r="C8" s="167">
        <v>20814.86</v>
      </c>
      <c r="D8" s="169">
        <v>41.86</v>
      </c>
      <c r="E8" s="169">
        <v>607.33000000000004</v>
      </c>
      <c r="F8" s="167">
        <v>1450.8600095556619</v>
      </c>
      <c r="G8" s="169">
        <v>601.93000000000006</v>
      </c>
      <c r="H8" s="167">
        <v>20207.53</v>
      </c>
      <c r="I8" s="167">
        <v>3357.1229212699145</v>
      </c>
    </row>
    <row r="9" spans="1:10" s="9" customFormat="1" ht="24.95" customHeight="1">
      <c r="A9" s="166">
        <v>2021</v>
      </c>
      <c r="B9" s="173">
        <v>639.54</v>
      </c>
      <c r="C9" s="173">
        <v>20592.46</v>
      </c>
      <c r="D9" s="173">
        <v>40.64</v>
      </c>
      <c r="E9" s="173">
        <v>577.04999999999995</v>
      </c>
      <c r="F9" s="173">
        <v>1419.9064960629921</v>
      </c>
      <c r="G9" s="173">
        <v>598.9</v>
      </c>
      <c r="H9" s="173">
        <v>20015.41</v>
      </c>
      <c r="I9" s="173">
        <v>3342.0287193187514</v>
      </c>
    </row>
    <row r="10" spans="1:10" s="9" customFormat="1" ht="24.95" customHeight="1">
      <c r="A10" s="166">
        <v>2022</v>
      </c>
      <c r="B10" s="173">
        <v>711.54</v>
      </c>
      <c r="C10" s="173">
        <v>22918.742299999998</v>
      </c>
      <c r="D10" s="173">
        <v>52.449999999999996</v>
      </c>
      <c r="E10" s="173">
        <v>745.65499999999997</v>
      </c>
      <c r="F10" s="173">
        <v>1421.6491897044807</v>
      </c>
      <c r="G10" s="173">
        <v>659.09</v>
      </c>
      <c r="H10" s="173">
        <v>22173.087299999999</v>
      </c>
      <c r="I10" s="173">
        <v>3364.1971961340632</v>
      </c>
    </row>
    <row r="11" spans="1:10" s="9" customFormat="1" ht="24.95" customHeight="1">
      <c r="A11" s="174">
        <v>2023</v>
      </c>
      <c r="B11" s="175">
        <v>754</v>
      </c>
      <c r="C11" s="175">
        <v>22950.519</v>
      </c>
      <c r="D11" s="175">
        <v>63</v>
      </c>
      <c r="E11" s="175">
        <v>904.23899999999992</v>
      </c>
      <c r="F11" s="175">
        <v>1435.2999999999997</v>
      </c>
      <c r="G11" s="175">
        <v>691</v>
      </c>
      <c r="H11" s="175">
        <v>22046.28</v>
      </c>
      <c r="I11" s="175">
        <v>3190.4891461649781</v>
      </c>
    </row>
    <row r="12" spans="1:10" s="9" customFormat="1" ht="24.95" customHeight="1">
      <c r="A12" s="176" t="s">
        <v>275</v>
      </c>
      <c r="B12" s="173">
        <v>15</v>
      </c>
      <c r="C12" s="173">
        <v>413.35799999999995</v>
      </c>
      <c r="D12" s="179">
        <v>6</v>
      </c>
      <c r="E12" s="197">
        <v>86.117999999999981</v>
      </c>
      <c r="F12" s="173">
        <v>1435.2999999999997</v>
      </c>
      <c r="G12" s="179">
        <v>9</v>
      </c>
      <c r="H12" s="197">
        <v>327.23999999999995</v>
      </c>
      <c r="I12" s="173">
        <v>3635.9999999999991</v>
      </c>
    </row>
    <row r="13" spans="1:10" s="9" customFormat="1" ht="24.95" customHeight="1">
      <c r="A13" s="176" t="s">
        <v>276</v>
      </c>
      <c r="B13" s="173">
        <v>22</v>
      </c>
      <c r="C13" s="173">
        <v>623.86400000000003</v>
      </c>
      <c r="D13" s="179">
        <v>8</v>
      </c>
      <c r="E13" s="197">
        <v>114.824</v>
      </c>
      <c r="F13" s="173">
        <v>1435.3</v>
      </c>
      <c r="G13" s="179">
        <v>14</v>
      </c>
      <c r="H13" s="197">
        <v>509.04000000000008</v>
      </c>
      <c r="I13" s="173">
        <v>3636.0000000000005</v>
      </c>
    </row>
    <row r="14" spans="1:10" s="9" customFormat="1" ht="24.95" customHeight="1">
      <c r="A14" s="176" t="s">
        <v>277</v>
      </c>
      <c r="B14" s="173">
        <v>13</v>
      </c>
      <c r="C14" s="173">
        <v>406.65899999999999</v>
      </c>
      <c r="D14" s="179">
        <v>3</v>
      </c>
      <c r="E14" s="197">
        <v>43.05899999999999</v>
      </c>
      <c r="F14" s="173">
        <v>1435.2999999999997</v>
      </c>
      <c r="G14" s="179">
        <v>10</v>
      </c>
      <c r="H14" s="197">
        <v>363.6</v>
      </c>
      <c r="I14" s="173">
        <v>3636</v>
      </c>
    </row>
    <row r="15" spans="1:10" s="9" customFormat="1" ht="24.95" customHeight="1">
      <c r="A15" s="176" t="s">
        <v>278</v>
      </c>
      <c r="B15" s="173">
        <v>41</v>
      </c>
      <c r="C15" s="173">
        <v>1358.7179999999998</v>
      </c>
      <c r="D15" s="179">
        <v>6</v>
      </c>
      <c r="E15" s="197">
        <v>86.117999999999981</v>
      </c>
      <c r="F15" s="173">
        <v>1435.2999999999997</v>
      </c>
      <c r="G15" s="179">
        <v>35</v>
      </c>
      <c r="H15" s="197">
        <v>1272.5999999999999</v>
      </c>
      <c r="I15" s="173">
        <v>3636</v>
      </c>
    </row>
    <row r="16" spans="1:10" s="9" customFormat="1" ht="24.95" customHeight="1">
      <c r="A16" s="176" t="s">
        <v>279</v>
      </c>
      <c r="B16" s="173">
        <v>48</v>
      </c>
      <c r="C16" s="173">
        <v>1613.2379999999998</v>
      </c>
      <c r="D16" s="179">
        <v>6</v>
      </c>
      <c r="E16" s="197">
        <v>86.117999999999981</v>
      </c>
      <c r="F16" s="173">
        <v>1435.2999999999997</v>
      </c>
      <c r="G16" s="179">
        <v>42</v>
      </c>
      <c r="H16" s="197">
        <v>1527.12</v>
      </c>
      <c r="I16" s="173">
        <v>3636</v>
      </c>
    </row>
    <row r="17" spans="1:9" s="9" customFormat="1" ht="24.95" customHeight="1">
      <c r="A17" s="176" t="s">
        <v>280</v>
      </c>
      <c r="B17" s="173">
        <v>55</v>
      </c>
      <c r="C17" s="173">
        <v>1801.7369999999999</v>
      </c>
      <c r="D17" s="179">
        <v>9</v>
      </c>
      <c r="E17" s="197">
        <v>129.17699999999999</v>
      </c>
      <c r="F17" s="173">
        <v>1435.3</v>
      </c>
      <c r="G17" s="179">
        <v>46</v>
      </c>
      <c r="H17" s="197">
        <v>1672.56</v>
      </c>
      <c r="I17" s="173">
        <v>3636</v>
      </c>
    </row>
    <row r="18" spans="1:9" s="9" customFormat="1" ht="24.95" customHeight="1">
      <c r="A18" s="176" t="s">
        <v>281</v>
      </c>
      <c r="B18" s="173">
        <v>19</v>
      </c>
      <c r="C18" s="173">
        <v>536.79099999999994</v>
      </c>
      <c r="D18" s="179">
        <v>7</v>
      </c>
      <c r="E18" s="197">
        <v>100.471</v>
      </c>
      <c r="F18" s="173">
        <v>1435.3</v>
      </c>
      <c r="G18" s="179">
        <v>12</v>
      </c>
      <c r="H18" s="197">
        <v>436.32</v>
      </c>
      <c r="I18" s="173">
        <v>3636</v>
      </c>
    </row>
    <row r="19" spans="1:9" s="9" customFormat="1" ht="24.95" customHeight="1">
      <c r="A19" s="176" t="s">
        <v>282</v>
      </c>
      <c r="B19" s="173">
        <v>18</v>
      </c>
      <c r="C19" s="173">
        <v>434.40999999999997</v>
      </c>
      <c r="D19" s="179">
        <v>10</v>
      </c>
      <c r="E19" s="197">
        <v>143.53</v>
      </c>
      <c r="F19" s="173">
        <v>1435.3</v>
      </c>
      <c r="G19" s="179">
        <v>8</v>
      </c>
      <c r="H19" s="197">
        <v>290.88</v>
      </c>
      <c r="I19" s="173">
        <v>3636</v>
      </c>
    </row>
    <row r="20" spans="1:9" s="9" customFormat="1" ht="24.95" customHeight="1">
      <c r="A20" s="176" t="s">
        <v>283</v>
      </c>
      <c r="B20" s="173">
        <v>14</v>
      </c>
      <c r="C20" s="173">
        <v>354.99100000000004</v>
      </c>
      <c r="D20" s="179">
        <v>7</v>
      </c>
      <c r="E20" s="197">
        <v>100.471</v>
      </c>
      <c r="F20" s="173">
        <v>1435.3</v>
      </c>
      <c r="G20" s="179">
        <v>7</v>
      </c>
      <c r="H20" s="197">
        <v>254.52000000000004</v>
      </c>
      <c r="I20" s="173">
        <v>3636.0000000000005</v>
      </c>
    </row>
    <row r="21" spans="1:9" s="9" customFormat="1" ht="24.95" customHeight="1">
      <c r="A21" s="176" t="s">
        <v>284</v>
      </c>
      <c r="B21" s="173">
        <v>509</v>
      </c>
      <c r="C21" s="173">
        <v>15406.752999999999</v>
      </c>
      <c r="D21" s="179">
        <v>1</v>
      </c>
      <c r="E21" s="198">
        <v>14.353</v>
      </c>
      <c r="F21" s="173">
        <v>1435.3</v>
      </c>
      <c r="G21" s="179">
        <v>508</v>
      </c>
      <c r="H21" s="197">
        <v>15392.4</v>
      </c>
      <c r="I21" s="173">
        <v>3030</v>
      </c>
    </row>
    <row r="22" spans="1:9" s="1" customFormat="1" ht="15" customHeight="1">
      <c r="A22" s="275" t="s">
        <v>314</v>
      </c>
      <c r="B22" s="110"/>
      <c r="C22" s="110"/>
      <c r="D22" s="110"/>
      <c r="E22" s="110"/>
      <c r="F22" s="110"/>
      <c r="G22" s="110"/>
      <c r="I22" s="72" t="s">
        <v>1</v>
      </c>
    </row>
  </sheetData>
  <mergeCells count="11">
    <mergeCell ref="A1:I1"/>
    <mergeCell ref="A3:A5"/>
    <mergeCell ref="B3:C3"/>
    <mergeCell ref="D3:F3"/>
    <mergeCell ref="G3:I3"/>
    <mergeCell ref="H4:I4"/>
    <mergeCell ref="B4:B5"/>
    <mergeCell ref="C4:C5"/>
    <mergeCell ref="D4:D5"/>
    <mergeCell ref="E4:F4"/>
    <mergeCell ref="G4:G5"/>
  </mergeCells>
  <phoneticPr fontId="2" type="noConversion"/>
  <printOptions horizontalCentered="1"/>
  <pageMargins left="0.78740157480314965" right="0.78740157480314965" top="0.98425196850393704" bottom="0.98425196850393704" header="0" footer="0.59055118110236227"/>
  <pageSetup paperSize="9" scale="83" firstPageNumber="48" pageOrder="overThenDown" orientation="landscape" r:id="rId1"/>
  <headerFooter scaleWithDoc="0"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4C156E-2AD8-437B-BA25-99C1574DB1F7}">
  <dimension ref="A1:BH24"/>
  <sheetViews>
    <sheetView view="pageBreakPreview" zoomScaleNormal="100" zoomScaleSheetLayoutView="100" workbookViewId="0">
      <selection activeCell="I17" sqref="I17"/>
    </sheetView>
  </sheetViews>
  <sheetFormatPr defaultColWidth="8.88671875" defaultRowHeight="13.5"/>
  <cols>
    <col min="1" max="21" width="8.77734375" style="5" customWidth="1"/>
    <col min="22" max="16384" width="8.88671875" style="5"/>
  </cols>
  <sheetData>
    <row r="1" spans="1:60" s="21" customFormat="1" ht="30" customHeight="1">
      <c r="A1" s="288" t="s">
        <v>58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</row>
    <row r="2" spans="1:60" s="24" customFormat="1" ht="15" customHeight="1">
      <c r="A2" s="88" t="s">
        <v>6</v>
      </c>
      <c r="B2" s="88"/>
      <c r="C2" s="88"/>
      <c r="D2" s="101"/>
      <c r="E2" s="101"/>
      <c r="F2" s="101"/>
      <c r="H2" s="101"/>
      <c r="I2" s="101"/>
      <c r="J2" s="101"/>
      <c r="K2" s="101"/>
      <c r="U2" s="72" t="s">
        <v>7</v>
      </c>
    </row>
    <row r="3" spans="1:60" s="9" customFormat="1" ht="12" customHeight="1">
      <c r="A3" s="347" t="s">
        <v>286</v>
      </c>
      <c r="B3" s="310" t="s">
        <v>196</v>
      </c>
      <c r="C3" s="312"/>
      <c r="D3" s="306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  <c r="T3" s="311"/>
      <c r="U3" s="311"/>
      <c r="V3" s="310" t="s">
        <v>199</v>
      </c>
      <c r="W3" s="312"/>
      <c r="X3" s="306"/>
      <c r="Y3" s="311"/>
      <c r="Z3" s="311"/>
      <c r="AA3" s="311"/>
      <c r="AB3" s="311"/>
      <c r="AC3" s="311"/>
      <c r="AD3" s="311"/>
      <c r="AE3" s="311"/>
      <c r="AF3" s="311"/>
      <c r="AG3" s="311"/>
      <c r="AH3" s="311"/>
      <c r="AI3" s="311"/>
      <c r="AJ3" s="310" t="s">
        <v>200</v>
      </c>
      <c r="AK3" s="312"/>
      <c r="AL3" s="306"/>
      <c r="AM3" s="311"/>
      <c r="AN3" s="311"/>
      <c r="AO3" s="311"/>
      <c r="AP3" s="311"/>
      <c r="AQ3" s="311"/>
      <c r="AR3" s="310" t="s">
        <v>201</v>
      </c>
      <c r="AS3" s="312"/>
      <c r="AT3" s="306"/>
      <c r="AU3" s="311"/>
      <c r="AV3" s="311"/>
      <c r="AW3" s="311"/>
      <c r="AX3" s="311"/>
      <c r="AY3" s="311"/>
      <c r="AZ3" s="311"/>
      <c r="BA3" s="311"/>
      <c r="BB3" s="311"/>
      <c r="BC3" s="311"/>
      <c r="BD3" s="311"/>
      <c r="BE3" s="311"/>
      <c r="BF3" s="311"/>
      <c r="BG3" s="311"/>
      <c r="BH3" s="311"/>
    </row>
    <row r="4" spans="1:60" s="9" customFormat="1" ht="27" customHeight="1">
      <c r="A4" s="348"/>
      <c r="B4" s="311"/>
      <c r="C4" s="311"/>
      <c r="D4" s="345" t="s">
        <v>197</v>
      </c>
      <c r="E4" s="311"/>
      <c r="F4" s="311"/>
      <c r="G4" s="345" t="s">
        <v>198</v>
      </c>
      <c r="H4" s="311"/>
      <c r="I4" s="311"/>
      <c r="J4" s="345" t="s">
        <v>289</v>
      </c>
      <c r="K4" s="311"/>
      <c r="L4" s="311"/>
      <c r="M4" s="345" t="s">
        <v>290</v>
      </c>
      <c r="N4" s="311"/>
      <c r="O4" s="311"/>
      <c r="P4" s="345" t="s">
        <v>291</v>
      </c>
      <c r="Q4" s="311"/>
      <c r="R4" s="311"/>
      <c r="S4" s="345" t="s">
        <v>292</v>
      </c>
      <c r="T4" s="311"/>
      <c r="U4" s="311"/>
      <c r="V4" s="311"/>
      <c r="W4" s="311"/>
      <c r="X4" s="204" t="s">
        <v>304</v>
      </c>
      <c r="Y4" s="204"/>
      <c r="Z4" s="204"/>
      <c r="AA4" s="204" t="s">
        <v>305</v>
      </c>
      <c r="AB4" s="204"/>
      <c r="AC4" s="204"/>
      <c r="AD4" s="204" t="s">
        <v>306</v>
      </c>
      <c r="AE4" s="204"/>
      <c r="AF4" s="204"/>
      <c r="AG4" s="349" t="s">
        <v>307</v>
      </c>
      <c r="AH4" s="349"/>
      <c r="AI4" s="349"/>
      <c r="AJ4" s="311"/>
      <c r="AK4" s="311"/>
      <c r="AL4" s="204" t="s">
        <v>297</v>
      </c>
      <c r="AM4" s="204"/>
      <c r="AN4" s="204"/>
      <c r="AO4" s="349" t="s">
        <v>303</v>
      </c>
      <c r="AP4" s="349"/>
      <c r="AQ4" s="349"/>
      <c r="AR4" s="311"/>
      <c r="AS4" s="311"/>
      <c r="AT4" s="204" t="s">
        <v>299</v>
      </c>
      <c r="AU4" s="204"/>
      <c r="AV4" s="204"/>
      <c r="AW4" s="204" t="s">
        <v>298</v>
      </c>
      <c r="AX4" s="204"/>
      <c r="AY4" s="204"/>
      <c r="AZ4" s="204" t="s">
        <v>300</v>
      </c>
      <c r="BA4" s="204"/>
      <c r="BB4" s="204"/>
      <c r="BC4" s="204" t="s">
        <v>301</v>
      </c>
      <c r="BD4" s="204"/>
      <c r="BE4" s="204"/>
      <c r="BF4" s="204" t="s">
        <v>302</v>
      </c>
      <c r="BG4" s="204"/>
      <c r="BH4" s="204"/>
    </row>
    <row r="5" spans="1:60" s="9" customFormat="1" ht="25.5" customHeight="1">
      <c r="A5" s="348"/>
      <c r="B5" s="345" t="s">
        <v>194</v>
      </c>
      <c r="C5" s="320" t="s">
        <v>29</v>
      </c>
      <c r="D5" s="345" t="s">
        <v>194</v>
      </c>
      <c r="E5" s="320" t="s">
        <v>5</v>
      </c>
      <c r="F5" s="320"/>
      <c r="G5" s="345" t="s">
        <v>194</v>
      </c>
      <c r="H5" s="320" t="s">
        <v>5</v>
      </c>
      <c r="I5" s="320"/>
      <c r="J5" s="345" t="s">
        <v>194</v>
      </c>
      <c r="K5" s="320" t="s">
        <v>5</v>
      </c>
      <c r="L5" s="320"/>
      <c r="M5" s="345" t="s">
        <v>194</v>
      </c>
      <c r="N5" s="320" t="s">
        <v>5</v>
      </c>
      <c r="O5" s="320"/>
      <c r="P5" s="345" t="s">
        <v>194</v>
      </c>
      <c r="Q5" s="320" t="s">
        <v>5</v>
      </c>
      <c r="R5" s="320"/>
      <c r="S5" s="345" t="s">
        <v>194</v>
      </c>
      <c r="T5" s="320" t="s">
        <v>5</v>
      </c>
      <c r="U5" s="320"/>
      <c r="V5" s="345" t="s">
        <v>194</v>
      </c>
      <c r="W5" s="320" t="s">
        <v>29</v>
      </c>
      <c r="X5" s="205" t="s">
        <v>294</v>
      </c>
      <c r="Y5" s="350" t="s">
        <v>295</v>
      </c>
      <c r="Z5" s="350"/>
      <c r="AA5" s="205" t="s">
        <v>294</v>
      </c>
      <c r="AB5" s="350" t="s">
        <v>295</v>
      </c>
      <c r="AC5" s="350"/>
      <c r="AD5" s="205" t="s">
        <v>294</v>
      </c>
      <c r="AE5" s="350" t="s">
        <v>295</v>
      </c>
      <c r="AF5" s="350"/>
      <c r="AG5" s="205" t="s">
        <v>294</v>
      </c>
      <c r="AH5" s="350" t="s">
        <v>295</v>
      </c>
      <c r="AI5" s="350"/>
      <c r="AJ5" s="345" t="s">
        <v>194</v>
      </c>
      <c r="AK5" s="320" t="s">
        <v>29</v>
      </c>
      <c r="AL5" s="205" t="s">
        <v>294</v>
      </c>
      <c r="AM5" s="350" t="s">
        <v>295</v>
      </c>
      <c r="AN5" s="350"/>
      <c r="AO5" s="205" t="s">
        <v>294</v>
      </c>
      <c r="AP5" s="350" t="s">
        <v>295</v>
      </c>
      <c r="AQ5" s="350"/>
      <c r="AR5" s="345" t="s">
        <v>194</v>
      </c>
      <c r="AS5" s="320" t="s">
        <v>29</v>
      </c>
      <c r="AT5" s="205" t="s">
        <v>294</v>
      </c>
      <c r="AU5" s="350" t="s">
        <v>295</v>
      </c>
      <c r="AV5" s="350"/>
      <c r="AW5" s="205" t="s">
        <v>294</v>
      </c>
      <c r="AX5" s="350" t="s">
        <v>295</v>
      </c>
      <c r="AY5" s="350"/>
      <c r="AZ5" s="205" t="s">
        <v>294</v>
      </c>
      <c r="BA5" s="350" t="s">
        <v>295</v>
      </c>
      <c r="BB5" s="350"/>
      <c r="BC5" s="205" t="s">
        <v>294</v>
      </c>
      <c r="BD5" s="350" t="s">
        <v>295</v>
      </c>
      <c r="BE5" s="350"/>
      <c r="BF5" s="205" t="s">
        <v>294</v>
      </c>
      <c r="BG5" s="350" t="s">
        <v>295</v>
      </c>
      <c r="BH5" s="350"/>
    </row>
    <row r="6" spans="1:60" s="9" customFormat="1" ht="15.95" customHeight="1">
      <c r="A6" s="348"/>
      <c r="B6" s="345"/>
      <c r="C6" s="320"/>
      <c r="D6" s="346"/>
      <c r="E6" s="150"/>
      <c r="F6" s="206" t="s">
        <v>248</v>
      </c>
      <c r="G6" s="346"/>
      <c r="H6" s="150"/>
      <c r="I6" s="206" t="s">
        <v>248</v>
      </c>
      <c r="J6" s="346"/>
      <c r="K6" s="150"/>
      <c r="L6" s="206" t="s">
        <v>248</v>
      </c>
      <c r="M6" s="346"/>
      <c r="N6" s="150"/>
      <c r="O6" s="206" t="s">
        <v>248</v>
      </c>
      <c r="P6" s="346"/>
      <c r="Q6" s="150"/>
      <c r="R6" s="206" t="s">
        <v>248</v>
      </c>
      <c r="S6" s="346"/>
      <c r="T6" s="150"/>
      <c r="U6" s="206" t="s">
        <v>248</v>
      </c>
      <c r="V6" s="345"/>
      <c r="W6" s="320"/>
      <c r="X6" s="205" t="s">
        <v>296</v>
      </c>
      <c r="Y6" s="205"/>
      <c r="Z6" s="205" t="s">
        <v>30</v>
      </c>
      <c r="AA6" s="205" t="s">
        <v>296</v>
      </c>
      <c r="AB6" s="205"/>
      <c r="AC6" s="205" t="s">
        <v>30</v>
      </c>
      <c r="AD6" s="205" t="s">
        <v>296</v>
      </c>
      <c r="AE6" s="205"/>
      <c r="AF6" s="205" t="s">
        <v>30</v>
      </c>
      <c r="AG6" s="205" t="s">
        <v>296</v>
      </c>
      <c r="AH6" s="205"/>
      <c r="AI6" s="205" t="s">
        <v>30</v>
      </c>
      <c r="AJ6" s="345"/>
      <c r="AK6" s="320"/>
      <c r="AL6" s="205" t="s">
        <v>296</v>
      </c>
      <c r="AM6" s="205"/>
      <c r="AN6" s="205" t="s">
        <v>30</v>
      </c>
      <c r="AO6" s="205" t="s">
        <v>296</v>
      </c>
      <c r="AP6" s="205"/>
      <c r="AQ6" s="205" t="s">
        <v>30</v>
      </c>
      <c r="AR6" s="345"/>
      <c r="AS6" s="320"/>
      <c r="AT6" s="205" t="s">
        <v>296</v>
      </c>
      <c r="AU6" s="205"/>
      <c r="AV6" s="205" t="s">
        <v>30</v>
      </c>
      <c r="AW6" s="205" t="s">
        <v>296</v>
      </c>
      <c r="AX6" s="205"/>
      <c r="AY6" s="205" t="s">
        <v>30</v>
      </c>
      <c r="AZ6" s="205" t="s">
        <v>296</v>
      </c>
      <c r="BA6" s="205"/>
      <c r="BB6" s="205" t="s">
        <v>30</v>
      </c>
      <c r="BC6" s="205" t="s">
        <v>296</v>
      </c>
      <c r="BD6" s="205"/>
      <c r="BE6" s="205" t="s">
        <v>30</v>
      </c>
      <c r="BF6" s="205" t="s">
        <v>296</v>
      </c>
      <c r="BG6" s="205"/>
      <c r="BH6" s="205" t="s">
        <v>30</v>
      </c>
    </row>
    <row r="7" spans="1:60" s="9" customFormat="1" ht="21.75" customHeight="1">
      <c r="A7" s="207">
        <v>2018</v>
      </c>
      <c r="B7" s="209">
        <v>698.5</v>
      </c>
      <c r="C7" s="209">
        <v>24375.7</v>
      </c>
      <c r="D7" s="209">
        <v>0</v>
      </c>
      <c r="E7" s="209">
        <v>0</v>
      </c>
      <c r="F7" s="209">
        <v>0</v>
      </c>
      <c r="G7" s="209">
        <v>0</v>
      </c>
      <c r="H7" s="209">
        <v>0</v>
      </c>
      <c r="I7" s="209">
        <v>0</v>
      </c>
      <c r="J7" s="209">
        <v>0</v>
      </c>
      <c r="K7" s="209">
        <v>0</v>
      </c>
      <c r="L7" s="209">
        <v>0</v>
      </c>
      <c r="M7" s="209">
        <v>365.4</v>
      </c>
      <c r="N7" s="209">
        <v>15742</v>
      </c>
      <c r="O7" s="210">
        <v>4308.1554460864809</v>
      </c>
      <c r="P7" s="209">
        <v>567.40000000000009</v>
      </c>
      <c r="Q7" s="209">
        <v>13116.800000000003</v>
      </c>
      <c r="R7" s="210">
        <v>2311.7377511455766</v>
      </c>
      <c r="S7" s="209">
        <v>49.400000000000006</v>
      </c>
      <c r="T7" s="209">
        <v>2075.2999999999997</v>
      </c>
      <c r="U7" s="210">
        <v>4201.0121457489868</v>
      </c>
      <c r="V7" s="214">
        <v>583.6</v>
      </c>
      <c r="W7" s="214">
        <v>16019.100000000002</v>
      </c>
      <c r="X7" s="214">
        <v>495.9</v>
      </c>
      <c r="Y7" s="214">
        <v>13046.7</v>
      </c>
      <c r="Z7" s="215">
        <v>2630.9134906231097</v>
      </c>
      <c r="AA7" s="214">
        <v>54.6</v>
      </c>
      <c r="AB7" s="214">
        <v>2252.5</v>
      </c>
      <c r="AC7" s="215">
        <v>4125.4578754578752</v>
      </c>
      <c r="AD7" s="214">
        <v>9.4</v>
      </c>
      <c r="AE7" s="214">
        <v>117.60000000000001</v>
      </c>
      <c r="AF7" s="215">
        <v>1251.063829787234</v>
      </c>
      <c r="AG7" s="214">
        <v>23.7</v>
      </c>
      <c r="AH7" s="214">
        <v>602.29999999999995</v>
      </c>
      <c r="AI7" s="215">
        <v>2541.3502109704641</v>
      </c>
      <c r="AJ7" s="214">
        <v>541.80000000000007</v>
      </c>
      <c r="AK7" s="214">
        <v>16687.099999999999</v>
      </c>
      <c r="AL7" s="214">
        <v>525.5</v>
      </c>
      <c r="AM7" s="214">
        <v>16271.9</v>
      </c>
      <c r="AN7" s="215">
        <v>3096.4605137963845</v>
      </c>
      <c r="AO7" s="214">
        <v>16.3</v>
      </c>
      <c r="AP7" s="214">
        <v>415.20000000000005</v>
      </c>
      <c r="AQ7" s="215">
        <v>2547.2392638036813</v>
      </c>
      <c r="AR7" s="216">
        <v>141</v>
      </c>
      <c r="AS7" s="216">
        <v>441.6</v>
      </c>
      <c r="AT7" s="217">
        <v>100.9</v>
      </c>
      <c r="AU7" s="217">
        <v>114.80000000000001</v>
      </c>
      <c r="AV7" s="216">
        <v>113.77601585728445</v>
      </c>
      <c r="AW7" s="217">
        <v>9.5</v>
      </c>
      <c r="AX7" s="217">
        <v>158.70000000000002</v>
      </c>
      <c r="AY7" s="216">
        <v>1670.5263157894738</v>
      </c>
      <c r="AZ7" s="217">
        <v>0</v>
      </c>
      <c r="BA7" s="217">
        <v>0</v>
      </c>
      <c r="BB7" s="173">
        <v>0</v>
      </c>
      <c r="BC7" s="217">
        <v>0</v>
      </c>
      <c r="BD7" s="217">
        <v>0</v>
      </c>
      <c r="BE7" s="173">
        <v>0</v>
      </c>
      <c r="BF7" s="217">
        <v>30.6</v>
      </c>
      <c r="BG7" s="217">
        <v>168.1</v>
      </c>
      <c r="BH7" s="216">
        <v>549.34640522875804</v>
      </c>
    </row>
    <row r="8" spans="1:60" s="9" customFormat="1" ht="21.75" customHeight="1">
      <c r="A8" s="207">
        <v>2019</v>
      </c>
      <c r="B8" s="211">
        <v>698.5</v>
      </c>
      <c r="C8" s="211">
        <v>24375.7</v>
      </c>
      <c r="D8" s="211">
        <v>0</v>
      </c>
      <c r="E8" s="211">
        <v>0</v>
      </c>
      <c r="F8" s="210">
        <v>0</v>
      </c>
      <c r="G8" s="211">
        <v>0</v>
      </c>
      <c r="H8" s="211">
        <v>0</v>
      </c>
      <c r="I8" s="210">
        <v>0</v>
      </c>
      <c r="J8" s="211">
        <v>0</v>
      </c>
      <c r="K8" s="211">
        <v>0</v>
      </c>
      <c r="L8" s="212">
        <v>0</v>
      </c>
      <c r="M8" s="211">
        <v>365.4</v>
      </c>
      <c r="N8" s="211">
        <v>15742</v>
      </c>
      <c r="O8" s="210">
        <v>4308.1554460864809</v>
      </c>
      <c r="P8" s="211">
        <v>283.70000000000005</v>
      </c>
      <c r="Q8" s="211">
        <v>6558.4000000000015</v>
      </c>
      <c r="R8" s="210">
        <v>2311.7377511455766</v>
      </c>
      <c r="S8" s="211">
        <v>49.400000000000006</v>
      </c>
      <c r="T8" s="211">
        <v>2075.2999999999997</v>
      </c>
      <c r="U8" s="212">
        <v>4201.0121457489868</v>
      </c>
      <c r="V8" s="215">
        <v>592.5</v>
      </c>
      <c r="W8" s="215">
        <v>16282.600000000002</v>
      </c>
      <c r="X8" s="215">
        <v>495.9</v>
      </c>
      <c r="Y8" s="215">
        <v>13046.7</v>
      </c>
      <c r="Z8" s="215">
        <v>2630.9134906231097</v>
      </c>
      <c r="AA8" s="215">
        <v>54.6</v>
      </c>
      <c r="AB8" s="215">
        <v>2252.5</v>
      </c>
      <c r="AC8" s="215">
        <v>4125.4578754578752</v>
      </c>
      <c r="AD8" s="215">
        <v>9.4</v>
      </c>
      <c r="AE8" s="215">
        <v>117.60000000000001</v>
      </c>
      <c r="AF8" s="215">
        <v>1251.063829787234</v>
      </c>
      <c r="AG8" s="215">
        <v>32.6</v>
      </c>
      <c r="AH8" s="215">
        <v>865.8</v>
      </c>
      <c r="AI8" s="215">
        <v>2655.8282208588957</v>
      </c>
      <c r="AJ8" s="215">
        <v>541.80000000000007</v>
      </c>
      <c r="AK8" s="215">
        <v>16687.099999999999</v>
      </c>
      <c r="AL8" s="215">
        <v>525.5</v>
      </c>
      <c r="AM8" s="215">
        <v>16271.9</v>
      </c>
      <c r="AN8" s="215">
        <v>3096.4605137963845</v>
      </c>
      <c r="AO8" s="215">
        <v>16.3</v>
      </c>
      <c r="AP8" s="215">
        <v>415.20000000000005</v>
      </c>
      <c r="AQ8" s="215">
        <v>2547.2392638036813</v>
      </c>
      <c r="AR8" s="216">
        <v>155.19999999999999</v>
      </c>
      <c r="AS8" s="216">
        <v>393.5</v>
      </c>
      <c r="AT8" s="216">
        <v>133.9</v>
      </c>
      <c r="AU8" s="216">
        <v>145.80000000000001</v>
      </c>
      <c r="AV8" s="216">
        <v>108.88722927557879</v>
      </c>
      <c r="AW8" s="216">
        <v>9.6</v>
      </c>
      <c r="AX8" s="216">
        <v>181.50000000000003</v>
      </c>
      <c r="AY8" s="216">
        <v>1890.6250000000005</v>
      </c>
      <c r="AZ8" s="216">
        <v>0</v>
      </c>
      <c r="BA8" s="216">
        <v>0</v>
      </c>
      <c r="BB8" s="216">
        <v>0</v>
      </c>
      <c r="BC8" s="216">
        <v>0</v>
      </c>
      <c r="BD8" s="216">
        <v>0</v>
      </c>
      <c r="BE8" s="216">
        <v>0</v>
      </c>
      <c r="BF8" s="216">
        <v>11.7</v>
      </c>
      <c r="BG8" s="216">
        <v>66.199999999999989</v>
      </c>
      <c r="BH8" s="216">
        <v>565.81196581196571</v>
      </c>
    </row>
    <row r="9" spans="1:60" s="9" customFormat="1" ht="21.75" customHeight="1">
      <c r="A9" s="207">
        <v>2020</v>
      </c>
      <c r="B9" s="211">
        <v>661.8</v>
      </c>
      <c r="C9" s="211">
        <v>22963.5</v>
      </c>
      <c r="D9" s="211">
        <v>0</v>
      </c>
      <c r="E9" s="211">
        <v>0</v>
      </c>
      <c r="F9" s="210">
        <v>0</v>
      </c>
      <c r="G9" s="211">
        <v>0</v>
      </c>
      <c r="H9" s="211">
        <v>0</v>
      </c>
      <c r="I9" s="210">
        <v>0</v>
      </c>
      <c r="J9" s="211">
        <v>0</v>
      </c>
      <c r="K9" s="211">
        <v>0</v>
      </c>
      <c r="L9" s="210">
        <v>0</v>
      </c>
      <c r="M9" s="211">
        <v>304.30000000000007</v>
      </c>
      <c r="N9" s="211">
        <v>13907</v>
      </c>
      <c r="O9" s="210">
        <v>4570.1610253039753</v>
      </c>
      <c r="P9" s="211">
        <v>309.59999999999997</v>
      </c>
      <c r="Q9" s="211">
        <v>6999.5</v>
      </c>
      <c r="R9" s="210">
        <v>2260.8204134366929</v>
      </c>
      <c r="S9" s="211">
        <v>47.900000000000006</v>
      </c>
      <c r="T9" s="211">
        <v>2057</v>
      </c>
      <c r="U9" s="212">
        <v>4294.3632567849681</v>
      </c>
      <c r="V9" s="215">
        <v>576.29999999999995</v>
      </c>
      <c r="W9" s="215">
        <v>16133.9</v>
      </c>
      <c r="X9" s="215">
        <v>469.20000000000005</v>
      </c>
      <c r="Y9" s="215">
        <v>12403</v>
      </c>
      <c r="Z9" s="215">
        <v>2643.4356351236142</v>
      </c>
      <c r="AA9" s="215">
        <v>63.900000000000006</v>
      </c>
      <c r="AB9" s="215">
        <v>2698.9</v>
      </c>
      <c r="AC9" s="215">
        <v>4223.630672926447</v>
      </c>
      <c r="AD9" s="215">
        <v>7.4</v>
      </c>
      <c r="AE9" s="215">
        <v>93</v>
      </c>
      <c r="AF9" s="215">
        <v>1256.7567567567567</v>
      </c>
      <c r="AG9" s="215">
        <v>35.799999999999997</v>
      </c>
      <c r="AH9" s="215">
        <v>939</v>
      </c>
      <c r="AI9" s="215">
        <v>2622.9050279329613</v>
      </c>
      <c r="AJ9" s="215">
        <v>578.70000000000005</v>
      </c>
      <c r="AK9" s="215">
        <v>17556</v>
      </c>
      <c r="AL9" s="215">
        <v>557.6</v>
      </c>
      <c r="AM9" s="215">
        <v>17078</v>
      </c>
      <c r="AN9" s="215">
        <v>3062.7690100430414</v>
      </c>
      <c r="AO9" s="215">
        <v>21.099999999999998</v>
      </c>
      <c r="AP9" s="215">
        <v>478</v>
      </c>
      <c r="AQ9" s="215">
        <v>2265.4028436018957</v>
      </c>
      <c r="AR9" s="216">
        <v>174.8</v>
      </c>
      <c r="AS9" s="216">
        <v>480.20000000000005</v>
      </c>
      <c r="AT9" s="216">
        <v>149</v>
      </c>
      <c r="AU9" s="216">
        <v>160.19999999999999</v>
      </c>
      <c r="AV9" s="216">
        <v>107.51677852348993</v>
      </c>
      <c r="AW9" s="216">
        <v>13.2</v>
      </c>
      <c r="AX9" s="216">
        <v>248.40000000000003</v>
      </c>
      <c r="AY9" s="216">
        <v>1881.818181818182</v>
      </c>
      <c r="AZ9" s="216">
        <v>0</v>
      </c>
      <c r="BA9" s="216">
        <v>0</v>
      </c>
      <c r="BB9" s="216">
        <v>0</v>
      </c>
      <c r="BC9" s="216">
        <v>0</v>
      </c>
      <c r="BD9" s="216">
        <v>0</v>
      </c>
      <c r="BE9" s="216">
        <v>0</v>
      </c>
      <c r="BF9" s="216">
        <v>12.600000000000001</v>
      </c>
      <c r="BG9" s="216">
        <v>71.600000000000009</v>
      </c>
      <c r="BH9" s="216">
        <v>568.25396825396831</v>
      </c>
    </row>
    <row r="10" spans="1:60" s="9" customFormat="1" ht="21.75" customHeight="1">
      <c r="A10" s="207">
        <v>2021</v>
      </c>
      <c r="B10" s="211">
        <v>662.71999999999991</v>
      </c>
      <c r="C10" s="211">
        <v>22503.379999999997</v>
      </c>
      <c r="D10" s="211">
        <v>0</v>
      </c>
      <c r="E10" s="211">
        <v>0</v>
      </c>
      <c r="F10" s="210">
        <v>0</v>
      </c>
      <c r="G10" s="211">
        <v>0</v>
      </c>
      <c r="H10" s="211">
        <v>0</v>
      </c>
      <c r="I10" s="210">
        <v>0</v>
      </c>
      <c r="J10" s="211">
        <v>0</v>
      </c>
      <c r="K10" s="211">
        <v>0</v>
      </c>
      <c r="L10" s="210">
        <v>0</v>
      </c>
      <c r="M10" s="211">
        <v>301.97000000000003</v>
      </c>
      <c r="N10" s="211">
        <v>13649.279999999999</v>
      </c>
      <c r="O10" s="210">
        <v>4520.0781534589523</v>
      </c>
      <c r="P10" s="213">
        <v>326.86</v>
      </c>
      <c r="Q10" s="213">
        <v>7450.3000000000011</v>
      </c>
      <c r="R10" s="210">
        <v>2279.3550755675215</v>
      </c>
      <c r="S10" s="213">
        <v>33.89</v>
      </c>
      <c r="T10" s="213">
        <v>1403.8000000000002</v>
      </c>
      <c r="U10" s="210">
        <v>4142.2248450870466</v>
      </c>
      <c r="V10" s="199">
        <v>355.57000000000005</v>
      </c>
      <c r="W10" s="199">
        <v>10730.878799999999</v>
      </c>
      <c r="X10" s="215">
        <v>206.05</v>
      </c>
      <c r="Y10" s="215">
        <v>5565.7987999999996</v>
      </c>
      <c r="Z10" s="215">
        <v>2701.1884494054834</v>
      </c>
      <c r="AA10" s="215">
        <v>93.57</v>
      </c>
      <c r="AB10" s="215">
        <v>3942.18</v>
      </c>
      <c r="AC10" s="215">
        <v>4213.0811157422249</v>
      </c>
      <c r="AD10" s="215">
        <v>1.2200000000000002</v>
      </c>
      <c r="AE10" s="215">
        <v>13.7</v>
      </c>
      <c r="AF10" s="215">
        <v>1122.9508196721308</v>
      </c>
      <c r="AG10" s="215">
        <v>54.73</v>
      </c>
      <c r="AH10" s="215">
        <v>1209.2</v>
      </c>
      <c r="AI10" s="215">
        <v>2209.3915585602049</v>
      </c>
      <c r="AJ10" s="215">
        <v>574.25</v>
      </c>
      <c r="AK10" s="215">
        <v>16864.2</v>
      </c>
      <c r="AL10" s="215">
        <v>500.42999999999995</v>
      </c>
      <c r="AM10" s="215">
        <v>15168.6</v>
      </c>
      <c r="AN10" s="215">
        <v>3031.1132426113545</v>
      </c>
      <c r="AO10" s="215">
        <v>73.820000000000007</v>
      </c>
      <c r="AP10" s="215">
        <v>1695.6</v>
      </c>
      <c r="AQ10" s="215">
        <v>2296.9384990517474</v>
      </c>
      <c r="AR10" s="216">
        <v>382.45000000000005</v>
      </c>
      <c r="AS10" s="216">
        <v>1624.5</v>
      </c>
      <c r="AT10" s="216">
        <v>313.19</v>
      </c>
      <c r="AU10" s="216">
        <v>362.4</v>
      </c>
      <c r="AV10" s="216">
        <v>115.71250678501868</v>
      </c>
      <c r="AW10" s="216">
        <v>69.260000000000005</v>
      </c>
      <c r="AX10" s="216">
        <v>1262.0999999999999</v>
      </c>
      <c r="AY10" s="216">
        <v>1822.2639330060638</v>
      </c>
      <c r="AZ10" s="216">
        <v>0</v>
      </c>
      <c r="BA10" s="216">
        <v>0</v>
      </c>
      <c r="BB10" s="216">
        <v>0</v>
      </c>
      <c r="BC10" s="216">
        <v>0</v>
      </c>
      <c r="BD10" s="216">
        <v>0</v>
      </c>
      <c r="BE10" s="216">
        <v>0</v>
      </c>
      <c r="BF10" s="216">
        <v>0</v>
      </c>
      <c r="BG10" s="216">
        <v>0</v>
      </c>
      <c r="BH10" s="173">
        <v>0</v>
      </c>
    </row>
    <row r="11" spans="1:60" s="9" customFormat="1" ht="21.75" customHeight="1">
      <c r="A11" s="207">
        <v>2022</v>
      </c>
      <c r="B11" s="211">
        <v>647.78</v>
      </c>
      <c r="C11" s="211">
        <v>22113.499999999996</v>
      </c>
      <c r="D11" s="211">
        <v>2.82</v>
      </c>
      <c r="E11" s="211">
        <v>10.799999999999999</v>
      </c>
      <c r="F11" s="210">
        <v>382.97872340425528</v>
      </c>
      <c r="G11" s="211">
        <v>0.36</v>
      </c>
      <c r="H11" s="211">
        <v>1.1000000000000001</v>
      </c>
      <c r="I11" s="210">
        <v>305.5555555555556</v>
      </c>
      <c r="J11" s="211">
        <v>0.77</v>
      </c>
      <c r="K11" s="211">
        <v>3.5999999999999996</v>
      </c>
      <c r="L11" s="210">
        <v>467.53246753246754</v>
      </c>
      <c r="M11" s="211">
        <v>297.04000000000002</v>
      </c>
      <c r="N11" s="211">
        <v>13439.600000000002</v>
      </c>
      <c r="O11" s="210">
        <v>4524.5084837058994</v>
      </c>
      <c r="P11" s="213">
        <v>308.05999999999995</v>
      </c>
      <c r="Q11" s="213">
        <v>7015.7</v>
      </c>
      <c r="R11" s="210">
        <v>2277.3810296695451</v>
      </c>
      <c r="S11" s="213">
        <v>38.730000000000004</v>
      </c>
      <c r="T11" s="213">
        <v>1642.7</v>
      </c>
      <c r="U11" s="210">
        <v>4241.414923831655</v>
      </c>
      <c r="V11" s="199">
        <v>946.81000000000006</v>
      </c>
      <c r="W11" s="199">
        <v>10524.7</v>
      </c>
      <c r="X11" s="215">
        <v>794.30000000000007</v>
      </c>
      <c r="Y11" s="215">
        <v>5272.7</v>
      </c>
      <c r="Z11" s="215">
        <v>663.81719753241839</v>
      </c>
      <c r="AA11" s="215">
        <v>93</v>
      </c>
      <c r="AB11" s="215">
        <v>3973</v>
      </c>
      <c r="AC11" s="215">
        <v>4272.0430107526881</v>
      </c>
      <c r="AD11" s="215">
        <v>1.81</v>
      </c>
      <c r="AE11" s="215">
        <v>24.299999999999997</v>
      </c>
      <c r="AF11" s="215">
        <v>1342.5414364640883</v>
      </c>
      <c r="AG11" s="215">
        <v>57.7</v>
      </c>
      <c r="AH11" s="215">
        <v>1254.6999999999998</v>
      </c>
      <c r="AI11" s="215">
        <v>2174.5233968804155</v>
      </c>
      <c r="AJ11" s="215">
        <v>576.41</v>
      </c>
      <c r="AK11" s="215">
        <v>16934.400000000001</v>
      </c>
      <c r="AL11" s="215">
        <v>503.61</v>
      </c>
      <c r="AM11" s="215">
        <v>15257.7</v>
      </c>
      <c r="AN11" s="215">
        <v>3029.6658128313579</v>
      </c>
      <c r="AO11" s="215">
        <v>72.8</v>
      </c>
      <c r="AP11" s="215">
        <v>1676.7</v>
      </c>
      <c r="AQ11" s="215">
        <v>2303.1593406593411</v>
      </c>
      <c r="AR11" s="216">
        <v>366.35999999999996</v>
      </c>
      <c r="AS11" s="216">
        <v>1508.77</v>
      </c>
      <c r="AT11" s="216">
        <v>290.11</v>
      </c>
      <c r="AU11" s="216">
        <v>335.12</v>
      </c>
      <c r="AV11" s="216">
        <v>115.51480472924062</v>
      </c>
      <c r="AW11" s="216">
        <v>61.070000000000007</v>
      </c>
      <c r="AX11" s="216">
        <v>1101.9000000000001</v>
      </c>
      <c r="AY11" s="216">
        <v>1804.3229081382019</v>
      </c>
      <c r="AZ11" s="216">
        <v>0.98</v>
      </c>
      <c r="BA11" s="216">
        <v>6.2</v>
      </c>
      <c r="BB11" s="216">
        <v>632.65306122448987</v>
      </c>
      <c r="BC11" s="216">
        <v>2.68</v>
      </c>
      <c r="BD11" s="216">
        <v>3.65</v>
      </c>
      <c r="BE11" s="216">
        <v>136.19402985074626</v>
      </c>
      <c r="BF11" s="216">
        <v>11.520000000000001</v>
      </c>
      <c r="BG11" s="216">
        <v>61.9</v>
      </c>
      <c r="BH11" s="216">
        <v>537.3263888888888</v>
      </c>
    </row>
    <row r="12" spans="1:60" s="9" customFormat="1" ht="21.75" customHeight="1">
      <c r="A12" s="208">
        <v>2023</v>
      </c>
      <c r="B12" s="283">
        <v>636.11</v>
      </c>
      <c r="C12" s="283">
        <v>21335.473000000002</v>
      </c>
      <c r="D12" s="283">
        <v>3.27</v>
      </c>
      <c r="E12" s="283">
        <v>11.499999999999998</v>
      </c>
      <c r="F12" s="283">
        <v>351.68195718654431</v>
      </c>
      <c r="G12" s="283">
        <v>0.35</v>
      </c>
      <c r="H12" s="283">
        <v>1.2000000000000002</v>
      </c>
      <c r="I12" s="283">
        <v>342.85714285714295</v>
      </c>
      <c r="J12" s="283">
        <v>1.01</v>
      </c>
      <c r="K12" s="283">
        <v>0</v>
      </c>
      <c r="L12" s="283">
        <v>0</v>
      </c>
      <c r="M12" s="283">
        <v>292.01</v>
      </c>
      <c r="N12" s="283">
        <v>12798.09</v>
      </c>
      <c r="O12" s="283">
        <v>4382.7574398137049</v>
      </c>
      <c r="P12" s="285">
        <v>304.77999999999997</v>
      </c>
      <c r="Q12" s="285">
        <v>7046.5930000000017</v>
      </c>
      <c r="R12" s="283">
        <v>2312.0260515781883</v>
      </c>
      <c r="S12" s="285">
        <v>34.69</v>
      </c>
      <c r="T12" s="285">
        <v>1478.09</v>
      </c>
      <c r="U12" s="283">
        <v>4260.853271836264</v>
      </c>
      <c r="V12" s="285">
        <v>360.21999999999997</v>
      </c>
      <c r="W12" s="285">
        <v>11168.914999999999</v>
      </c>
      <c r="X12" s="283">
        <v>210.57999999999998</v>
      </c>
      <c r="Y12" s="283">
        <v>6333.21</v>
      </c>
      <c r="Z12" s="283">
        <v>3007.5078355019473</v>
      </c>
      <c r="AA12" s="283">
        <v>85.22</v>
      </c>
      <c r="AB12" s="283">
        <v>3471.52</v>
      </c>
      <c r="AC12" s="283">
        <v>4073.5977470077441</v>
      </c>
      <c r="AD12" s="283">
        <v>1.6400000000000001</v>
      </c>
      <c r="AE12" s="283">
        <v>25.622999999999998</v>
      </c>
      <c r="AF12" s="283">
        <v>1562.3780487804875</v>
      </c>
      <c r="AG12" s="283">
        <v>62.779999999999994</v>
      </c>
      <c r="AH12" s="283">
        <v>1338.5620000000001</v>
      </c>
      <c r="AI12" s="283">
        <v>2132.1471806307745</v>
      </c>
      <c r="AJ12" s="283">
        <v>632.88</v>
      </c>
      <c r="AK12" s="283">
        <v>19593.41</v>
      </c>
      <c r="AL12" s="283">
        <v>558.6</v>
      </c>
      <c r="AM12" s="283">
        <v>17838.39</v>
      </c>
      <c r="AN12" s="283">
        <v>3193.4103114930181</v>
      </c>
      <c r="AO12" s="283">
        <v>74.279999999999987</v>
      </c>
      <c r="AP12" s="283">
        <v>1755.02</v>
      </c>
      <c r="AQ12" s="283">
        <v>2362.708669897685</v>
      </c>
      <c r="AR12" s="283">
        <v>347.2</v>
      </c>
      <c r="AS12" s="283">
        <v>1482.5230000000001</v>
      </c>
      <c r="AT12" s="283">
        <v>271.86</v>
      </c>
      <c r="AU12" s="283">
        <v>311.20999999999998</v>
      </c>
      <c r="AV12" s="283">
        <v>114.47436180386963</v>
      </c>
      <c r="AW12" s="283">
        <v>60.44</v>
      </c>
      <c r="AX12" s="283">
        <v>1101.46</v>
      </c>
      <c r="AY12" s="283">
        <v>1822.4023825281272</v>
      </c>
      <c r="AZ12" s="283">
        <v>1.6300000000000001</v>
      </c>
      <c r="BA12" s="283">
        <v>7.7738999999999994</v>
      </c>
      <c r="BB12" s="283">
        <v>476.92638036809808</v>
      </c>
      <c r="BC12" s="283">
        <v>2.2400000000000002</v>
      </c>
      <c r="BD12" s="283">
        <v>3.3791000000000002</v>
      </c>
      <c r="BE12" s="283">
        <v>150.85267857142856</v>
      </c>
      <c r="BF12" s="283">
        <v>11.03</v>
      </c>
      <c r="BG12" s="283">
        <v>58.699999999999996</v>
      </c>
      <c r="BH12" s="283">
        <v>532.18495013599272</v>
      </c>
    </row>
    <row r="13" spans="1:60" s="9" customFormat="1" ht="21.75" customHeight="1">
      <c r="A13" s="203" t="s">
        <v>275</v>
      </c>
      <c r="B13" s="282">
        <v>7.01</v>
      </c>
      <c r="C13" s="282">
        <v>212.2</v>
      </c>
      <c r="D13" s="286">
        <v>0</v>
      </c>
      <c r="E13" s="286">
        <v>0</v>
      </c>
      <c r="F13" s="282">
        <v>0</v>
      </c>
      <c r="G13" s="282">
        <v>0</v>
      </c>
      <c r="H13" s="283">
        <v>0</v>
      </c>
      <c r="I13" s="283">
        <v>0</v>
      </c>
      <c r="J13" s="282">
        <v>0</v>
      </c>
      <c r="K13" s="283">
        <v>0</v>
      </c>
      <c r="L13" s="283">
        <v>0</v>
      </c>
      <c r="M13" s="282">
        <v>2.69</v>
      </c>
      <c r="N13" s="282">
        <v>110.58</v>
      </c>
      <c r="O13" s="282">
        <v>4110.7806691449814</v>
      </c>
      <c r="P13" s="282">
        <v>3.67</v>
      </c>
      <c r="Q13" s="282">
        <v>75.12</v>
      </c>
      <c r="R13" s="282">
        <v>2046.8664850136242</v>
      </c>
      <c r="S13" s="282">
        <v>0.65</v>
      </c>
      <c r="T13" s="286">
        <v>26.5</v>
      </c>
      <c r="U13" s="282">
        <v>4076.9230769230767</v>
      </c>
      <c r="V13" s="286">
        <v>6.8</v>
      </c>
      <c r="W13" s="286">
        <v>188.62</v>
      </c>
      <c r="X13" s="282">
        <v>5.53</v>
      </c>
      <c r="Y13" s="282">
        <v>138.61000000000001</v>
      </c>
      <c r="Z13" s="282">
        <v>2506.5099457504525</v>
      </c>
      <c r="AA13" s="282">
        <v>0.8</v>
      </c>
      <c r="AB13" s="282">
        <v>40.119999999999997</v>
      </c>
      <c r="AC13" s="282">
        <v>5014.9999999999991</v>
      </c>
      <c r="AD13" s="286">
        <v>0</v>
      </c>
      <c r="AE13" s="286">
        <v>0</v>
      </c>
      <c r="AF13" s="282">
        <v>0</v>
      </c>
      <c r="AG13" s="282">
        <v>0.47</v>
      </c>
      <c r="AH13" s="282">
        <v>9.89</v>
      </c>
      <c r="AI13" s="282">
        <v>2104.2553191489365</v>
      </c>
      <c r="AJ13" s="282">
        <v>3.24</v>
      </c>
      <c r="AK13" s="282">
        <v>102.56</v>
      </c>
      <c r="AL13" s="282">
        <v>3.24</v>
      </c>
      <c r="AM13" s="282">
        <v>102.56</v>
      </c>
      <c r="AN13" s="282">
        <v>3165.4320987654319</v>
      </c>
      <c r="AO13" s="286">
        <v>0</v>
      </c>
      <c r="AP13" s="286">
        <v>0</v>
      </c>
      <c r="AQ13" s="282">
        <v>0</v>
      </c>
      <c r="AR13" s="282">
        <v>7.8599999999999994</v>
      </c>
      <c r="AS13" s="282">
        <v>41.319000000000003</v>
      </c>
      <c r="AT13" s="282">
        <v>4.91</v>
      </c>
      <c r="AU13" s="282">
        <v>5.98</v>
      </c>
      <c r="AV13" s="282">
        <v>121.79226069246437</v>
      </c>
      <c r="AW13" s="284">
        <v>1.18</v>
      </c>
      <c r="AX13" s="284">
        <v>25.32</v>
      </c>
      <c r="AY13" s="282">
        <v>2145.7627118644068</v>
      </c>
      <c r="AZ13" s="282">
        <v>0.27</v>
      </c>
      <c r="BA13" s="282">
        <v>1.3480000000000001</v>
      </c>
      <c r="BB13" s="282">
        <v>499.2592592592593</v>
      </c>
      <c r="BC13" s="282">
        <v>0.25</v>
      </c>
      <c r="BD13" s="282">
        <v>0.56100000000000005</v>
      </c>
      <c r="BE13" s="282">
        <v>224.40000000000003</v>
      </c>
      <c r="BF13" s="282">
        <v>1.25</v>
      </c>
      <c r="BG13" s="282">
        <v>8.11</v>
      </c>
      <c r="BH13" s="282">
        <v>648.79999999999995</v>
      </c>
    </row>
    <row r="14" spans="1:60" s="9" customFormat="1" ht="21.75" customHeight="1">
      <c r="A14" s="203" t="s">
        <v>276</v>
      </c>
      <c r="B14" s="282">
        <v>88.25</v>
      </c>
      <c r="C14" s="282">
        <v>2674.7100000000005</v>
      </c>
      <c r="D14" s="286">
        <v>0.59</v>
      </c>
      <c r="E14" s="286">
        <v>1.5</v>
      </c>
      <c r="F14" s="282">
        <v>254.23728813559325</v>
      </c>
      <c r="G14" s="282">
        <v>0.06</v>
      </c>
      <c r="H14" s="282">
        <v>0.2</v>
      </c>
      <c r="I14" s="282">
        <v>333.33333333333337</v>
      </c>
      <c r="J14" s="282">
        <v>0.38</v>
      </c>
      <c r="K14" s="283"/>
      <c r="L14" s="283">
        <v>0</v>
      </c>
      <c r="M14" s="282">
        <v>30.65</v>
      </c>
      <c r="N14" s="282">
        <v>1301.6500000000001</v>
      </c>
      <c r="O14" s="282">
        <v>4246.8189233278963</v>
      </c>
      <c r="P14" s="282">
        <v>56.37</v>
      </c>
      <c r="Q14" s="282">
        <v>1362.96</v>
      </c>
      <c r="R14" s="282">
        <v>2417.8818520489626</v>
      </c>
      <c r="S14" s="282">
        <v>0.2</v>
      </c>
      <c r="T14" s="286">
        <v>8.4</v>
      </c>
      <c r="U14" s="282">
        <v>4200</v>
      </c>
      <c r="V14" s="286">
        <v>15.13</v>
      </c>
      <c r="W14" s="286">
        <v>419.73999999999995</v>
      </c>
      <c r="X14" s="282">
        <v>11.83</v>
      </c>
      <c r="Y14" s="282">
        <v>303.64</v>
      </c>
      <c r="Z14" s="282">
        <v>2566.6948436179205</v>
      </c>
      <c r="AA14" s="282">
        <v>2.08</v>
      </c>
      <c r="AB14" s="282">
        <v>87.64</v>
      </c>
      <c r="AC14" s="282">
        <v>4213.461538461539</v>
      </c>
      <c r="AD14" s="286">
        <v>0</v>
      </c>
      <c r="AE14" s="286">
        <v>0</v>
      </c>
      <c r="AF14" s="282">
        <v>0</v>
      </c>
      <c r="AG14" s="282">
        <v>1.22</v>
      </c>
      <c r="AH14" s="282">
        <v>28.46</v>
      </c>
      <c r="AI14" s="282">
        <v>2332.7868852459014</v>
      </c>
      <c r="AJ14" s="282">
        <v>3.13</v>
      </c>
      <c r="AK14" s="282">
        <v>110.49</v>
      </c>
      <c r="AL14" s="282">
        <v>3.13</v>
      </c>
      <c r="AM14" s="282">
        <v>110.49</v>
      </c>
      <c r="AN14" s="282">
        <v>3530.031948881789</v>
      </c>
      <c r="AO14" s="286">
        <v>0</v>
      </c>
      <c r="AP14" s="286">
        <v>0</v>
      </c>
      <c r="AQ14" s="282">
        <v>0</v>
      </c>
      <c r="AR14" s="282">
        <v>48.65</v>
      </c>
      <c r="AS14" s="282">
        <v>79.548999999999992</v>
      </c>
      <c r="AT14" s="282">
        <v>45.34</v>
      </c>
      <c r="AU14" s="282">
        <v>51.65</v>
      </c>
      <c r="AV14" s="282">
        <v>113.9170710189678</v>
      </c>
      <c r="AW14" s="284">
        <v>1.49</v>
      </c>
      <c r="AX14" s="284">
        <v>17.89</v>
      </c>
      <c r="AY14" s="282">
        <v>1200.6711409395973</v>
      </c>
      <c r="AZ14" s="282">
        <v>0.08</v>
      </c>
      <c r="BA14" s="282">
        <v>0.7</v>
      </c>
      <c r="BB14" s="282">
        <v>875</v>
      </c>
      <c r="BC14" s="282">
        <v>0.08</v>
      </c>
      <c r="BD14" s="282">
        <v>0.16400000000000001</v>
      </c>
      <c r="BE14" s="282">
        <v>204.99999999999997</v>
      </c>
      <c r="BF14" s="282">
        <v>1.66</v>
      </c>
      <c r="BG14" s="282">
        <v>9.1449999999999996</v>
      </c>
      <c r="BH14" s="282">
        <v>550.90361445783128</v>
      </c>
    </row>
    <row r="15" spans="1:60" s="9" customFormat="1" ht="21.75" customHeight="1">
      <c r="A15" s="203" t="s">
        <v>277</v>
      </c>
      <c r="B15" s="282">
        <v>27.439999999999998</v>
      </c>
      <c r="C15" s="282">
        <v>850.56</v>
      </c>
      <c r="D15" s="286">
        <v>0.09</v>
      </c>
      <c r="E15" s="286">
        <v>0.2</v>
      </c>
      <c r="F15" s="282">
        <v>222.22222222222223</v>
      </c>
      <c r="G15" s="282">
        <v>0</v>
      </c>
      <c r="H15" s="282">
        <v>0</v>
      </c>
      <c r="I15" s="282">
        <v>0</v>
      </c>
      <c r="J15" s="282">
        <v>0</v>
      </c>
      <c r="K15" s="283">
        <v>0</v>
      </c>
      <c r="L15" s="283">
        <v>0</v>
      </c>
      <c r="M15" s="282">
        <v>9.15</v>
      </c>
      <c r="N15" s="282">
        <v>420.2</v>
      </c>
      <c r="O15" s="282">
        <v>4592.3497267759558</v>
      </c>
      <c r="P15" s="282">
        <v>18.2</v>
      </c>
      <c r="Q15" s="282">
        <v>430.16</v>
      </c>
      <c r="R15" s="282">
        <v>2363.5164835164837</v>
      </c>
      <c r="S15" s="286">
        <v>0</v>
      </c>
      <c r="T15" s="286">
        <v>0</v>
      </c>
      <c r="U15" s="282">
        <v>0</v>
      </c>
      <c r="V15" s="286">
        <v>5.04</v>
      </c>
      <c r="W15" s="286">
        <v>131.94</v>
      </c>
      <c r="X15" s="282">
        <v>5.04</v>
      </c>
      <c r="Y15" s="282">
        <v>131.94</v>
      </c>
      <c r="Z15" s="282">
        <v>2617.8571428571427</v>
      </c>
      <c r="AA15" s="286">
        <v>0</v>
      </c>
      <c r="AB15" s="286">
        <v>0</v>
      </c>
      <c r="AC15" s="282">
        <v>0</v>
      </c>
      <c r="AD15" s="286">
        <v>0</v>
      </c>
      <c r="AE15" s="286">
        <v>0</v>
      </c>
      <c r="AF15" s="282">
        <v>0</v>
      </c>
      <c r="AG15" s="286">
        <v>0</v>
      </c>
      <c r="AH15" s="286">
        <v>0</v>
      </c>
      <c r="AI15" s="282">
        <v>0</v>
      </c>
      <c r="AJ15" s="282">
        <v>5.08</v>
      </c>
      <c r="AK15" s="282">
        <v>161.88</v>
      </c>
      <c r="AL15" s="282">
        <v>5.08</v>
      </c>
      <c r="AM15" s="282">
        <v>161.88</v>
      </c>
      <c r="AN15" s="282">
        <v>3186.6141732283463</v>
      </c>
      <c r="AO15" s="286">
        <v>0</v>
      </c>
      <c r="AP15" s="286">
        <v>0</v>
      </c>
      <c r="AQ15" s="282">
        <v>0</v>
      </c>
      <c r="AR15" s="282">
        <v>9.6499999999999986</v>
      </c>
      <c r="AS15" s="282">
        <v>27.783999999999999</v>
      </c>
      <c r="AT15" s="282">
        <v>7.75</v>
      </c>
      <c r="AU15" s="282">
        <v>7.68</v>
      </c>
      <c r="AV15" s="282">
        <v>99.096774193548384</v>
      </c>
      <c r="AW15" s="284">
        <v>1.38</v>
      </c>
      <c r="AX15" s="284">
        <v>18.54</v>
      </c>
      <c r="AY15" s="282">
        <v>1343.4782608695652</v>
      </c>
      <c r="AZ15" s="286">
        <v>0</v>
      </c>
      <c r="BA15" s="286">
        <v>0</v>
      </c>
      <c r="BB15" s="282">
        <v>0</v>
      </c>
      <c r="BC15" s="286">
        <v>0</v>
      </c>
      <c r="BD15" s="286">
        <v>0</v>
      </c>
      <c r="BE15" s="282">
        <v>0</v>
      </c>
      <c r="BF15" s="282">
        <v>0.52</v>
      </c>
      <c r="BG15" s="282">
        <v>1.5640000000000001</v>
      </c>
      <c r="BH15" s="282">
        <v>300.76923076923077</v>
      </c>
    </row>
    <row r="16" spans="1:60" s="9" customFormat="1" ht="21.75" customHeight="1">
      <c r="A16" s="203" t="s">
        <v>278</v>
      </c>
      <c r="B16" s="282">
        <v>153.62</v>
      </c>
      <c r="C16" s="282">
        <v>4479.97</v>
      </c>
      <c r="D16" s="286">
        <v>0.05</v>
      </c>
      <c r="E16" s="286">
        <v>0.2</v>
      </c>
      <c r="F16" s="282">
        <v>400</v>
      </c>
      <c r="G16" s="282">
        <v>0</v>
      </c>
      <c r="H16" s="282">
        <v>0</v>
      </c>
      <c r="I16" s="282">
        <v>0</v>
      </c>
      <c r="J16" s="282">
        <v>0</v>
      </c>
      <c r="K16" s="283">
        <v>0</v>
      </c>
      <c r="L16" s="283">
        <v>0</v>
      </c>
      <c r="M16" s="282">
        <v>42.75</v>
      </c>
      <c r="N16" s="282">
        <v>1859.5</v>
      </c>
      <c r="O16" s="282">
        <v>4349.707602339181</v>
      </c>
      <c r="P16" s="282">
        <v>110.29</v>
      </c>
      <c r="Q16" s="282">
        <v>2597.63</v>
      </c>
      <c r="R16" s="282">
        <v>2355.2724635053041</v>
      </c>
      <c r="S16" s="282">
        <v>0.53</v>
      </c>
      <c r="T16" s="282">
        <v>22.64</v>
      </c>
      <c r="U16" s="282">
        <v>4271.6981132075471</v>
      </c>
      <c r="V16" s="286">
        <v>6.87</v>
      </c>
      <c r="W16" s="286">
        <v>223.322</v>
      </c>
      <c r="X16" s="282">
        <v>3.68</v>
      </c>
      <c r="Y16" s="282">
        <v>98.56</v>
      </c>
      <c r="Z16" s="282">
        <v>2678.260869565217</v>
      </c>
      <c r="AA16" s="282">
        <v>3.08</v>
      </c>
      <c r="AB16" s="282">
        <v>123.45</v>
      </c>
      <c r="AC16" s="282">
        <v>4008.1168831168829</v>
      </c>
      <c r="AD16" s="286">
        <v>0</v>
      </c>
      <c r="AE16" s="286">
        <v>0</v>
      </c>
      <c r="AF16" s="282">
        <v>0</v>
      </c>
      <c r="AG16" s="286">
        <v>0.11</v>
      </c>
      <c r="AH16" s="282">
        <v>1.3120000000000001</v>
      </c>
      <c r="AI16" s="282">
        <v>1192.7272727272727</v>
      </c>
      <c r="AJ16" s="282">
        <v>21.66</v>
      </c>
      <c r="AK16" s="282">
        <v>491.76</v>
      </c>
      <c r="AL16" s="282">
        <v>20.41</v>
      </c>
      <c r="AM16" s="282">
        <v>460.78</v>
      </c>
      <c r="AN16" s="282">
        <v>2257.618814306712</v>
      </c>
      <c r="AO16" s="282">
        <v>1.25</v>
      </c>
      <c r="AP16" s="282">
        <v>30.98</v>
      </c>
      <c r="AQ16" s="282">
        <v>2478.4</v>
      </c>
      <c r="AR16" s="282">
        <v>28.21</v>
      </c>
      <c r="AS16" s="282">
        <v>88.644000000000005</v>
      </c>
      <c r="AT16" s="282">
        <v>24.03</v>
      </c>
      <c r="AU16" s="282">
        <v>25.64</v>
      </c>
      <c r="AV16" s="282">
        <v>106.69995838535165</v>
      </c>
      <c r="AW16" s="284">
        <v>2.98</v>
      </c>
      <c r="AX16" s="284">
        <v>55.64</v>
      </c>
      <c r="AY16" s="282">
        <v>1867.1140939597315</v>
      </c>
      <c r="AZ16" s="286">
        <v>0</v>
      </c>
      <c r="BA16" s="286">
        <v>0</v>
      </c>
      <c r="BB16" s="282">
        <v>0</v>
      </c>
      <c r="BC16" s="282">
        <v>0</v>
      </c>
      <c r="BD16" s="286">
        <v>0</v>
      </c>
      <c r="BE16" s="282">
        <v>0</v>
      </c>
      <c r="BF16" s="282">
        <v>1.2</v>
      </c>
      <c r="BG16" s="282">
        <v>7.3639999999999999</v>
      </c>
      <c r="BH16" s="282">
        <v>613.66666666666663</v>
      </c>
    </row>
    <row r="17" spans="1:60" s="9" customFormat="1" ht="21.75" customHeight="1">
      <c r="A17" s="203" t="s">
        <v>279</v>
      </c>
      <c r="B17" s="282">
        <v>157.19</v>
      </c>
      <c r="C17" s="282">
        <v>5734.0030000000006</v>
      </c>
      <c r="D17" s="286">
        <v>0</v>
      </c>
      <c r="E17" s="286">
        <v>0</v>
      </c>
      <c r="F17" s="282">
        <v>0</v>
      </c>
      <c r="G17" s="282">
        <v>0.09</v>
      </c>
      <c r="H17" s="282">
        <v>0.3</v>
      </c>
      <c r="I17" s="282">
        <v>333.33333333333337</v>
      </c>
      <c r="J17" s="282">
        <v>0</v>
      </c>
      <c r="K17" s="283">
        <v>0</v>
      </c>
      <c r="L17" s="283">
        <v>0</v>
      </c>
      <c r="M17" s="282">
        <v>86.26</v>
      </c>
      <c r="N17" s="282">
        <v>3882.6</v>
      </c>
      <c r="O17" s="282">
        <v>4501.0433572919073</v>
      </c>
      <c r="P17" s="282">
        <v>55.42</v>
      </c>
      <c r="Q17" s="282">
        <v>1201.123</v>
      </c>
      <c r="R17" s="282">
        <v>2167.3096355106459</v>
      </c>
      <c r="S17" s="282">
        <v>15.42</v>
      </c>
      <c r="T17" s="282">
        <v>649.98</v>
      </c>
      <c r="U17" s="282">
        <v>4215.1750972762648</v>
      </c>
      <c r="V17" s="286">
        <v>20.329999999999998</v>
      </c>
      <c r="W17" s="286">
        <v>593.21</v>
      </c>
      <c r="X17" s="282">
        <v>15.29</v>
      </c>
      <c r="Y17" s="282">
        <v>422.85</v>
      </c>
      <c r="Z17" s="282">
        <v>2765.5330281229562</v>
      </c>
      <c r="AA17" s="282">
        <v>3.64</v>
      </c>
      <c r="AB17" s="282">
        <v>145.69</v>
      </c>
      <c r="AC17" s="282">
        <v>4002.472527472527</v>
      </c>
      <c r="AD17" s="286">
        <v>0.06</v>
      </c>
      <c r="AE17" s="282">
        <v>0.7</v>
      </c>
      <c r="AF17" s="282">
        <v>1166.6666666666665</v>
      </c>
      <c r="AG17" s="282">
        <v>1.34</v>
      </c>
      <c r="AH17" s="282">
        <v>23.97</v>
      </c>
      <c r="AI17" s="282">
        <v>1788.8059701492537</v>
      </c>
      <c r="AJ17" s="282">
        <v>7.22</v>
      </c>
      <c r="AK17" s="282">
        <v>250.45</v>
      </c>
      <c r="AL17" s="282">
        <v>7.22</v>
      </c>
      <c r="AM17" s="282">
        <v>250.45</v>
      </c>
      <c r="AN17" s="282">
        <v>3468.8365650969531</v>
      </c>
      <c r="AO17" s="286">
        <v>0</v>
      </c>
      <c r="AP17" s="286">
        <v>0</v>
      </c>
      <c r="AQ17" s="282">
        <v>0</v>
      </c>
      <c r="AR17" s="282">
        <v>51.69</v>
      </c>
      <c r="AS17" s="282">
        <v>155.995</v>
      </c>
      <c r="AT17" s="282">
        <v>44.63</v>
      </c>
      <c r="AU17" s="282">
        <v>50.31</v>
      </c>
      <c r="AV17" s="282">
        <v>112.72686533721712</v>
      </c>
      <c r="AW17" s="284">
        <v>6</v>
      </c>
      <c r="AX17" s="284">
        <v>98.45</v>
      </c>
      <c r="AY17" s="282">
        <v>1640.8333333333335</v>
      </c>
      <c r="AZ17" s="286">
        <v>0</v>
      </c>
      <c r="BA17" s="286">
        <v>0</v>
      </c>
      <c r="BB17" s="282">
        <v>0</v>
      </c>
      <c r="BC17" s="282">
        <v>0.16</v>
      </c>
      <c r="BD17" s="282">
        <v>0.36499999999999999</v>
      </c>
      <c r="BE17" s="282">
        <v>228.125</v>
      </c>
      <c r="BF17" s="282">
        <v>0.9</v>
      </c>
      <c r="BG17" s="282">
        <v>6.87</v>
      </c>
      <c r="BH17" s="282">
        <v>763.33333333333326</v>
      </c>
    </row>
    <row r="18" spans="1:60" s="9" customFormat="1" ht="21.75" customHeight="1">
      <c r="A18" s="203" t="s">
        <v>280</v>
      </c>
      <c r="B18" s="282">
        <v>12.29</v>
      </c>
      <c r="C18" s="282">
        <v>255.59999999999997</v>
      </c>
      <c r="D18" s="286">
        <v>0</v>
      </c>
      <c r="E18" s="286">
        <v>0</v>
      </c>
      <c r="F18" s="282">
        <v>0</v>
      </c>
      <c r="G18" s="282">
        <v>0.05</v>
      </c>
      <c r="H18" s="282">
        <v>0.3</v>
      </c>
      <c r="I18" s="282">
        <v>599.99999999999989</v>
      </c>
      <c r="J18" s="282">
        <v>0</v>
      </c>
      <c r="K18" s="283">
        <v>0</v>
      </c>
      <c r="L18" s="283">
        <v>0</v>
      </c>
      <c r="M18" s="282">
        <v>0.85</v>
      </c>
      <c r="N18" s="282">
        <v>40.5</v>
      </c>
      <c r="O18" s="282">
        <v>4764.7058823529414</v>
      </c>
      <c r="P18" s="282">
        <v>11.27</v>
      </c>
      <c r="Q18" s="282">
        <v>210.6</v>
      </c>
      <c r="R18" s="282">
        <v>1868.6779059449868</v>
      </c>
      <c r="S18" s="282">
        <v>0.12</v>
      </c>
      <c r="T18" s="286">
        <v>4.2</v>
      </c>
      <c r="U18" s="282">
        <v>3500</v>
      </c>
      <c r="V18" s="286">
        <v>10.28</v>
      </c>
      <c r="W18" s="286">
        <v>303.60999999999996</v>
      </c>
      <c r="X18" s="282">
        <v>9.02</v>
      </c>
      <c r="Y18" s="282">
        <v>255.41</v>
      </c>
      <c r="Z18" s="282">
        <v>2831.5964523281596</v>
      </c>
      <c r="AA18" s="282">
        <v>0.85</v>
      </c>
      <c r="AB18" s="282">
        <v>40.74</v>
      </c>
      <c r="AC18" s="282">
        <v>4792.9411764705883</v>
      </c>
      <c r="AD18" s="286">
        <v>0</v>
      </c>
      <c r="AE18" s="286">
        <v>0</v>
      </c>
      <c r="AF18" s="282">
        <v>0</v>
      </c>
      <c r="AG18" s="282">
        <v>0.41</v>
      </c>
      <c r="AH18" s="282">
        <v>7.46</v>
      </c>
      <c r="AI18" s="282">
        <v>1819.5121951219512</v>
      </c>
      <c r="AJ18" s="282">
        <v>14.29</v>
      </c>
      <c r="AK18" s="282">
        <v>350.7</v>
      </c>
      <c r="AL18" s="282">
        <v>14.29</v>
      </c>
      <c r="AM18" s="282">
        <v>350.7</v>
      </c>
      <c r="AN18" s="282">
        <v>2454.1637508747376</v>
      </c>
      <c r="AO18" s="286">
        <v>0</v>
      </c>
      <c r="AP18" s="286">
        <v>0</v>
      </c>
      <c r="AQ18" s="282">
        <v>0</v>
      </c>
      <c r="AR18" s="282">
        <v>15.39</v>
      </c>
      <c r="AS18" s="282">
        <v>36.76</v>
      </c>
      <c r="AT18" s="282">
        <v>12.65</v>
      </c>
      <c r="AU18" s="282">
        <v>11.64</v>
      </c>
      <c r="AV18" s="282">
        <v>92.015810276679844</v>
      </c>
      <c r="AW18" s="284">
        <v>1.1000000000000001</v>
      </c>
      <c r="AX18" s="284">
        <v>16.5</v>
      </c>
      <c r="AY18" s="282">
        <v>1499.9999999999998</v>
      </c>
      <c r="AZ18" s="282">
        <v>0.09</v>
      </c>
      <c r="BA18" s="282">
        <v>0.5</v>
      </c>
      <c r="BB18" s="282">
        <v>555.55555555555554</v>
      </c>
      <c r="BC18" s="286">
        <v>0</v>
      </c>
      <c r="BD18" s="286">
        <v>0</v>
      </c>
      <c r="BE18" s="282">
        <v>0</v>
      </c>
      <c r="BF18" s="282">
        <v>1.55</v>
      </c>
      <c r="BG18" s="282">
        <v>8.1199999999999992</v>
      </c>
      <c r="BH18" s="282">
        <v>523.87096774193549</v>
      </c>
    </row>
    <row r="19" spans="1:60" s="9" customFormat="1" ht="21.75" customHeight="1">
      <c r="A19" s="203" t="s">
        <v>281</v>
      </c>
      <c r="B19" s="282">
        <v>9.84</v>
      </c>
      <c r="C19" s="282">
        <v>523.56999999999994</v>
      </c>
      <c r="D19" s="282">
        <v>0.11</v>
      </c>
      <c r="E19" s="282">
        <v>0.3</v>
      </c>
      <c r="F19" s="282">
        <v>272.72727272727269</v>
      </c>
      <c r="G19" s="282">
        <v>0</v>
      </c>
      <c r="H19" s="282">
        <v>0</v>
      </c>
      <c r="I19" s="282">
        <v>0</v>
      </c>
      <c r="J19" s="282">
        <v>0.35</v>
      </c>
      <c r="K19" s="283"/>
      <c r="L19" s="283">
        <v>0</v>
      </c>
      <c r="M19" s="282">
        <v>3.25</v>
      </c>
      <c r="N19" s="282">
        <v>333.82</v>
      </c>
      <c r="O19" s="282">
        <v>10271.384615384615</v>
      </c>
      <c r="P19" s="282">
        <v>4.58</v>
      </c>
      <c r="Q19" s="282">
        <v>104.89</v>
      </c>
      <c r="R19" s="282">
        <v>2290.1746724890832</v>
      </c>
      <c r="S19" s="282">
        <v>1.55</v>
      </c>
      <c r="T19" s="282">
        <v>84.56</v>
      </c>
      <c r="U19" s="282">
        <v>5455.4838709677415</v>
      </c>
      <c r="V19" s="286">
        <v>16.169999999999998</v>
      </c>
      <c r="W19" s="286">
        <v>505.03</v>
      </c>
      <c r="X19" s="282">
        <v>9.1999999999999993</v>
      </c>
      <c r="Y19" s="282">
        <v>246.98</v>
      </c>
      <c r="Z19" s="282">
        <v>2684.5652173913045</v>
      </c>
      <c r="AA19" s="282">
        <v>6.45</v>
      </c>
      <c r="AB19" s="282">
        <v>250.44</v>
      </c>
      <c r="AC19" s="282">
        <v>3882.790697674418</v>
      </c>
      <c r="AD19" s="286">
        <v>0.36</v>
      </c>
      <c r="AE19" s="282">
        <v>4.13</v>
      </c>
      <c r="AF19" s="282">
        <v>1147.2222222222224</v>
      </c>
      <c r="AG19" s="286">
        <v>0.16</v>
      </c>
      <c r="AH19" s="282">
        <v>3.48</v>
      </c>
      <c r="AI19" s="282">
        <v>2175</v>
      </c>
      <c r="AJ19" s="282">
        <v>17.53</v>
      </c>
      <c r="AK19" s="282">
        <v>657.45</v>
      </c>
      <c r="AL19" s="282">
        <v>17.53</v>
      </c>
      <c r="AM19" s="282">
        <v>657.45</v>
      </c>
      <c r="AN19" s="282">
        <v>3750.4278379920138</v>
      </c>
      <c r="AO19" s="286">
        <v>0</v>
      </c>
      <c r="AP19" s="286">
        <v>0</v>
      </c>
      <c r="AQ19" s="282">
        <v>0</v>
      </c>
      <c r="AR19" s="282">
        <v>26.360000000000007</v>
      </c>
      <c r="AS19" s="282">
        <v>264.50310000000002</v>
      </c>
      <c r="AT19" s="282">
        <v>11.07</v>
      </c>
      <c r="AU19" s="282">
        <v>12.56</v>
      </c>
      <c r="AV19" s="282">
        <v>113.45980126467931</v>
      </c>
      <c r="AW19" s="284">
        <v>13.06</v>
      </c>
      <c r="AX19" s="284">
        <v>242.81</v>
      </c>
      <c r="AY19" s="282">
        <v>1859.1883614088822</v>
      </c>
      <c r="AZ19" s="282">
        <v>0.12</v>
      </c>
      <c r="BA19" s="282">
        <v>0.46100000000000002</v>
      </c>
      <c r="BB19" s="282">
        <v>384.16666666666669</v>
      </c>
      <c r="BC19" s="282">
        <v>0.51</v>
      </c>
      <c r="BD19" s="282">
        <v>0.69210000000000005</v>
      </c>
      <c r="BE19" s="282">
        <v>135.70588235294119</v>
      </c>
      <c r="BF19" s="282">
        <v>1.6</v>
      </c>
      <c r="BG19" s="282">
        <v>7.98</v>
      </c>
      <c r="BH19" s="282">
        <v>498.75</v>
      </c>
    </row>
    <row r="20" spans="1:60" s="9" customFormat="1" ht="21.75" customHeight="1">
      <c r="A20" s="203" t="s">
        <v>282</v>
      </c>
      <c r="B20" s="282">
        <v>12.97</v>
      </c>
      <c r="C20" s="282">
        <v>338.10999999999996</v>
      </c>
      <c r="D20" s="282">
        <v>2.37</v>
      </c>
      <c r="E20" s="282">
        <v>9.1</v>
      </c>
      <c r="F20" s="282">
        <v>383.96624472573836</v>
      </c>
      <c r="G20" s="282">
        <v>0</v>
      </c>
      <c r="H20" s="282">
        <v>0</v>
      </c>
      <c r="I20" s="282">
        <v>0</v>
      </c>
      <c r="J20" s="282">
        <v>0.28000000000000003</v>
      </c>
      <c r="K20" s="283"/>
      <c r="L20" s="283">
        <v>0</v>
      </c>
      <c r="M20" s="282">
        <v>3.61</v>
      </c>
      <c r="N20" s="282">
        <v>160.69999999999999</v>
      </c>
      <c r="O20" s="282">
        <v>4451.5235457063709</v>
      </c>
      <c r="P20" s="282">
        <v>6.65</v>
      </c>
      <c r="Q20" s="282">
        <v>163.51</v>
      </c>
      <c r="R20" s="282">
        <v>2458.7969924812028</v>
      </c>
      <c r="S20" s="282">
        <v>0.06</v>
      </c>
      <c r="T20" s="286">
        <v>4.8</v>
      </c>
      <c r="U20" s="282">
        <v>8000</v>
      </c>
      <c r="V20" s="286">
        <v>6.79</v>
      </c>
      <c r="W20" s="286">
        <v>192.35</v>
      </c>
      <c r="X20" s="282">
        <v>6.55</v>
      </c>
      <c r="Y20" s="282">
        <v>187.46</v>
      </c>
      <c r="Z20" s="282">
        <v>2861.9847328244277</v>
      </c>
      <c r="AA20" s="286">
        <v>0</v>
      </c>
      <c r="AB20" s="286">
        <v>0</v>
      </c>
      <c r="AC20" s="282">
        <v>0</v>
      </c>
      <c r="AD20" s="286">
        <v>7.0000000000000007E-2</v>
      </c>
      <c r="AE20" s="282">
        <v>0.91</v>
      </c>
      <c r="AF20" s="282">
        <v>1300</v>
      </c>
      <c r="AG20" s="282">
        <v>0.17</v>
      </c>
      <c r="AH20" s="282">
        <v>3.98</v>
      </c>
      <c r="AI20" s="282">
        <v>2341.1764705882351</v>
      </c>
      <c r="AJ20" s="282">
        <v>1.97</v>
      </c>
      <c r="AK20" s="282">
        <v>63.13</v>
      </c>
      <c r="AL20" s="282">
        <v>1.9</v>
      </c>
      <c r="AM20" s="282">
        <v>60.45</v>
      </c>
      <c r="AN20" s="282">
        <v>3181.5789473684213</v>
      </c>
      <c r="AO20" s="282">
        <v>7.0000000000000007E-2</v>
      </c>
      <c r="AP20" s="282">
        <v>2.68</v>
      </c>
      <c r="AQ20" s="282">
        <v>3828.5714285714284</v>
      </c>
      <c r="AR20" s="282">
        <v>7.6999999999999993</v>
      </c>
      <c r="AS20" s="282">
        <v>14.591999999999999</v>
      </c>
      <c r="AT20" s="282">
        <v>6.14</v>
      </c>
      <c r="AU20" s="282">
        <v>6.97</v>
      </c>
      <c r="AV20" s="282">
        <v>113.51791530944627</v>
      </c>
      <c r="AW20" s="284">
        <v>0.13</v>
      </c>
      <c r="AX20" s="284">
        <v>2.36</v>
      </c>
      <c r="AY20" s="282">
        <v>1815.3846153846152</v>
      </c>
      <c r="AZ20" s="282">
        <v>0.06</v>
      </c>
      <c r="BA20" s="282">
        <v>0.76500000000000001</v>
      </c>
      <c r="BB20" s="282">
        <v>1275</v>
      </c>
      <c r="BC20" s="282">
        <v>0.24</v>
      </c>
      <c r="BD20" s="282">
        <v>0.16500000000000001</v>
      </c>
      <c r="BE20" s="282">
        <v>68.750000000000014</v>
      </c>
      <c r="BF20" s="282">
        <v>1.1299999999999999</v>
      </c>
      <c r="BG20" s="282">
        <v>4.3319999999999999</v>
      </c>
      <c r="BH20" s="282">
        <v>383.36283185840711</v>
      </c>
    </row>
    <row r="21" spans="1:60" s="9" customFormat="1" ht="21.75" customHeight="1">
      <c r="A21" s="203" t="s">
        <v>283</v>
      </c>
      <c r="B21" s="282">
        <v>14.670000000000002</v>
      </c>
      <c r="C21" s="282">
        <v>481.11</v>
      </c>
      <c r="D21" s="282">
        <v>0.06</v>
      </c>
      <c r="E21" s="282">
        <v>0.2</v>
      </c>
      <c r="F21" s="282">
        <v>333.33333333333337</v>
      </c>
      <c r="G21" s="282">
        <v>0.15</v>
      </c>
      <c r="H21" s="282">
        <v>0.4</v>
      </c>
      <c r="I21" s="282">
        <v>266.66666666666669</v>
      </c>
      <c r="J21" s="282">
        <v>0</v>
      </c>
      <c r="K21" s="283">
        <v>0</v>
      </c>
      <c r="L21" s="283">
        <v>0</v>
      </c>
      <c r="M21" s="282">
        <v>8.52</v>
      </c>
      <c r="N21" s="282">
        <v>362.65</v>
      </c>
      <c r="O21" s="282">
        <v>4256.4553990610329</v>
      </c>
      <c r="P21" s="282">
        <v>5.71</v>
      </c>
      <c r="Q21" s="282">
        <v>106.97</v>
      </c>
      <c r="R21" s="282">
        <v>1873.3800350262698</v>
      </c>
      <c r="S21" s="282">
        <v>0.23</v>
      </c>
      <c r="T21" s="286">
        <v>10.89</v>
      </c>
      <c r="U21" s="282">
        <v>4734.782608695652</v>
      </c>
      <c r="V21" s="286">
        <v>3.6100000000000003</v>
      </c>
      <c r="W21" s="286">
        <v>144.203</v>
      </c>
      <c r="X21" s="282">
        <v>3.13</v>
      </c>
      <c r="Y21" s="282">
        <v>84.65</v>
      </c>
      <c r="Z21" s="282">
        <v>2704.4728434504796</v>
      </c>
      <c r="AA21" s="282">
        <v>0.12</v>
      </c>
      <c r="AB21" s="286">
        <v>55.32</v>
      </c>
      <c r="AC21" s="282">
        <v>46100</v>
      </c>
      <c r="AD21" s="286">
        <v>0.12</v>
      </c>
      <c r="AE21" s="286">
        <v>1.113</v>
      </c>
      <c r="AF21" s="282">
        <v>927.5</v>
      </c>
      <c r="AG21" s="282">
        <v>0.24</v>
      </c>
      <c r="AH21" s="282">
        <v>3.12</v>
      </c>
      <c r="AI21" s="282">
        <v>1300.0000000000002</v>
      </c>
      <c r="AJ21" s="282">
        <v>1.37</v>
      </c>
      <c r="AK21" s="282">
        <v>37.65</v>
      </c>
      <c r="AL21" s="282">
        <v>1.37</v>
      </c>
      <c r="AM21" s="282">
        <v>37.65</v>
      </c>
      <c r="AN21" s="282">
        <v>2748.1751824817516</v>
      </c>
      <c r="AO21" s="286">
        <v>0</v>
      </c>
      <c r="AP21" s="286">
        <v>0</v>
      </c>
      <c r="AQ21" s="282">
        <v>0</v>
      </c>
      <c r="AR21" s="282">
        <v>13.950000000000001</v>
      </c>
      <c r="AS21" s="282">
        <v>37.4009</v>
      </c>
      <c r="AT21" s="282">
        <v>10.9</v>
      </c>
      <c r="AU21" s="282">
        <v>12.46</v>
      </c>
      <c r="AV21" s="282">
        <v>114.3119266055046</v>
      </c>
      <c r="AW21" s="284">
        <v>0.82</v>
      </c>
      <c r="AX21" s="284">
        <v>18.13</v>
      </c>
      <c r="AY21" s="282">
        <v>2210.9756097560976</v>
      </c>
      <c r="AZ21" s="282">
        <v>7.0000000000000007E-2</v>
      </c>
      <c r="BA21" s="282">
        <v>0.37890000000000001</v>
      </c>
      <c r="BB21" s="282">
        <v>541.28571428571433</v>
      </c>
      <c r="BC21" s="282">
        <v>1</v>
      </c>
      <c r="BD21" s="282">
        <v>1.4319999999999999</v>
      </c>
      <c r="BE21" s="282">
        <v>143.19999999999999</v>
      </c>
      <c r="BF21" s="282">
        <v>1.1599999999999999</v>
      </c>
      <c r="BG21" s="282">
        <v>5</v>
      </c>
      <c r="BH21" s="282">
        <v>431.03448275862075</v>
      </c>
    </row>
    <row r="22" spans="1:60" s="9" customFormat="1" ht="21.75" customHeight="1">
      <c r="A22" s="203" t="s">
        <v>284</v>
      </c>
      <c r="B22" s="282">
        <v>152.83000000000001</v>
      </c>
      <c r="C22" s="282">
        <v>5785.64</v>
      </c>
      <c r="D22" s="286">
        <v>0</v>
      </c>
      <c r="E22" s="286">
        <v>0</v>
      </c>
      <c r="F22" s="282">
        <v>0</v>
      </c>
      <c r="G22" s="286">
        <v>0</v>
      </c>
      <c r="H22" s="286">
        <v>0</v>
      </c>
      <c r="I22" s="282">
        <v>0</v>
      </c>
      <c r="J22" s="282">
        <v>0</v>
      </c>
      <c r="K22" s="283">
        <v>0</v>
      </c>
      <c r="L22" s="283">
        <v>0</v>
      </c>
      <c r="M22" s="282">
        <v>104.28</v>
      </c>
      <c r="N22" s="282">
        <v>4325.8900000000003</v>
      </c>
      <c r="O22" s="282">
        <v>4148.3410049865743</v>
      </c>
      <c r="P22" s="282">
        <v>32.619999999999997</v>
      </c>
      <c r="Q22" s="282">
        <v>793.63</v>
      </c>
      <c r="R22" s="282">
        <v>2432.9552421827102</v>
      </c>
      <c r="S22" s="282">
        <v>15.93</v>
      </c>
      <c r="T22" s="282">
        <v>666.12</v>
      </c>
      <c r="U22" s="282">
        <v>4181.5442561205273</v>
      </c>
      <c r="V22" s="286">
        <v>269.2</v>
      </c>
      <c r="W22" s="286">
        <v>8466.89</v>
      </c>
      <c r="X22" s="282">
        <v>141.31</v>
      </c>
      <c r="Y22" s="282">
        <v>4463.1099999999997</v>
      </c>
      <c r="Z22" s="282">
        <v>3158.3822800934113</v>
      </c>
      <c r="AA22" s="282">
        <v>68.2</v>
      </c>
      <c r="AB22" s="282">
        <v>2728.12</v>
      </c>
      <c r="AC22" s="282">
        <v>4000.1759530791787</v>
      </c>
      <c r="AD22" s="282">
        <v>1.03</v>
      </c>
      <c r="AE22" s="282">
        <v>18.77</v>
      </c>
      <c r="AF22" s="282">
        <v>1822.3300970873786</v>
      </c>
      <c r="AG22" s="282">
        <v>58.66</v>
      </c>
      <c r="AH22" s="282">
        <v>1256.8900000000001</v>
      </c>
      <c r="AI22" s="282">
        <v>2142.6696215479033</v>
      </c>
      <c r="AJ22" s="282">
        <v>557.39</v>
      </c>
      <c r="AK22" s="282">
        <v>17367.34</v>
      </c>
      <c r="AL22" s="282">
        <v>484.43</v>
      </c>
      <c r="AM22" s="282">
        <v>15645.98</v>
      </c>
      <c r="AN22" s="282">
        <v>3229.7710711557911</v>
      </c>
      <c r="AO22" s="282">
        <v>72.959999999999994</v>
      </c>
      <c r="AP22" s="282">
        <v>1721.36</v>
      </c>
      <c r="AQ22" s="282">
        <v>2359.3201754385964</v>
      </c>
      <c r="AR22" s="282">
        <v>137.74</v>
      </c>
      <c r="AS22" s="282">
        <v>735.97600000000011</v>
      </c>
      <c r="AT22" s="282">
        <v>104.44</v>
      </c>
      <c r="AU22" s="282">
        <v>126.32</v>
      </c>
      <c r="AV22" s="282">
        <v>120.94982765224051</v>
      </c>
      <c r="AW22" s="284">
        <v>32.299999999999997</v>
      </c>
      <c r="AX22" s="284">
        <v>605.82000000000005</v>
      </c>
      <c r="AY22" s="282">
        <v>1875.6037151702787</v>
      </c>
      <c r="AZ22" s="282">
        <v>0.94</v>
      </c>
      <c r="BA22" s="282">
        <v>3.621</v>
      </c>
      <c r="BB22" s="282">
        <v>385.21276595744683</v>
      </c>
      <c r="BC22" s="282">
        <v>0</v>
      </c>
      <c r="BD22" s="286">
        <v>0</v>
      </c>
      <c r="BE22" s="282">
        <v>0</v>
      </c>
      <c r="BF22" s="282">
        <v>0.06</v>
      </c>
      <c r="BG22" s="282">
        <v>0.215</v>
      </c>
      <c r="BH22" s="282">
        <v>358.33333333333337</v>
      </c>
    </row>
    <row r="23" spans="1:60" s="9" customFormat="1">
      <c r="A23" s="114" t="s">
        <v>293</v>
      </c>
      <c r="B23" s="114"/>
      <c r="C23" s="53"/>
      <c r="D23" s="53"/>
      <c r="E23" s="53"/>
      <c r="F23" s="53"/>
      <c r="G23" s="53"/>
      <c r="H23" s="53"/>
      <c r="I23" s="53"/>
      <c r="J23" s="53"/>
      <c r="K23" s="53"/>
      <c r="L23" s="53"/>
    </row>
    <row r="24" spans="1:60" s="24" customFormat="1" ht="15" customHeight="1">
      <c r="A24" s="351" t="s">
        <v>314</v>
      </c>
      <c r="B24" s="351"/>
      <c r="C24" s="351"/>
      <c r="D24" s="351"/>
      <c r="E24" s="351"/>
      <c r="F24" s="351"/>
      <c r="G24" s="351"/>
      <c r="H24" s="351"/>
      <c r="I24" s="101"/>
      <c r="J24" s="101"/>
      <c r="K24" s="101"/>
      <c r="U24" s="72" t="s">
        <v>1</v>
      </c>
    </row>
  </sheetData>
  <mergeCells count="50">
    <mergeCell ref="C5:C6"/>
    <mergeCell ref="D5:D6"/>
    <mergeCell ref="A24:H24"/>
    <mergeCell ref="K5:L5"/>
    <mergeCell ref="H5:I5"/>
    <mergeCell ref="AR3:AS4"/>
    <mergeCell ref="AT3:BH3"/>
    <mergeCell ref="AR5:AR6"/>
    <mergeCell ref="AS5:AS6"/>
    <mergeCell ref="AU5:AV5"/>
    <mergeCell ref="AX5:AY5"/>
    <mergeCell ref="BA5:BB5"/>
    <mergeCell ref="BD5:BE5"/>
    <mergeCell ref="BG5:BH5"/>
    <mergeCell ref="AJ3:AK4"/>
    <mergeCell ref="AL3:AQ3"/>
    <mergeCell ref="AO4:AQ4"/>
    <mergeCell ref="AJ5:AJ6"/>
    <mergeCell ref="M5:M6"/>
    <mergeCell ref="N5:O5"/>
    <mergeCell ref="AP5:AQ5"/>
    <mergeCell ref="AK5:AK6"/>
    <mergeCell ref="AM5:AN5"/>
    <mergeCell ref="A1:L1"/>
    <mergeCell ref="A3:A6"/>
    <mergeCell ref="B3:C4"/>
    <mergeCell ref="V3:W4"/>
    <mergeCell ref="X3:AI3"/>
    <mergeCell ref="AG4:AI4"/>
    <mergeCell ref="V5:V6"/>
    <mergeCell ref="W5:W6"/>
    <mergeCell ref="Y5:Z5"/>
    <mergeCell ref="AB5:AC5"/>
    <mergeCell ref="AE5:AF5"/>
    <mergeCell ref="AH5:AI5"/>
    <mergeCell ref="B5:B6"/>
    <mergeCell ref="D3:U3"/>
    <mergeCell ref="J4:L4"/>
    <mergeCell ref="J5:J6"/>
    <mergeCell ref="D4:F4"/>
    <mergeCell ref="G4:I4"/>
    <mergeCell ref="P4:R4"/>
    <mergeCell ref="S4:U4"/>
    <mergeCell ref="P5:P6"/>
    <mergeCell ref="Q5:R5"/>
    <mergeCell ref="S5:S6"/>
    <mergeCell ref="T5:U5"/>
    <mergeCell ref="E5:F5"/>
    <mergeCell ref="G5:G6"/>
    <mergeCell ref="M4:O4"/>
  </mergeCells>
  <phoneticPr fontId="2" type="noConversion"/>
  <printOptions horizontalCentered="1"/>
  <pageMargins left="0.78740157480314965" right="0.78740157480314965" top="0.98425196850393704" bottom="0.98425196850393704" header="0" footer="0.59055118110236227"/>
  <pageSetup paperSize="9" scale="21" firstPageNumber="48" pageOrder="overThenDown" orientation="landscape" r:id="rId1"/>
  <headerFooter scaleWithDoc="0"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22"/>
  <sheetViews>
    <sheetView view="pageBreakPreview" zoomScaleNormal="100" zoomScaleSheetLayoutView="100" workbookViewId="0">
      <selection activeCell="A22" sqref="A22"/>
    </sheetView>
  </sheetViews>
  <sheetFormatPr defaultColWidth="8.88671875" defaultRowHeight="13.5"/>
  <cols>
    <col min="1" max="1" width="8.77734375" style="5" customWidth="1"/>
    <col min="2" max="10" width="11.77734375" style="5" customWidth="1"/>
    <col min="11" max="16384" width="8.88671875" style="5"/>
  </cols>
  <sheetData>
    <row r="1" spans="1:10" s="21" customFormat="1" ht="30" customHeight="1">
      <c r="A1" s="288" t="s">
        <v>59</v>
      </c>
      <c r="B1" s="288"/>
      <c r="C1" s="288"/>
      <c r="D1" s="288"/>
      <c r="E1" s="288"/>
      <c r="F1" s="288"/>
      <c r="G1" s="288"/>
      <c r="H1" s="288"/>
      <c r="I1" s="288"/>
      <c r="J1" s="288"/>
    </row>
    <row r="2" spans="1:10" s="1" customFormat="1" ht="15" customHeight="1">
      <c r="A2" s="88" t="s">
        <v>6</v>
      </c>
      <c r="B2" s="88"/>
      <c r="C2" s="88"/>
      <c r="D2" s="88"/>
      <c r="E2" s="88"/>
      <c r="F2" s="88"/>
      <c r="G2" s="88"/>
      <c r="I2" s="88"/>
      <c r="J2" s="71" t="s">
        <v>7</v>
      </c>
    </row>
    <row r="3" spans="1:10" s="2" customFormat="1" ht="24.95" customHeight="1">
      <c r="A3" s="360" t="s">
        <v>286</v>
      </c>
      <c r="B3" s="319" t="s">
        <v>191</v>
      </c>
      <c r="C3" s="355"/>
      <c r="D3" s="355"/>
      <c r="E3" s="352" t="s">
        <v>192</v>
      </c>
      <c r="F3" s="353"/>
      <c r="G3" s="353"/>
      <c r="H3" s="352" t="s">
        <v>193</v>
      </c>
      <c r="I3" s="353"/>
      <c r="J3" s="354"/>
    </row>
    <row r="4" spans="1:10" s="2" customFormat="1" ht="30" customHeight="1">
      <c r="A4" s="361"/>
      <c r="B4" s="363" t="s">
        <v>194</v>
      </c>
      <c r="C4" s="322" t="s">
        <v>150</v>
      </c>
      <c r="D4" s="320"/>
      <c r="E4" s="358" t="s">
        <v>194</v>
      </c>
      <c r="F4" s="322" t="s">
        <v>150</v>
      </c>
      <c r="G4" s="320"/>
      <c r="H4" s="356" t="s">
        <v>194</v>
      </c>
      <c r="I4" s="322" t="s">
        <v>150</v>
      </c>
      <c r="J4" s="320"/>
    </row>
    <row r="5" spans="1:10" s="2" customFormat="1" ht="24.95" customHeight="1">
      <c r="A5" s="362"/>
      <c r="B5" s="364"/>
      <c r="C5" s="62"/>
      <c r="D5" s="83" t="s">
        <v>248</v>
      </c>
      <c r="E5" s="359"/>
      <c r="F5" s="90"/>
      <c r="G5" s="83" t="s">
        <v>248</v>
      </c>
      <c r="H5" s="357"/>
      <c r="I5" s="63"/>
      <c r="J5" s="82" t="s">
        <v>248</v>
      </c>
    </row>
    <row r="6" spans="1:10" s="2" customFormat="1" ht="24.95" customHeight="1">
      <c r="A6" s="219">
        <v>2018</v>
      </c>
      <c r="B6" s="220">
        <v>23.7</v>
      </c>
      <c r="C6" s="220">
        <v>17.740000000000002</v>
      </c>
      <c r="D6" s="220">
        <v>74.852320675105503</v>
      </c>
      <c r="E6" s="220">
        <v>167.55</v>
      </c>
      <c r="F6" s="220">
        <v>201.15</v>
      </c>
      <c r="G6" s="220">
        <v>120.05371530886302</v>
      </c>
      <c r="H6" s="220">
        <v>5.67</v>
      </c>
      <c r="I6" s="220">
        <v>7.85</v>
      </c>
      <c r="J6" s="220">
        <v>138.44797178130511</v>
      </c>
    </row>
    <row r="7" spans="1:10" s="2" customFormat="1" ht="24.95" customHeight="1">
      <c r="A7" s="219">
        <v>2019</v>
      </c>
      <c r="B7" s="179">
        <v>23.499999999999996</v>
      </c>
      <c r="C7" s="179">
        <v>15.8</v>
      </c>
      <c r="D7" s="179">
        <v>67.2340425531915</v>
      </c>
      <c r="E7" s="179">
        <v>190.5</v>
      </c>
      <c r="F7" s="179">
        <v>205.89999999999998</v>
      </c>
      <c r="G7" s="179">
        <v>108.08398950131233</v>
      </c>
      <c r="H7" s="179">
        <v>4.4000000000000004</v>
      </c>
      <c r="I7" s="179">
        <v>7</v>
      </c>
      <c r="J7" s="179">
        <v>159.09090909090909</v>
      </c>
    </row>
    <row r="8" spans="1:10" s="2" customFormat="1" ht="24.95" customHeight="1">
      <c r="A8" s="219">
        <v>2020</v>
      </c>
      <c r="B8" s="169">
        <v>23.900000000000002</v>
      </c>
      <c r="C8" s="169">
        <v>16.3</v>
      </c>
      <c r="D8" s="169">
        <v>68.20083682008368</v>
      </c>
      <c r="E8" s="169">
        <v>190.5</v>
      </c>
      <c r="F8" s="169">
        <v>205.89999999999998</v>
      </c>
      <c r="G8" s="169">
        <v>108.08398950131233</v>
      </c>
      <c r="H8" s="169">
        <v>4.8</v>
      </c>
      <c r="I8" s="169">
        <v>7.3</v>
      </c>
      <c r="J8" s="169">
        <v>152.08333333333331</v>
      </c>
    </row>
    <row r="9" spans="1:10" s="2" customFormat="1" ht="24.95" customHeight="1">
      <c r="A9" s="219">
        <v>2021</v>
      </c>
      <c r="B9" s="173">
        <v>23.3</v>
      </c>
      <c r="C9" s="173">
        <v>15.04</v>
      </c>
      <c r="D9" s="173">
        <v>64.549356223175963</v>
      </c>
      <c r="E9" s="173">
        <v>164.5</v>
      </c>
      <c r="F9" s="173">
        <v>196.39999999999998</v>
      </c>
      <c r="G9" s="173">
        <v>119.39209726443767</v>
      </c>
      <c r="H9" s="173">
        <v>3.9999999999999996</v>
      </c>
      <c r="I9" s="173">
        <v>4.5</v>
      </c>
      <c r="J9" s="173">
        <v>112.50000000000003</v>
      </c>
    </row>
    <row r="10" spans="1:10" s="2" customFormat="1" ht="24.95" customHeight="1">
      <c r="A10" s="219">
        <v>2022</v>
      </c>
      <c r="B10" s="173">
        <v>23.716200000000001</v>
      </c>
      <c r="C10" s="173">
        <v>18.385999999999999</v>
      </c>
      <c r="D10" s="173">
        <v>77.525067253607233</v>
      </c>
      <c r="E10" s="173">
        <v>186.50000000000003</v>
      </c>
      <c r="F10" s="173">
        <v>232.56</v>
      </c>
      <c r="G10" s="173">
        <v>124.69705093833778</v>
      </c>
      <c r="H10" s="173">
        <v>2.6</v>
      </c>
      <c r="I10" s="173">
        <v>4.1000000000000005</v>
      </c>
      <c r="J10" s="173">
        <v>157.69230769230771</v>
      </c>
    </row>
    <row r="11" spans="1:10" s="2" customFormat="1" ht="24.95" customHeight="1">
      <c r="A11" s="221">
        <v>2023</v>
      </c>
      <c r="B11" s="175">
        <v>29.075000000000003</v>
      </c>
      <c r="C11" s="175">
        <v>21.316400000000002</v>
      </c>
      <c r="D11" s="175">
        <v>73.315219260533098</v>
      </c>
      <c r="E11" s="175">
        <v>181.93999999999994</v>
      </c>
      <c r="F11" s="175">
        <v>250.98999999999998</v>
      </c>
      <c r="G11" s="175">
        <v>137.9520721116852</v>
      </c>
      <c r="H11" s="175">
        <v>4.7866666666666671</v>
      </c>
      <c r="I11" s="175">
        <v>5.584366666666666</v>
      </c>
      <c r="J11" s="175">
        <v>116.66504178272979</v>
      </c>
    </row>
    <row r="12" spans="1:10" s="2" customFormat="1" ht="24.95" customHeight="1">
      <c r="A12" s="219" t="s">
        <v>275</v>
      </c>
      <c r="B12" s="222">
        <v>2.4550000000000001</v>
      </c>
      <c r="C12" s="222">
        <v>1.86</v>
      </c>
      <c r="D12" s="223">
        <v>75.76374745417516</v>
      </c>
      <c r="E12" s="223">
        <v>19.61</v>
      </c>
      <c r="F12" s="223">
        <v>27.25</v>
      </c>
      <c r="G12" s="223">
        <v>138.95971443141255</v>
      </c>
      <c r="H12" s="223">
        <v>0.28666666666666668</v>
      </c>
      <c r="I12" s="222">
        <v>0.33</v>
      </c>
      <c r="J12" s="223">
        <v>115.11627906976744</v>
      </c>
    </row>
    <row r="13" spans="1:10" s="2" customFormat="1" ht="24.95" customHeight="1">
      <c r="A13" s="219" t="s">
        <v>276</v>
      </c>
      <c r="B13" s="222">
        <v>3.71</v>
      </c>
      <c r="C13" s="222">
        <v>3</v>
      </c>
      <c r="D13" s="223">
        <v>80.862533692722366</v>
      </c>
      <c r="E13" s="223">
        <v>23.177499999999998</v>
      </c>
      <c r="F13" s="223">
        <v>32.01</v>
      </c>
      <c r="G13" s="223">
        <v>138.10807895588394</v>
      </c>
      <c r="H13" s="222">
        <v>0.33333333333333331</v>
      </c>
      <c r="I13" s="222">
        <v>0.37</v>
      </c>
      <c r="J13" s="223">
        <v>111.00000000000001</v>
      </c>
    </row>
    <row r="14" spans="1:10" s="2" customFormat="1" ht="24.95" customHeight="1">
      <c r="A14" s="219" t="s">
        <v>277</v>
      </c>
      <c r="B14" s="223">
        <v>1.1100000000000001</v>
      </c>
      <c r="C14" s="223">
        <v>0.8</v>
      </c>
      <c r="D14" s="223">
        <v>72.072072072072075</v>
      </c>
      <c r="E14" s="223">
        <v>15.97</v>
      </c>
      <c r="F14" s="223">
        <v>22</v>
      </c>
      <c r="G14" s="223">
        <v>137.75829680651222</v>
      </c>
      <c r="H14" s="222">
        <v>0.28999999999999998</v>
      </c>
      <c r="I14" s="222">
        <v>0.33</v>
      </c>
      <c r="J14" s="223">
        <v>113.79310344827587</v>
      </c>
    </row>
    <row r="15" spans="1:10" s="2" customFormat="1" ht="24.95" customHeight="1">
      <c r="A15" s="219" t="s">
        <v>278</v>
      </c>
      <c r="B15" s="222">
        <v>4.3650000000000002</v>
      </c>
      <c r="C15" s="222">
        <v>2.8</v>
      </c>
      <c r="D15" s="223">
        <v>64.146620847651775</v>
      </c>
      <c r="E15" s="222">
        <v>15.852499999999999</v>
      </c>
      <c r="F15" s="222">
        <v>22.03</v>
      </c>
      <c r="G15" s="223">
        <v>138.9686169373916</v>
      </c>
      <c r="H15" s="222">
        <v>0.5</v>
      </c>
      <c r="I15" s="222">
        <v>0.53500000000000003</v>
      </c>
      <c r="J15" s="223">
        <v>107</v>
      </c>
    </row>
    <row r="16" spans="1:10" s="2" customFormat="1" ht="24.95" customHeight="1">
      <c r="A16" s="219" t="s">
        <v>279</v>
      </c>
      <c r="B16" s="222">
        <v>1.355</v>
      </c>
      <c r="C16" s="222">
        <v>1.0298</v>
      </c>
      <c r="D16" s="223">
        <v>76</v>
      </c>
      <c r="E16" s="223">
        <v>13.52</v>
      </c>
      <c r="F16" s="223">
        <v>18.29</v>
      </c>
      <c r="G16" s="223">
        <v>135.2810650887574</v>
      </c>
      <c r="H16" s="223">
        <v>0.38</v>
      </c>
      <c r="I16" s="223">
        <v>0.42</v>
      </c>
      <c r="J16" s="223">
        <v>110.52631578947367</v>
      </c>
    </row>
    <row r="17" spans="1:10" s="2" customFormat="1" ht="24.95" customHeight="1">
      <c r="A17" s="219" t="s">
        <v>280</v>
      </c>
      <c r="B17" s="223">
        <v>3.605</v>
      </c>
      <c r="C17" s="223">
        <v>2.7398000000000002</v>
      </c>
      <c r="D17" s="223">
        <v>76.000000000000014</v>
      </c>
      <c r="E17" s="223">
        <v>27.254999999999999</v>
      </c>
      <c r="F17" s="223">
        <v>37.9</v>
      </c>
      <c r="G17" s="223">
        <v>139.05705375160522</v>
      </c>
      <c r="H17" s="223">
        <v>0.76</v>
      </c>
      <c r="I17" s="223">
        <v>0.81676666666666664</v>
      </c>
      <c r="J17" s="223">
        <v>107.46929824561403</v>
      </c>
    </row>
    <row r="18" spans="1:10" s="2" customFormat="1" ht="24.95" customHeight="1">
      <c r="A18" s="219" t="s">
        <v>281</v>
      </c>
      <c r="B18" s="223">
        <v>3.74</v>
      </c>
      <c r="C18" s="223">
        <v>2.8424</v>
      </c>
      <c r="D18" s="223">
        <v>76</v>
      </c>
      <c r="E18" s="223">
        <v>24.342500000000001</v>
      </c>
      <c r="F18" s="223">
        <v>33.83</v>
      </c>
      <c r="G18" s="223">
        <v>138.97504364794082</v>
      </c>
      <c r="H18" s="222">
        <v>0.57999999999999996</v>
      </c>
      <c r="I18" s="222">
        <v>0.63</v>
      </c>
      <c r="J18" s="223">
        <v>108.62068965517241</v>
      </c>
    </row>
    <row r="19" spans="1:10" s="2" customFormat="1" ht="24.95" customHeight="1">
      <c r="A19" s="219" t="s">
        <v>282</v>
      </c>
      <c r="B19" s="222">
        <v>4.88</v>
      </c>
      <c r="C19" s="222">
        <v>3.3</v>
      </c>
      <c r="D19" s="223">
        <v>67.622950819672127</v>
      </c>
      <c r="E19" s="223">
        <v>19.48</v>
      </c>
      <c r="F19" s="223">
        <v>27.07</v>
      </c>
      <c r="G19" s="223">
        <v>138.96303901437372</v>
      </c>
      <c r="H19" s="222">
        <v>1.18</v>
      </c>
      <c r="I19" s="222">
        <v>1.2625999999999999</v>
      </c>
      <c r="J19" s="223">
        <v>107</v>
      </c>
    </row>
    <row r="20" spans="1:10" s="2" customFormat="1" ht="24.95" customHeight="1">
      <c r="A20" s="219" t="s">
        <v>283</v>
      </c>
      <c r="B20" s="222">
        <v>3.665</v>
      </c>
      <c r="C20" s="222">
        <v>2.8</v>
      </c>
      <c r="D20" s="223">
        <v>76.39836289222373</v>
      </c>
      <c r="E20" s="222">
        <v>18.734999999999999</v>
      </c>
      <c r="F20" s="222">
        <v>25.04</v>
      </c>
      <c r="G20" s="223">
        <v>133.65358953829733</v>
      </c>
      <c r="H20" s="222">
        <v>0.44</v>
      </c>
      <c r="I20" s="222">
        <v>0.48</v>
      </c>
      <c r="J20" s="223">
        <v>109.09090909090908</v>
      </c>
    </row>
    <row r="21" spans="1:10" s="2" customFormat="1" ht="24.95" customHeight="1">
      <c r="A21" s="219" t="s">
        <v>284</v>
      </c>
      <c r="B21" s="222">
        <v>0.19</v>
      </c>
      <c r="C21" s="222">
        <v>0.1444</v>
      </c>
      <c r="D21" s="223">
        <v>76</v>
      </c>
      <c r="E21" s="223">
        <v>3.9975000000000001</v>
      </c>
      <c r="F21" s="223">
        <v>5.57</v>
      </c>
      <c r="G21" s="223">
        <v>139.3370856785491</v>
      </c>
      <c r="H21" s="222">
        <v>3.6666666666666667E-2</v>
      </c>
      <c r="I21" s="222">
        <v>0.41</v>
      </c>
      <c r="J21" s="223">
        <v>1118.1818181818182</v>
      </c>
    </row>
    <row r="22" spans="1:10" s="1" customFormat="1" ht="18" customHeight="1">
      <c r="A22" s="101" t="s">
        <v>314</v>
      </c>
      <c r="B22" s="110"/>
      <c r="C22" s="110"/>
      <c r="D22" s="110"/>
      <c r="E22" s="110"/>
      <c r="F22" s="110"/>
      <c r="G22" s="110"/>
      <c r="J22" s="72" t="s">
        <v>1</v>
      </c>
    </row>
  </sheetData>
  <mergeCells count="11">
    <mergeCell ref="A1:J1"/>
    <mergeCell ref="H3:J3"/>
    <mergeCell ref="E3:G3"/>
    <mergeCell ref="B3:D3"/>
    <mergeCell ref="I4:J4"/>
    <mergeCell ref="F4:G4"/>
    <mergeCell ref="H4:H5"/>
    <mergeCell ref="E4:E5"/>
    <mergeCell ref="C4:D4"/>
    <mergeCell ref="A3:A5"/>
    <mergeCell ref="B4:B5"/>
  </mergeCells>
  <phoneticPr fontId="2" type="noConversion"/>
  <printOptions horizontalCentered="1"/>
  <pageMargins left="0.78740157480314965" right="0.78740157480314965" top="0.98425196850393704" bottom="0.98425196850393704" header="0" footer="0.59055118110236227"/>
  <pageSetup paperSize="9" scale="81" firstPageNumber="48" pageOrder="overThenDown" orientation="landscape" r:id="rId1"/>
  <headerFooter scaleWithDoc="0"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B22"/>
  <sheetViews>
    <sheetView view="pageBreakPreview" zoomScale="90" zoomScaleNormal="100" zoomScaleSheetLayoutView="90" workbookViewId="0">
      <selection activeCell="C14" sqref="C14"/>
    </sheetView>
  </sheetViews>
  <sheetFormatPr defaultColWidth="8.88671875" defaultRowHeight="13.5"/>
  <cols>
    <col min="1" max="27" width="8.77734375" style="5" customWidth="1"/>
    <col min="28" max="16384" width="8.88671875" style="5"/>
  </cols>
  <sheetData>
    <row r="1" spans="1:28" s="14" customFormat="1" ht="30" customHeight="1">
      <c r="A1" s="288" t="s">
        <v>60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288"/>
      <c r="O1" s="288"/>
      <c r="P1" s="288"/>
      <c r="Q1" s="288"/>
      <c r="R1" s="288"/>
      <c r="S1" s="288"/>
      <c r="T1" s="288"/>
      <c r="U1" s="288"/>
      <c r="V1" s="288"/>
      <c r="W1" s="288"/>
      <c r="X1" s="288"/>
      <c r="Y1" s="288"/>
      <c r="Z1" s="288"/>
      <c r="AA1" s="288"/>
      <c r="AB1" s="26"/>
    </row>
    <row r="2" spans="1:28" s="1" customFormat="1" ht="15" customHeight="1">
      <c r="A2" s="88" t="s">
        <v>6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71" t="s">
        <v>7</v>
      </c>
    </row>
    <row r="3" spans="1:28" s="2" customFormat="1" ht="31.5" customHeight="1">
      <c r="A3" s="360" t="s">
        <v>286</v>
      </c>
      <c r="B3" s="310" t="s">
        <v>234</v>
      </c>
      <c r="C3" s="310"/>
      <c r="D3" s="365" t="s">
        <v>158</v>
      </c>
      <c r="E3" s="365"/>
      <c r="F3" s="365"/>
      <c r="G3" s="365" t="s">
        <v>159</v>
      </c>
      <c r="H3" s="365"/>
      <c r="I3" s="365"/>
      <c r="J3" s="365" t="s">
        <v>160</v>
      </c>
      <c r="K3" s="365"/>
      <c r="L3" s="365"/>
      <c r="M3" s="365" t="s">
        <v>161</v>
      </c>
      <c r="N3" s="365"/>
      <c r="O3" s="365"/>
      <c r="P3" s="365" t="s">
        <v>162</v>
      </c>
      <c r="Q3" s="365"/>
      <c r="R3" s="365"/>
      <c r="S3" s="365" t="s">
        <v>163</v>
      </c>
      <c r="T3" s="365"/>
      <c r="U3" s="365"/>
      <c r="V3" s="365" t="s">
        <v>308</v>
      </c>
      <c r="W3" s="365"/>
      <c r="X3" s="365"/>
      <c r="Y3" s="365" t="s">
        <v>164</v>
      </c>
      <c r="Z3" s="365"/>
      <c r="AA3" s="365"/>
    </row>
    <row r="4" spans="1:28" s="2" customFormat="1" ht="35.1" customHeight="1">
      <c r="A4" s="361"/>
      <c r="B4" s="345" t="s">
        <v>21</v>
      </c>
      <c r="C4" s="366" t="s">
        <v>22</v>
      </c>
      <c r="D4" s="345" t="s">
        <v>21</v>
      </c>
      <c r="E4" s="358" t="s">
        <v>23</v>
      </c>
      <c r="F4" s="366"/>
      <c r="G4" s="345" t="s">
        <v>21</v>
      </c>
      <c r="H4" s="358" t="s">
        <v>23</v>
      </c>
      <c r="I4" s="366"/>
      <c r="J4" s="345" t="s">
        <v>21</v>
      </c>
      <c r="K4" s="358" t="s">
        <v>23</v>
      </c>
      <c r="L4" s="366"/>
      <c r="M4" s="345" t="s">
        <v>21</v>
      </c>
      <c r="N4" s="358" t="s">
        <v>23</v>
      </c>
      <c r="O4" s="366"/>
      <c r="P4" s="345" t="s">
        <v>21</v>
      </c>
      <c r="Q4" s="358" t="s">
        <v>23</v>
      </c>
      <c r="R4" s="366"/>
      <c r="S4" s="345" t="s">
        <v>21</v>
      </c>
      <c r="T4" s="358" t="s">
        <v>23</v>
      </c>
      <c r="U4" s="366"/>
      <c r="V4" s="345" t="s">
        <v>21</v>
      </c>
      <c r="W4" s="358" t="s">
        <v>23</v>
      </c>
      <c r="X4" s="366"/>
      <c r="Y4" s="345" t="s">
        <v>21</v>
      </c>
      <c r="Z4" s="358" t="s">
        <v>23</v>
      </c>
      <c r="AA4" s="366"/>
    </row>
    <row r="5" spans="1:28" s="2" customFormat="1" ht="23.1" customHeight="1">
      <c r="A5" s="362"/>
      <c r="B5" s="346"/>
      <c r="C5" s="366"/>
      <c r="D5" s="367"/>
      <c r="E5" s="49"/>
      <c r="F5" s="50" t="s">
        <v>13</v>
      </c>
      <c r="G5" s="367"/>
      <c r="H5" s="49"/>
      <c r="I5" s="50" t="s">
        <v>13</v>
      </c>
      <c r="J5" s="367"/>
      <c r="K5" s="49"/>
      <c r="L5" s="50" t="s">
        <v>13</v>
      </c>
      <c r="M5" s="367"/>
      <c r="N5" s="49"/>
      <c r="O5" s="50" t="s">
        <v>13</v>
      </c>
      <c r="P5" s="367"/>
      <c r="Q5" s="49"/>
      <c r="R5" s="50" t="s">
        <v>13</v>
      </c>
      <c r="S5" s="367"/>
      <c r="T5" s="49"/>
      <c r="U5" s="50" t="s">
        <v>13</v>
      </c>
      <c r="V5" s="367"/>
      <c r="W5" s="49"/>
      <c r="X5" s="50" t="s">
        <v>13</v>
      </c>
      <c r="Y5" s="367"/>
      <c r="Z5" s="49"/>
      <c r="AA5" s="50" t="s">
        <v>13</v>
      </c>
    </row>
    <row r="6" spans="1:28" s="2" customFormat="1" ht="24.95" customHeight="1">
      <c r="A6" s="244">
        <v>2018</v>
      </c>
      <c r="B6" s="216">
        <v>253.29999999999998</v>
      </c>
      <c r="C6" s="216">
        <v>2536.2999999999997</v>
      </c>
      <c r="D6" s="216">
        <v>125</v>
      </c>
      <c r="E6" s="216">
        <v>1360.6999999999998</v>
      </c>
      <c r="F6" s="216">
        <v>1088.56</v>
      </c>
      <c r="G6" s="216">
        <v>28.000000000000004</v>
      </c>
      <c r="H6" s="216">
        <v>504.59999999999997</v>
      </c>
      <c r="I6" s="216">
        <v>1802.1428571428569</v>
      </c>
      <c r="J6" s="216">
        <v>22</v>
      </c>
      <c r="K6" s="216">
        <v>186.60000000000002</v>
      </c>
      <c r="L6" s="216">
        <v>848.18181818181824</v>
      </c>
      <c r="M6" s="216">
        <v>11.2</v>
      </c>
      <c r="N6" s="216">
        <v>124.00000000000001</v>
      </c>
      <c r="O6" s="216">
        <v>1107.1428571428573</v>
      </c>
      <c r="P6" s="216">
        <v>0</v>
      </c>
      <c r="Q6" s="216">
        <v>0</v>
      </c>
      <c r="R6" s="216">
        <v>0</v>
      </c>
      <c r="S6" s="216">
        <v>0</v>
      </c>
      <c r="T6" s="216">
        <v>0</v>
      </c>
      <c r="U6" s="216">
        <v>0</v>
      </c>
      <c r="V6" s="216">
        <v>1.2</v>
      </c>
      <c r="W6" s="216">
        <v>6.8</v>
      </c>
      <c r="X6" s="216">
        <v>566.66666666666674</v>
      </c>
      <c r="Y6" s="216">
        <v>65.900000000000006</v>
      </c>
      <c r="Z6" s="216">
        <v>353.59999999999997</v>
      </c>
      <c r="AA6" s="216">
        <v>536.57056145675256</v>
      </c>
    </row>
    <row r="7" spans="1:28" s="2" customFormat="1" ht="24.95" customHeight="1">
      <c r="A7" s="244">
        <v>2019</v>
      </c>
      <c r="B7" s="216">
        <v>264.89999999999998</v>
      </c>
      <c r="C7" s="216">
        <v>4331.5394999999999</v>
      </c>
      <c r="D7" s="216">
        <v>150.79999999999995</v>
      </c>
      <c r="E7" s="216">
        <v>3295</v>
      </c>
      <c r="F7" s="216">
        <v>2185.0132625994702</v>
      </c>
      <c r="G7" s="216">
        <v>40.1</v>
      </c>
      <c r="H7" s="216">
        <v>697.03950000000009</v>
      </c>
      <c r="I7" s="216">
        <v>1738.2531172069828</v>
      </c>
      <c r="J7" s="216">
        <v>20.400000000000002</v>
      </c>
      <c r="K7" s="216">
        <v>240</v>
      </c>
      <c r="L7" s="216">
        <v>1176.4705882352939</v>
      </c>
      <c r="M7" s="216">
        <v>12.5</v>
      </c>
      <c r="N7" s="216">
        <v>57</v>
      </c>
      <c r="O7" s="216">
        <v>455.99999999999994</v>
      </c>
      <c r="P7" s="216">
        <v>0</v>
      </c>
      <c r="Q7" s="216">
        <v>0</v>
      </c>
      <c r="R7" s="216">
        <v>0</v>
      </c>
      <c r="S7" s="216">
        <v>0</v>
      </c>
      <c r="T7" s="216">
        <v>0</v>
      </c>
      <c r="U7" s="216">
        <v>0</v>
      </c>
      <c r="V7" s="216">
        <v>4.4000000000000004</v>
      </c>
      <c r="W7" s="216">
        <v>29</v>
      </c>
      <c r="X7" s="216">
        <v>659.09090909090901</v>
      </c>
      <c r="Y7" s="216">
        <v>36.700000000000003</v>
      </c>
      <c r="Z7" s="216">
        <v>13.5</v>
      </c>
      <c r="AA7" s="216">
        <v>36.78474114441417</v>
      </c>
    </row>
    <row r="8" spans="1:28" s="2" customFormat="1" ht="24.95" customHeight="1">
      <c r="A8" s="244">
        <v>2020</v>
      </c>
      <c r="B8" s="216">
        <v>265.2</v>
      </c>
      <c r="C8" s="216">
        <v>3603.9723404255315</v>
      </c>
      <c r="D8" s="216">
        <v>166.3</v>
      </c>
      <c r="E8" s="216">
        <v>2869.9999999999995</v>
      </c>
      <c r="F8" s="216">
        <v>1725.7967528562833</v>
      </c>
      <c r="G8" s="216">
        <v>26.400000000000002</v>
      </c>
      <c r="H8" s="216">
        <v>392</v>
      </c>
      <c r="I8" s="216">
        <v>1484.8484848484848</v>
      </c>
      <c r="J8" s="216">
        <v>23.5</v>
      </c>
      <c r="K8" s="216">
        <v>221.47234042553188</v>
      </c>
      <c r="L8" s="216">
        <v>942.43549117247608</v>
      </c>
      <c r="M8" s="216">
        <v>9.1000000000000014</v>
      </c>
      <c r="N8" s="216">
        <v>93.5</v>
      </c>
      <c r="O8" s="216">
        <v>1027.4725274725274</v>
      </c>
      <c r="P8" s="216">
        <v>0</v>
      </c>
      <c r="Q8" s="216">
        <v>0</v>
      </c>
      <c r="R8" s="216">
        <v>0</v>
      </c>
      <c r="S8" s="216">
        <v>0</v>
      </c>
      <c r="T8" s="216">
        <v>0</v>
      </c>
      <c r="U8" s="216">
        <v>0</v>
      </c>
      <c r="V8" s="216">
        <v>9.7000000000000011</v>
      </c>
      <c r="W8" s="216">
        <v>5</v>
      </c>
      <c r="X8" s="216">
        <v>51.546391752577314</v>
      </c>
      <c r="Y8" s="216">
        <v>30.2</v>
      </c>
      <c r="Z8" s="216">
        <v>22</v>
      </c>
      <c r="AA8" s="216">
        <v>72.847682119205302</v>
      </c>
    </row>
    <row r="9" spans="1:28" s="2" customFormat="1" ht="24.95" customHeight="1">
      <c r="A9" s="244">
        <v>2021</v>
      </c>
      <c r="B9" s="216">
        <v>289.57</v>
      </c>
      <c r="C9" s="216">
        <v>4335.5239999999994</v>
      </c>
      <c r="D9" s="216">
        <v>175.3</v>
      </c>
      <c r="E9" s="216">
        <v>3102.8240000000005</v>
      </c>
      <c r="F9" s="216">
        <v>1770.0079863091844</v>
      </c>
      <c r="G9" s="216">
        <v>26.2</v>
      </c>
      <c r="H9" s="216">
        <v>581.19999999999993</v>
      </c>
      <c r="I9" s="216">
        <v>2218.3206106870225</v>
      </c>
      <c r="J9" s="216">
        <v>43.629999999999995</v>
      </c>
      <c r="K9" s="216">
        <v>381.50000000000006</v>
      </c>
      <c r="L9" s="216">
        <v>874.39834975934014</v>
      </c>
      <c r="M9" s="216">
        <v>8</v>
      </c>
      <c r="N9" s="216">
        <v>95.800000000000011</v>
      </c>
      <c r="O9" s="216">
        <v>1197.5000000000002</v>
      </c>
      <c r="P9" s="216">
        <v>0</v>
      </c>
      <c r="Q9" s="216">
        <v>0</v>
      </c>
      <c r="R9" s="216">
        <v>0</v>
      </c>
      <c r="S9" s="216">
        <v>0</v>
      </c>
      <c r="T9" s="216">
        <v>0</v>
      </c>
      <c r="U9" s="216">
        <v>0</v>
      </c>
      <c r="V9" s="216">
        <v>10.040000000000003</v>
      </c>
      <c r="W9" s="216">
        <v>22.599999999999998</v>
      </c>
      <c r="X9" s="216">
        <v>225.09960159362544</v>
      </c>
      <c r="Y9" s="216">
        <v>26.4</v>
      </c>
      <c r="Z9" s="216">
        <v>151.6</v>
      </c>
      <c r="AA9" s="216">
        <v>574.24242424242425</v>
      </c>
    </row>
    <row r="10" spans="1:28" s="2" customFormat="1" ht="24.95" customHeight="1">
      <c r="A10" s="244">
        <v>2022</v>
      </c>
      <c r="B10" s="216">
        <v>305.5</v>
      </c>
      <c r="C10" s="216">
        <v>4317.6000000000004</v>
      </c>
      <c r="D10" s="216">
        <v>186.4</v>
      </c>
      <c r="E10" s="216">
        <v>3219.5</v>
      </c>
      <c r="F10" s="216">
        <v>1727.1995708154507</v>
      </c>
      <c r="G10" s="216">
        <v>25.6</v>
      </c>
      <c r="H10" s="216">
        <v>585.99999999999989</v>
      </c>
      <c r="I10" s="216">
        <v>2289.0624999999991</v>
      </c>
      <c r="J10" s="216">
        <v>49.4</v>
      </c>
      <c r="K10" s="216">
        <v>346.5</v>
      </c>
      <c r="L10" s="216">
        <v>701.41700404858295</v>
      </c>
      <c r="M10" s="216">
        <v>8.1</v>
      </c>
      <c r="N10" s="216">
        <v>95.8</v>
      </c>
      <c r="O10" s="216">
        <v>1182.7160493827162</v>
      </c>
      <c r="P10" s="216">
        <v>0</v>
      </c>
      <c r="Q10" s="216">
        <v>0</v>
      </c>
      <c r="R10" s="216">
        <v>0</v>
      </c>
      <c r="S10" s="216">
        <v>0</v>
      </c>
      <c r="T10" s="216">
        <v>0</v>
      </c>
      <c r="U10" s="216">
        <v>0</v>
      </c>
      <c r="V10" s="216">
        <v>10.600000000000001</v>
      </c>
      <c r="W10" s="216">
        <v>17.7</v>
      </c>
      <c r="X10" s="216">
        <v>166.98113207547166</v>
      </c>
      <c r="Y10" s="216">
        <v>25.400000000000006</v>
      </c>
      <c r="Z10" s="216">
        <v>52.100000000000009</v>
      </c>
      <c r="AA10" s="216">
        <v>205.11811023622047</v>
      </c>
    </row>
    <row r="11" spans="1:28" s="2" customFormat="1" ht="24.95" customHeight="1">
      <c r="A11" s="252">
        <v>2023</v>
      </c>
      <c r="B11" s="279">
        <f>SUM(B12:B21)</f>
        <v>308.40700000000004</v>
      </c>
      <c r="C11" s="279">
        <f>SUM(C12:C21)</f>
        <v>3244.4096799999998</v>
      </c>
      <c r="D11" s="279">
        <f>SUM(D12:D21)</f>
        <v>197.8</v>
      </c>
      <c r="E11" s="279">
        <f>SUM(E12:E21)</f>
        <v>2724.1999999999994</v>
      </c>
      <c r="F11" s="279">
        <f>E11/D11*100</f>
        <v>1377.2497472194132</v>
      </c>
      <c r="G11" s="279">
        <f>SUM(G12:G21)</f>
        <v>22.040000000000003</v>
      </c>
      <c r="H11" s="279">
        <f>SUM(H12:H21)</f>
        <v>185.22368</v>
      </c>
      <c r="I11" s="279">
        <f>H11/G11*100</f>
        <v>840.3978221415606</v>
      </c>
      <c r="J11" s="279">
        <f>SUM(J12:J21)</f>
        <v>58.599999999999994</v>
      </c>
      <c r="K11" s="279">
        <f>SUM(K12:K21)</f>
        <v>220.49199999999999</v>
      </c>
      <c r="L11" s="279">
        <f>K11/J11*100</f>
        <v>376.26621160409559</v>
      </c>
      <c r="M11" s="279">
        <f>SUM(M12:M21)</f>
        <v>8.1</v>
      </c>
      <c r="N11" s="279">
        <f>SUM(N12:N21)</f>
        <v>59.218000000000004</v>
      </c>
      <c r="O11" s="279">
        <f>N11/M11*100</f>
        <v>731.08641975308649</v>
      </c>
      <c r="P11" s="279">
        <f>SUM(P12:P21)</f>
        <v>0</v>
      </c>
      <c r="Q11" s="279">
        <f>SUM(Q12:Q21)</f>
        <v>0</v>
      </c>
      <c r="R11" s="279">
        <v>0</v>
      </c>
      <c r="S11" s="279">
        <f>SUM(S12:S21)</f>
        <v>0</v>
      </c>
      <c r="T11" s="279">
        <f>SUM(T12:T21)</f>
        <v>0</v>
      </c>
      <c r="U11" s="279">
        <v>0</v>
      </c>
      <c r="V11" s="279">
        <f>SUM(V12:V21)</f>
        <v>7.952</v>
      </c>
      <c r="W11" s="279">
        <f>SUM(W12:W21)</f>
        <v>15.576000000000002</v>
      </c>
      <c r="X11" s="279">
        <f>W11/V11*100</f>
        <v>195.87525150905435</v>
      </c>
      <c r="Y11" s="279">
        <f>SUM(Y12:Y21)</f>
        <v>13.915000000000001</v>
      </c>
      <c r="Z11" s="279">
        <f>SUM(Z12:Z21)</f>
        <v>39.699999999999996</v>
      </c>
      <c r="AA11" s="279">
        <f>Z11/Y11*100</f>
        <v>285.30362917714689</v>
      </c>
    </row>
    <row r="12" spans="1:28" s="2" customFormat="1" ht="24.95" customHeight="1">
      <c r="A12" s="244" t="s">
        <v>309</v>
      </c>
      <c r="B12" s="279">
        <f>SUM(D12,G12,J12,M12,P12,S12,V12,Y12,)</f>
        <v>20.655000000000001</v>
      </c>
      <c r="C12" s="279">
        <f>SUM(E12,H12,K12,N12,Q12,T12,W12,Z12,)</f>
        <v>128.244</v>
      </c>
      <c r="D12" s="280">
        <v>5.3</v>
      </c>
      <c r="E12" s="280">
        <v>64.400000000000006</v>
      </c>
      <c r="F12" s="279">
        <f>E12/D12*100</f>
        <v>1215.0943396226417</v>
      </c>
      <c r="G12" s="280">
        <v>2.1</v>
      </c>
      <c r="H12" s="280">
        <v>10.368</v>
      </c>
      <c r="I12" s="279">
        <f t="shared" ref="I12:I21" si="0">H12/G12*100</f>
        <v>493.71428571428567</v>
      </c>
      <c r="J12" s="280">
        <v>8.4</v>
      </c>
      <c r="K12" s="280">
        <v>38.975999999999999</v>
      </c>
      <c r="L12" s="279">
        <f t="shared" ref="L12:L21" si="1">K12/J12*100</f>
        <v>463.99999999999994</v>
      </c>
      <c r="M12" s="280">
        <v>0.2</v>
      </c>
      <c r="N12" s="281">
        <v>0.74399999999999999</v>
      </c>
      <c r="O12" s="279">
        <f t="shared" ref="O12:O21" si="2">N12/M12*100</f>
        <v>372</v>
      </c>
      <c r="P12" s="279">
        <v>0</v>
      </c>
      <c r="Q12" s="279">
        <v>0</v>
      </c>
      <c r="R12" s="279">
        <v>0</v>
      </c>
      <c r="S12" s="279">
        <v>0</v>
      </c>
      <c r="T12" s="279">
        <v>0</v>
      </c>
      <c r="U12" s="279">
        <v>0</v>
      </c>
      <c r="V12" s="280">
        <v>1.52</v>
      </c>
      <c r="W12" s="280">
        <v>3.3439999999999999</v>
      </c>
      <c r="X12" s="279">
        <f t="shared" ref="X12:X21" si="3">W12/V12*100</f>
        <v>219.99999999999997</v>
      </c>
      <c r="Y12" s="280">
        <v>3.1350000000000002</v>
      </c>
      <c r="Z12" s="280">
        <v>10.411999999999999</v>
      </c>
      <c r="AA12" s="279">
        <f t="shared" ref="AA12:AA20" si="4">Z12/Y12*100</f>
        <v>332.12121212121207</v>
      </c>
    </row>
    <row r="13" spans="1:28" s="2" customFormat="1" ht="24.95" customHeight="1">
      <c r="A13" s="244" t="s">
        <v>276</v>
      </c>
      <c r="B13" s="279">
        <f t="shared" ref="B13:C21" si="5">SUM(D13,G13,J13,M13,P13,S13,V13,Y13,)</f>
        <v>22.759999999999998</v>
      </c>
      <c r="C13" s="279">
        <f t="shared" si="5"/>
        <v>194.97568000000001</v>
      </c>
      <c r="D13" s="280">
        <v>13.1</v>
      </c>
      <c r="E13" s="280">
        <v>155.9</v>
      </c>
      <c r="F13" s="279">
        <f t="shared" ref="F13:F21" si="6">E13/D13*100</f>
        <v>1190.0763358778627</v>
      </c>
      <c r="G13" s="280">
        <v>1.1499999999999999</v>
      </c>
      <c r="H13" s="280">
        <v>5.9836799999999997</v>
      </c>
      <c r="I13" s="279">
        <f t="shared" si="0"/>
        <v>520.31999999999994</v>
      </c>
      <c r="J13" s="280">
        <v>4.5</v>
      </c>
      <c r="K13" s="280">
        <v>24.192</v>
      </c>
      <c r="L13" s="279">
        <f t="shared" si="1"/>
        <v>537.6</v>
      </c>
      <c r="M13" s="280">
        <v>0</v>
      </c>
      <c r="N13" s="280">
        <v>0</v>
      </c>
      <c r="O13" s="279">
        <v>0</v>
      </c>
      <c r="P13" s="279">
        <v>0</v>
      </c>
      <c r="Q13" s="279">
        <v>0</v>
      </c>
      <c r="R13" s="279">
        <v>0</v>
      </c>
      <c r="S13" s="279">
        <v>0</v>
      </c>
      <c r="T13" s="279">
        <v>0</v>
      </c>
      <c r="U13" s="279">
        <v>0</v>
      </c>
      <c r="V13" s="280">
        <v>0.38</v>
      </c>
      <c r="W13" s="280">
        <v>0.61599999999999999</v>
      </c>
      <c r="X13" s="279">
        <f t="shared" si="3"/>
        <v>162.10526315789474</v>
      </c>
      <c r="Y13" s="280">
        <v>3.63</v>
      </c>
      <c r="Z13" s="280">
        <v>8.2840000000000007</v>
      </c>
      <c r="AA13" s="279">
        <f t="shared" si="4"/>
        <v>228.2093663911846</v>
      </c>
    </row>
    <row r="14" spans="1:28" s="2" customFormat="1" ht="24.95" customHeight="1">
      <c r="A14" s="244" t="s">
        <v>277</v>
      </c>
      <c r="B14" s="279">
        <f t="shared" si="5"/>
        <v>18.352</v>
      </c>
      <c r="C14" s="279">
        <f t="shared" si="5"/>
        <v>164.84799999999996</v>
      </c>
      <c r="D14" s="280">
        <v>11.2</v>
      </c>
      <c r="E14" s="280">
        <v>137.6</v>
      </c>
      <c r="F14" s="279">
        <f t="shared" si="6"/>
        <v>1228.5714285714287</v>
      </c>
      <c r="G14" s="280">
        <v>2.7</v>
      </c>
      <c r="H14" s="280">
        <v>18.687999999999999</v>
      </c>
      <c r="I14" s="279">
        <f t="shared" si="0"/>
        <v>692.14814814814804</v>
      </c>
      <c r="J14" s="280">
        <v>4.3</v>
      </c>
      <c r="K14" s="280">
        <v>8.3840000000000003</v>
      </c>
      <c r="L14" s="279">
        <f t="shared" si="1"/>
        <v>194.97674418604655</v>
      </c>
      <c r="M14" s="280">
        <v>0</v>
      </c>
      <c r="N14" s="281">
        <v>0</v>
      </c>
      <c r="O14" s="279">
        <v>0</v>
      </c>
      <c r="P14" s="279">
        <v>0</v>
      </c>
      <c r="Q14" s="279">
        <v>0</v>
      </c>
      <c r="R14" s="279">
        <v>0</v>
      </c>
      <c r="S14" s="279">
        <v>0</v>
      </c>
      <c r="T14" s="279">
        <v>0</v>
      </c>
      <c r="U14" s="279">
        <v>0</v>
      </c>
      <c r="V14" s="280">
        <v>0.15200000000000002</v>
      </c>
      <c r="W14" s="280">
        <v>0.17600000000000002</v>
      </c>
      <c r="X14" s="279">
        <f t="shared" si="3"/>
        <v>115.78947368421051</v>
      </c>
      <c r="Y14" s="280">
        <v>0</v>
      </c>
      <c r="Z14" s="280">
        <v>0</v>
      </c>
      <c r="AA14" s="279">
        <v>0</v>
      </c>
    </row>
    <row r="15" spans="1:28" s="2" customFormat="1" ht="24.95" customHeight="1">
      <c r="A15" s="244" t="s">
        <v>278</v>
      </c>
      <c r="B15" s="279">
        <f t="shared" si="5"/>
        <v>45.326999999999998</v>
      </c>
      <c r="C15" s="279">
        <f t="shared" si="5"/>
        <v>512.33999999999992</v>
      </c>
      <c r="D15" s="280">
        <v>31.5</v>
      </c>
      <c r="E15" s="280">
        <v>448.4</v>
      </c>
      <c r="F15" s="279">
        <f t="shared" si="6"/>
        <v>1423.4920634920634</v>
      </c>
      <c r="G15" s="280">
        <v>3.4</v>
      </c>
      <c r="H15" s="280">
        <v>24.192</v>
      </c>
      <c r="I15" s="279">
        <f t="shared" si="0"/>
        <v>711.52941176470586</v>
      </c>
      <c r="J15" s="280">
        <v>8.5</v>
      </c>
      <c r="K15" s="280">
        <v>34.368000000000002</v>
      </c>
      <c r="L15" s="279">
        <f t="shared" si="1"/>
        <v>404.32941176470587</v>
      </c>
      <c r="M15" s="281">
        <v>0.3</v>
      </c>
      <c r="N15" s="281">
        <v>1.736</v>
      </c>
      <c r="O15" s="279">
        <f t="shared" si="2"/>
        <v>578.66666666666674</v>
      </c>
      <c r="P15" s="279">
        <v>0</v>
      </c>
      <c r="Q15" s="279">
        <v>0</v>
      </c>
      <c r="R15" s="279">
        <v>0</v>
      </c>
      <c r="S15" s="279">
        <v>0</v>
      </c>
      <c r="T15" s="279">
        <v>0</v>
      </c>
      <c r="U15" s="279">
        <v>0</v>
      </c>
      <c r="V15" s="280">
        <v>0.91199999999999992</v>
      </c>
      <c r="W15" s="280">
        <v>2.2000000000000002</v>
      </c>
      <c r="X15" s="279">
        <f t="shared" si="3"/>
        <v>241.22807017543866</v>
      </c>
      <c r="Y15" s="280">
        <v>0.71500000000000008</v>
      </c>
      <c r="Z15" s="280">
        <v>1.444</v>
      </c>
      <c r="AA15" s="279">
        <f t="shared" si="4"/>
        <v>201.95804195804192</v>
      </c>
    </row>
    <row r="16" spans="1:28" s="2" customFormat="1" ht="24.95" customHeight="1">
      <c r="A16" s="244" t="s">
        <v>279</v>
      </c>
      <c r="B16" s="279">
        <f t="shared" si="5"/>
        <v>27.603000000000002</v>
      </c>
      <c r="C16" s="279">
        <f t="shared" si="5"/>
        <v>251.93199999999999</v>
      </c>
      <c r="D16" s="280">
        <v>17.2</v>
      </c>
      <c r="E16" s="280">
        <v>223.8</v>
      </c>
      <c r="F16" s="279">
        <f t="shared" si="6"/>
        <v>1301.1627906976746</v>
      </c>
      <c r="G16" s="280">
        <v>1.34</v>
      </c>
      <c r="H16" s="280">
        <v>6.1760000000000002</v>
      </c>
      <c r="I16" s="279">
        <f t="shared" si="0"/>
        <v>460.89552238805965</v>
      </c>
      <c r="J16" s="280">
        <v>3.8</v>
      </c>
      <c r="K16" s="280">
        <v>3.6</v>
      </c>
      <c r="L16" s="279">
        <f t="shared" si="1"/>
        <v>94.736842105263165</v>
      </c>
      <c r="M16" s="281">
        <v>0.92</v>
      </c>
      <c r="N16" s="281">
        <v>6.944</v>
      </c>
      <c r="O16" s="279">
        <f t="shared" si="2"/>
        <v>754.78260869565213</v>
      </c>
      <c r="P16" s="279">
        <v>0</v>
      </c>
      <c r="Q16" s="279">
        <v>0</v>
      </c>
      <c r="R16" s="279">
        <v>0</v>
      </c>
      <c r="S16" s="279">
        <v>0</v>
      </c>
      <c r="T16" s="279">
        <v>0</v>
      </c>
      <c r="U16" s="279">
        <v>0</v>
      </c>
      <c r="V16" s="280">
        <v>0.9880000000000001</v>
      </c>
      <c r="W16" s="280">
        <v>2.1120000000000001</v>
      </c>
      <c r="X16" s="279">
        <f t="shared" si="3"/>
        <v>213.7651821862348</v>
      </c>
      <c r="Y16" s="280">
        <v>3.355</v>
      </c>
      <c r="Z16" s="280">
        <v>9.3000000000000007</v>
      </c>
      <c r="AA16" s="279">
        <f t="shared" si="4"/>
        <v>277.19821162444111</v>
      </c>
    </row>
    <row r="17" spans="1:27" s="2" customFormat="1" ht="24.95" customHeight="1">
      <c r="A17" s="244" t="s">
        <v>280</v>
      </c>
      <c r="B17" s="279">
        <f t="shared" si="5"/>
        <v>82.647999999999996</v>
      </c>
      <c r="C17" s="279">
        <f t="shared" si="5"/>
        <v>1125.9679999999998</v>
      </c>
      <c r="D17" s="280">
        <v>76.2</v>
      </c>
      <c r="E17" s="280">
        <v>1099.8</v>
      </c>
      <c r="F17" s="279">
        <f t="shared" si="6"/>
        <v>1443.3070866141732</v>
      </c>
      <c r="G17" s="280">
        <v>1.94</v>
      </c>
      <c r="H17" s="280">
        <v>13.472000000000001</v>
      </c>
      <c r="I17" s="279">
        <f t="shared" si="0"/>
        <v>694.4329896907218</v>
      </c>
      <c r="J17" s="280">
        <v>2.2000000000000002</v>
      </c>
      <c r="K17" s="280">
        <v>4.4160000000000004</v>
      </c>
      <c r="L17" s="279">
        <f t="shared" si="1"/>
        <v>200.72727272727272</v>
      </c>
      <c r="M17" s="280">
        <v>0.6</v>
      </c>
      <c r="N17" s="281">
        <v>4.5880000000000001</v>
      </c>
      <c r="O17" s="279">
        <f t="shared" si="2"/>
        <v>764.66666666666674</v>
      </c>
      <c r="P17" s="279">
        <v>0</v>
      </c>
      <c r="Q17" s="279">
        <v>0</v>
      </c>
      <c r="R17" s="279">
        <v>0</v>
      </c>
      <c r="S17" s="279">
        <v>0</v>
      </c>
      <c r="T17" s="279">
        <v>0</v>
      </c>
      <c r="U17" s="279">
        <v>0</v>
      </c>
      <c r="V17" s="280">
        <v>0.6080000000000001</v>
      </c>
      <c r="W17" s="280">
        <v>0.88</v>
      </c>
      <c r="X17" s="279">
        <f t="shared" si="3"/>
        <v>144.73684210526315</v>
      </c>
      <c r="Y17" s="280">
        <v>1.1000000000000001</v>
      </c>
      <c r="Z17" s="280">
        <v>2.8120000000000003</v>
      </c>
      <c r="AA17" s="279">
        <f t="shared" si="4"/>
        <v>255.63636363636365</v>
      </c>
    </row>
    <row r="18" spans="1:27" s="2" customFormat="1" ht="24.95" customHeight="1">
      <c r="A18" s="244" t="s">
        <v>281</v>
      </c>
      <c r="B18" s="279">
        <f t="shared" si="5"/>
        <v>34.305000000000007</v>
      </c>
      <c r="C18" s="279">
        <f t="shared" si="5"/>
        <v>335.95</v>
      </c>
      <c r="D18" s="280">
        <v>11.8</v>
      </c>
      <c r="E18" s="280">
        <v>178.2</v>
      </c>
      <c r="F18" s="279">
        <f t="shared" si="6"/>
        <v>1510.1694915254236</v>
      </c>
      <c r="G18" s="280">
        <v>5.3</v>
      </c>
      <c r="H18" s="280">
        <v>87.4</v>
      </c>
      <c r="I18" s="279">
        <f t="shared" si="0"/>
        <v>1649.056603773585</v>
      </c>
      <c r="J18" s="280">
        <v>12.6</v>
      </c>
      <c r="K18" s="280">
        <v>51.9</v>
      </c>
      <c r="L18" s="279">
        <f t="shared" si="1"/>
        <v>411.90476190476187</v>
      </c>
      <c r="M18" s="280">
        <v>1.57</v>
      </c>
      <c r="N18" s="281">
        <v>12.09</v>
      </c>
      <c r="O18" s="279">
        <f t="shared" si="2"/>
        <v>770.06369426751587</v>
      </c>
      <c r="P18" s="279">
        <v>0</v>
      </c>
      <c r="Q18" s="279">
        <v>0</v>
      </c>
      <c r="R18" s="279">
        <v>0</v>
      </c>
      <c r="S18" s="279">
        <v>0</v>
      </c>
      <c r="T18" s="279">
        <v>0</v>
      </c>
      <c r="U18" s="279">
        <v>0</v>
      </c>
      <c r="V18" s="280">
        <v>2.1</v>
      </c>
      <c r="W18" s="280">
        <v>3.1680000000000001</v>
      </c>
      <c r="X18" s="279">
        <f t="shared" si="3"/>
        <v>150.85714285714286</v>
      </c>
      <c r="Y18" s="280">
        <v>0.93500000000000005</v>
      </c>
      <c r="Z18" s="280">
        <v>3.1920000000000002</v>
      </c>
      <c r="AA18" s="279">
        <f t="shared" si="4"/>
        <v>341.39037433155079</v>
      </c>
    </row>
    <row r="19" spans="1:27" s="2" customFormat="1" ht="24.95" customHeight="1">
      <c r="A19" s="244" t="s">
        <v>282</v>
      </c>
      <c r="B19" s="279">
        <f t="shared" si="5"/>
        <v>24.310000000000002</v>
      </c>
      <c r="C19" s="279">
        <f t="shared" si="5"/>
        <v>218.05599999999998</v>
      </c>
      <c r="D19" s="280">
        <v>12</v>
      </c>
      <c r="E19" s="280">
        <v>160.19999999999999</v>
      </c>
      <c r="F19" s="279">
        <f t="shared" si="6"/>
        <v>1335</v>
      </c>
      <c r="G19" s="280">
        <v>1.21</v>
      </c>
      <c r="H19" s="280">
        <v>5.0880000000000001</v>
      </c>
      <c r="I19" s="279">
        <f t="shared" si="0"/>
        <v>420.49586776859502</v>
      </c>
      <c r="J19" s="280">
        <v>7.9</v>
      </c>
      <c r="K19" s="280">
        <v>32.256</v>
      </c>
      <c r="L19" s="279">
        <f t="shared" si="1"/>
        <v>408.30379746835445</v>
      </c>
      <c r="M19" s="280">
        <v>2</v>
      </c>
      <c r="N19" s="281">
        <v>16.5</v>
      </c>
      <c r="O19" s="279">
        <f t="shared" si="2"/>
        <v>825</v>
      </c>
      <c r="P19" s="279">
        <v>0</v>
      </c>
      <c r="Q19" s="279">
        <v>0</v>
      </c>
      <c r="R19" s="279">
        <v>0</v>
      </c>
      <c r="S19" s="279">
        <v>0</v>
      </c>
      <c r="T19" s="279">
        <v>0</v>
      </c>
      <c r="U19" s="279">
        <v>0</v>
      </c>
      <c r="V19" s="280">
        <v>0.76</v>
      </c>
      <c r="W19" s="280">
        <v>2.1120000000000001</v>
      </c>
      <c r="X19" s="279">
        <f t="shared" si="3"/>
        <v>277.89473684210526</v>
      </c>
      <c r="Y19" s="280">
        <v>0.44000000000000006</v>
      </c>
      <c r="Z19" s="280">
        <v>1.9</v>
      </c>
      <c r="AA19" s="279">
        <f t="shared" si="4"/>
        <v>431.81818181818176</v>
      </c>
    </row>
    <row r="20" spans="1:27" s="2" customFormat="1" ht="24.95" customHeight="1">
      <c r="A20" s="244" t="s">
        <v>283</v>
      </c>
      <c r="B20" s="279">
        <f t="shared" si="5"/>
        <v>16.908999999999999</v>
      </c>
      <c r="C20" s="279">
        <f t="shared" si="5"/>
        <v>145.50799999999998</v>
      </c>
      <c r="D20" s="280">
        <v>9.1999999999999993</v>
      </c>
      <c r="E20" s="280">
        <v>117.6</v>
      </c>
      <c r="F20" s="279">
        <f t="shared" si="6"/>
        <v>1278.2608695652175</v>
      </c>
      <c r="G20" s="280">
        <v>0.8</v>
      </c>
      <c r="H20" s="280">
        <v>3.9680000000000004</v>
      </c>
      <c r="I20" s="279">
        <f t="shared" si="0"/>
        <v>496</v>
      </c>
      <c r="J20" s="280">
        <v>6</v>
      </c>
      <c r="K20" s="280">
        <v>21.056000000000001</v>
      </c>
      <c r="L20" s="279">
        <f t="shared" si="1"/>
        <v>350.93333333333334</v>
      </c>
      <c r="M20" s="281">
        <v>0</v>
      </c>
      <c r="N20" s="281">
        <v>0</v>
      </c>
      <c r="O20" s="279">
        <v>0</v>
      </c>
      <c r="P20" s="279">
        <v>0</v>
      </c>
      <c r="Q20" s="279">
        <v>0</v>
      </c>
      <c r="R20" s="279">
        <v>0</v>
      </c>
      <c r="S20" s="279">
        <v>0</v>
      </c>
      <c r="T20" s="279">
        <v>0</v>
      </c>
      <c r="U20" s="279">
        <v>0</v>
      </c>
      <c r="V20" s="280">
        <v>0.30400000000000005</v>
      </c>
      <c r="W20" s="280">
        <v>0.52800000000000002</v>
      </c>
      <c r="X20" s="279">
        <f t="shared" si="3"/>
        <v>173.68421052631578</v>
      </c>
      <c r="Y20" s="280">
        <v>0.60500000000000009</v>
      </c>
      <c r="Z20" s="280">
        <v>2.3560000000000003</v>
      </c>
      <c r="AA20" s="279">
        <f t="shared" si="4"/>
        <v>389.42148760330582</v>
      </c>
    </row>
    <row r="21" spans="1:27" s="2" customFormat="1" ht="24.95" customHeight="1">
      <c r="A21" s="244" t="s">
        <v>284</v>
      </c>
      <c r="B21" s="279">
        <f t="shared" si="5"/>
        <v>15.538</v>
      </c>
      <c r="C21" s="279">
        <f t="shared" si="5"/>
        <v>166.58800000000002</v>
      </c>
      <c r="D21" s="280">
        <v>10.3</v>
      </c>
      <c r="E21" s="280">
        <v>138.30000000000001</v>
      </c>
      <c r="F21" s="279">
        <f t="shared" si="6"/>
        <v>1342.7184466019417</v>
      </c>
      <c r="G21" s="280">
        <v>2.1</v>
      </c>
      <c r="H21" s="280">
        <v>9.8879999999999999</v>
      </c>
      <c r="I21" s="279">
        <f t="shared" si="0"/>
        <v>470.85714285714283</v>
      </c>
      <c r="J21" s="280">
        <v>0.4</v>
      </c>
      <c r="K21" s="280">
        <v>1.3440000000000001</v>
      </c>
      <c r="L21" s="279">
        <f t="shared" si="1"/>
        <v>336</v>
      </c>
      <c r="M21" s="280">
        <v>2.5099999999999998</v>
      </c>
      <c r="N21" s="281">
        <v>16.616</v>
      </c>
      <c r="O21" s="279">
        <f t="shared" si="2"/>
        <v>661.99203187250998</v>
      </c>
      <c r="P21" s="279">
        <v>0</v>
      </c>
      <c r="Q21" s="279">
        <v>0</v>
      </c>
      <c r="R21" s="279">
        <v>0</v>
      </c>
      <c r="S21" s="279">
        <v>0</v>
      </c>
      <c r="T21" s="279">
        <v>0</v>
      </c>
      <c r="U21" s="279">
        <v>0</v>
      </c>
      <c r="V21" s="280">
        <v>0.22799999999999998</v>
      </c>
      <c r="W21" s="280">
        <v>0.44</v>
      </c>
      <c r="X21" s="279">
        <f t="shared" si="3"/>
        <v>192.98245614035091</v>
      </c>
      <c r="Y21" s="280">
        <v>0</v>
      </c>
      <c r="Z21" s="280">
        <v>0</v>
      </c>
      <c r="AA21" s="279">
        <v>0</v>
      </c>
    </row>
    <row r="22" spans="1:27" s="1" customFormat="1" ht="18" customHeight="1">
      <c r="A22" s="101" t="s">
        <v>313</v>
      </c>
      <c r="B22" s="110"/>
      <c r="C22" s="110"/>
      <c r="D22" s="110"/>
      <c r="E22" s="110"/>
      <c r="F22" s="110"/>
      <c r="G22" s="110"/>
      <c r="H22" s="110"/>
      <c r="I22" s="110"/>
      <c r="J22" s="110"/>
      <c r="K22" s="110"/>
      <c r="L22" s="110"/>
      <c r="M22" s="110"/>
      <c r="N22" s="110"/>
      <c r="O22" s="110"/>
      <c r="Q22" s="101"/>
      <c r="R22" s="101"/>
      <c r="S22" s="101"/>
      <c r="T22" s="101"/>
      <c r="U22" s="101"/>
      <c r="V22" s="101"/>
      <c r="W22" s="101"/>
      <c r="X22" s="101"/>
      <c r="Y22" s="101"/>
      <c r="Z22" s="101"/>
      <c r="AA22" s="72" t="s">
        <v>1</v>
      </c>
    </row>
  </sheetData>
  <mergeCells count="29">
    <mergeCell ref="Y4:Y5"/>
    <mergeCell ref="V3:X3"/>
    <mergeCell ref="V4:V5"/>
    <mergeCell ref="W4:X4"/>
    <mergeCell ref="H4:I4"/>
    <mergeCell ref="J4:J5"/>
    <mergeCell ref="K4:L4"/>
    <mergeCell ref="M4:M5"/>
    <mergeCell ref="N4:O4"/>
    <mergeCell ref="P4:P5"/>
    <mergeCell ref="Q4:R4"/>
    <mergeCell ref="S4:S5"/>
    <mergeCell ref="T4:U4"/>
    <mergeCell ref="A1:AA1"/>
    <mergeCell ref="A3:A5"/>
    <mergeCell ref="B3:C3"/>
    <mergeCell ref="D3:F3"/>
    <mergeCell ref="G3:I3"/>
    <mergeCell ref="J3:L3"/>
    <mergeCell ref="M3:O3"/>
    <mergeCell ref="P3:R3"/>
    <mergeCell ref="S3:U3"/>
    <mergeCell ref="Y3:AA3"/>
    <mergeCell ref="B4:B5"/>
    <mergeCell ref="C4:C5"/>
    <mergeCell ref="D4:D5"/>
    <mergeCell ref="E4:F4"/>
    <mergeCell ref="G4:G5"/>
    <mergeCell ref="Z4:AA4"/>
  </mergeCells>
  <phoneticPr fontId="2" type="noConversion"/>
  <printOptions horizontalCentered="1"/>
  <pageMargins left="0.78740157480314965" right="0.78740157480314965" top="0.98425196850393704" bottom="0.98425196850393704" header="0" footer="0.59055118110236227"/>
  <pageSetup paperSize="9" scale="47" firstPageNumber="48" pageOrder="overThenDown" orientation="landscape" r:id="rId1"/>
  <headerFooter scaleWithDoc="0"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U31"/>
  <sheetViews>
    <sheetView view="pageBreakPreview" zoomScaleNormal="100" zoomScaleSheetLayoutView="100" workbookViewId="0">
      <selection activeCell="O20" sqref="O20"/>
    </sheetView>
  </sheetViews>
  <sheetFormatPr defaultColWidth="8.88671875" defaultRowHeight="13.5"/>
  <cols>
    <col min="1" max="20" width="7.77734375" style="5" customWidth="1"/>
    <col min="21" max="16384" width="8.88671875" style="5"/>
  </cols>
  <sheetData>
    <row r="1" spans="1:21" s="29" customFormat="1" ht="30" customHeight="1">
      <c r="A1" s="368" t="s">
        <v>61</v>
      </c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368"/>
      <c r="M1" s="368"/>
      <c r="N1" s="368"/>
      <c r="O1" s="368"/>
      <c r="P1" s="368"/>
      <c r="Q1" s="368"/>
      <c r="R1" s="368"/>
      <c r="S1" s="368"/>
      <c r="T1" s="368"/>
      <c r="U1" s="28"/>
    </row>
    <row r="2" spans="1:21" s="30" customFormat="1" ht="15" customHeight="1">
      <c r="A2" s="104" t="s">
        <v>10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M2" s="104"/>
      <c r="N2" s="104"/>
      <c r="O2" s="104"/>
      <c r="P2" s="104"/>
      <c r="Q2" s="104"/>
      <c r="R2" s="104"/>
      <c r="S2" s="104"/>
      <c r="T2" s="85" t="s">
        <v>63</v>
      </c>
    </row>
    <row r="3" spans="1:21" s="11" customFormat="1" ht="29.25" customHeight="1">
      <c r="A3" s="360" t="s">
        <v>286</v>
      </c>
      <c r="B3" s="369" t="s">
        <v>11</v>
      </c>
      <c r="C3" s="369" t="s">
        <v>233</v>
      </c>
      <c r="D3" s="373" t="s">
        <v>64</v>
      </c>
      <c r="E3" s="374"/>
      <c r="F3" s="374"/>
      <c r="G3" s="374"/>
      <c r="H3" s="375" t="s">
        <v>102</v>
      </c>
      <c r="I3" s="377" t="s">
        <v>9</v>
      </c>
      <c r="J3" s="375"/>
      <c r="K3" s="375"/>
      <c r="L3" s="376" t="s">
        <v>103</v>
      </c>
      <c r="M3" s="378"/>
      <c r="N3" s="379"/>
      <c r="O3" s="370" t="s">
        <v>14</v>
      </c>
      <c r="P3" s="369"/>
      <c r="Q3" s="369"/>
      <c r="R3" s="369"/>
      <c r="S3" s="369" t="s">
        <v>190</v>
      </c>
      <c r="T3" s="369" t="s">
        <v>67</v>
      </c>
    </row>
    <row r="4" spans="1:21" s="11" customFormat="1" ht="48" customHeight="1">
      <c r="A4" s="361"/>
      <c r="B4" s="371"/>
      <c r="C4" s="372"/>
      <c r="D4" s="224"/>
      <c r="E4" s="225" t="s">
        <v>15</v>
      </c>
      <c r="F4" s="64" t="s">
        <v>165</v>
      </c>
      <c r="G4" s="163" t="s">
        <v>65</v>
      </c>
      <c r="H4" s="376"/>
      <c r="I4" s="224"/>
      <c r="J4" s="226" t="s">
        <v>16</v>
      </c>
      <c r="K4" s="64" t="s">
        <v>17</v>
      </c>
      <c r="L4" s="227"/>
      <c r="M4" s="226" t="s">
        <v>16</v>
      </c>
      <c r="N4" s="64" t="s">
        <v>17</v>
      </c>
      <c r="O4" s="224"/>
      <c r="P4" s="162" t="s">
        <v>104</v>
      </c>
      <c r="Q4" s="161" t="s">
        <v>105</v>
      </c>
      <c r="R4" s="163" t="s">
        <v>66</v>
      </c>
      <c r="S4" s="370"/>
      <c r="T4" s="370"/>
    </row>
    <row r="5" spans="1:21" s="11" customFormat="1" ht="25.5" customHeight="1">
      <c r="A5" s="244">
        <v>2018</v>
      </c>
      <c r="B5" s="234">
        <v>11172</v>
      </c>
      <c r="C5" s="234">
        <v>3617</v>
      </c>
      <c r="D5" s="234">
        <v>2639</v>
      </c>
      <c r="E5" s="234">
        <v>707</v>
      </c>
      <c r="F5" s="234">
        <v>1318</v>
      </c>
      <c r="G5" s="234">
        <v>614</v>
      </c>
      <c r="H5" s="234">
        <v>236</v>
      </c>
      <c r="I5" s="234">
        <v>1295</v>
      </c>
      <c r="J5" s="234">
        <v>735</v>
      </c>
      <c r="K5" s="234">
        <v>560</v>
      </c>
      <c r="L5" s="234">
        <v>1844</v>
      </c>
      <c r="M5" s="234">
        <v>1597</v>
      </c>
      <c r="N5" s="234">
        <v>247</v>
      </c>
      <c r="O5" s="234">
        <v>372</v>
      </c>
      <c r="P5" s="234">
        <v>77</v>
      </c>
      <c r="Q5" s="234">
        <v>207</v>
      </c>
      <c r="R5" s="234">
        <v>88</v>
      </c>
      <c r="S5" s="234">
        <v>219</v>
      </c>
      <c r="T5" s="234">
        <v>950</v>
      </c>
    </row>
    <row r="6" spans="1:21" s="11" customFormat="1" ht="25.5" customHeight="1">
      <c r="A6" s="244">
        <v>2019</v>
      </c>
      <c r="B6" s="234">
        <v>11472</v>
      </c>
      <c r="C6" s="271">
        <v>3462</v>
      </c>
      <c r="D6" s="271">
        <v>2762</v>
      </c>
      <c r="E6" s="271">
        <v>684</v>
      </c>
      <c r="F6" s="271">
        <v>1420</v>
      </c>
      <c r="G6" s="271">
        <v>658</v>
      </c>
      <c r="H6" s="272">
        <v>254</v>
      </c>
      <c r="I6" s="245">
        <v>1298</v>
      </c>
      <c r="J6" s="272">
        <v>752</v>
      </c>
      <c r="K6" s="272">
        <v>546</v>
      </c>
      <c r="L6" s="272">
        <v>2036</v>
      </c>
      <c r="M6" s="272">
        <v>1805</v>
      </c>
      <c r="N6" s="272">
        <v>231</v>
      </c>
      <c r="O6" s="233">
        <v>397</v>
      </c>
      <c r="P6" s="234">
        <v>78</v>
      </c>
      <c r="Q6" s="234">
        <v>219</v>
      </c>
      <c r="R6" s="234">
        <v>100</v>
      </c>
      <c r="S6" s="234">
        <v>234</v>
      </c>
      <c r="T6" s="234">
        <v>1029</v>
      </c>
    </row>
    <row r="7" spans="1:21" s="11" customFormat="1" ht="25.5" customHeight="1">
      <c r="A7" s="244">
        <v>2020</v>
      </c>
      <c r="B7" s="234">
        <v>11736</v>
      </c>
      <c r="C7" s="271">
        <v>3419</v>
      </c>
      <c r="D7" s="271">
        <v>2839</v>
      </c>
      <c r="E7" s="271">
        <v>705</v>
      </c>
      <c r="F7" s="271">
        <v>1463</v>
      </c>
      <c r="G7" s="271">
        <v>671</v>
      </c>
      <c r="H7" s="272">
        <v>279</v>
      </c>
      <c r="I7" s="271">
        <v>1367</v>
      </c>
      <c r="J7" s="271">
        <v>781</v>
      </c>
      <c r="K7" s="271">
        <v>586</v>
      </c>
      <c r="L7" s="271">
        <v>2110</v>
      </c>
      <c r="M7" s="271">
        <v>1865</v>
      </c>
      <c r="N7" s="271">
        <v>245</v>
      </c>
      <c r="O7" s="271">
        <v>449</v>
      </c>
      <c r="P7" s="271">
        <v>89</v>
      </c>
      <c r="Q7" s="271">
        <v>253</v>
      </c>
      <c r="R7" s="271">
        <v>107</v>
      </c>
      <c r="S7" s="271">
        <v>248</v>
      </c>
      <c r="T7" s="271">
        <v>1025</v>
      </c>
    </row>
    <row r="8" spans="1:21" s="11" customFormat="1" ht="25.5" customHeight="1">
      <c r="A8" s="244">
        <v>2021</v>
      </c>
      <c r="B8" s="234">
        <v>11693</v>
      </c>
      <c r="C8" s="234">
        <v>3454</v>
      </c>
      <c r="D8" s="234">
        <v>2909</v>
      </c>
      <c r="E8" s="234">
        <v>716</v>
      </c>
      <c r="F8" s="234">
        <v>1453</v>
      </c>
      <c r="G8" s="234">
        <v>740</v>
      </c>
      <c r="H8" s="234">
        <v>314</v>
      </c>
      <c r="I8" s="234">
        <v>1295</v>
      </c>
      <c r="J8" s="234">
        <v>601</v>
      </c>
      <c r="K8" s="234">
        <v>694</v>
      </c>
      <c r="L8" s="234">
        <v>2183</v>
      </c>
      <c r="M8" s="234">
        <v>1819</v>
      </c>
      <c r="N8" s="234">
        <v>364</v>
      </c>
      <c r="O8" s="234">
        <v>418</v>
      </c>
      <c r="P8" s="234">
        <v>78</v>
      </c>
      <c r="Q8" s="234">
        <v>231</v>
      </c>
      <c r="R8" s="234">
        <v>109</v>
      </c>
      <c r="S8" s="234">
        <v>221</v>
      </c>
      <c r="T8" s="234">
        <v>899</v>
      </c>
    </row>
    <row r="9" spans="1:21" s="11" customFormat="1" ht="25.5" customHeight="1">
      <c r="A9" s="244">
        <v>2022</v>
      </c>
      <c r="B9" s="234">
        <v>11873</v>
      </c>
      <c r="C9" s="234">
        <v>3576</v>
      </c>
      <c r="D9" s="234">
        <v>2920</v>
      </c>
      <c r="E9" s="234">
        <v>728</v>
      </c>
      <c r="F9" s="234">
        <v>1457</v>
      </c>
      <c r="G9" s="234">
        <v>735</v>
      </c>
      <c r="H9" s="234">
        <v>324</v>
      </c>
      <c r="I9" s="234">
        <v>1287</v>
      </c>
      <c r="J9" s="234">
        <v>689</v>
      </c>
      <c r="K9" s="234">
        <v>598</v>
      </c>
      <c r="L9" s="234">
        <v>2217</v>
      </c>
      <c r="M9" s="234">
        <v>1853</v>
      </c>
      <c r="N9" s="234">
        <v>364</v>
      </c>
      <c r="O9" s="234">
        <v>420</v>
      </c>
      <c r="P9" s="234">
        <v>76</v>
      </c>
      <c r="Q9" s="234">
        <v>233</v>
      </c>
      <c r="R9" s="234">
        <v>111</v>
      </c>
      <c r="S9" s="234">
        <v>227</v>
      </c>
      <c r="T9" s="234">
        <v>902</v>
      </c>
    </row>
    <row r="10" spans="1:21" s="11" customFormat="1" ht="25.5" customHeight="1">
      <c r="A10" s="252">
        <v>2023</v>
      </c>
      <c r="B10" s="238">
        <v>12585</v>
      </c>
      <c r="C10" s="238">
        <v>3354</v>
      </c>
      <c r="D10" s="238">
        <v>3352</v>
      </c>
      <c r="E10" s="238">
        <v>989</v>
      </c>
      <c r="F10" s="238">
        <v>1633</v>
      </c>
      <c r="G10" s="238">
        <v>730</v>
      </c>
      <c r="H10" s="238">
        <v>379</v>
      </c>
      <c r="I10" s="238">
        <v>1197</v>
      </c>
      <c r="J10" s="238">
        <v>608</v>
      </c>
      <c r="K10" s="238">
        <v>589</v>
      </c>
      <c r="L10" s="238">
        <v>2873</v>
      </c>
      <c r="M10" s="238">
        <v>2498</v>
      </c>
      <c r="N10" s="238">
        <v>375</v>
      </c>
      <c r="O10" s="238">
        <v>396</v>
      </c>
      <c r="P10" s="238">
        <v>67</v>
      </c>
      <c r="Q10" s="238">
        <v>205</v>
      </c>
      <c r="R10" s="238">
        <v>124</v>
      </c>
      <c r="S10" s="238">
        <v>233</v>
      </c>
      <c r="T10" s="238">
        <v>801</v>
      </c>
    </row>
    <row r="11" spans="1:21" s="11" customFormat="1" ht="25.5" customHeight="1">
      <c r="A11" s="273" t="s">
        <v>275</v>
      </c>
      <c r="B11" s="234">
        <v>1146</v>
      </c>
      <c r="C11" s="274">
        <v>381</v>
      </c>
      <c r="D11" s="274">
        <v>336</v>
      </c>
      <c r="E11" s="274">
        <v>80</v>
      </c>
      <c r="F11" s="274">
        <v>172</v>
      </c>
      <c r="G11" s="274">
        <v>84</v>
      </c>
      <c r="H11" s="272">
        <v>16</v>
      </c>
      <c r="I11" s="274">
        <v>76</v>
      </c>
      <c r="J11" s="274">
        <v>19</v>
      </c>
      <c r="K11" s="274">
        <v>57</v>
      </c>
      <c r="L11" s="274">
        <v>276</v>
      </c>
      <c r="M11" s="274">
        <v>274</v>
      </c>
      <c r="N11" s="274">
        <v>2</v>
      </c>
      <c r="O11" s="274">
        <v>34</v>
      </c>
      <c r="P11" s="274">
        <v>6</v>
      </c>
      <c r="Q11" s="274">
        <v>18</v>
      </c>
      <c r="R11" s="274">
        <v>10</v>
      </c>
      <c r="S11" s="274">
        <v>12</v>
      </c>
      <c r="T11" s="274">
        <v>15</v>
      </c>
    </row>
    <row r="12" spans="1:21" s="11" customFormat="1" ht="25.5" customHeight="1">
      <c r="A12" s="273" t="s">
        <v>276</v>
      </c>
      <c r="B12" s="234">
        <v>1775</v>
      </c>
      <c r="C12" s="274">
        <v>435</v>
      </c>
      <c r="D12" s="274">
        <v>488</v>
      </c>
      <c r="E12" s="274">
        <v>125</v>
      </c>
      <c r="F12" s="274">
        <v>283</v>
      </c>
      <c r="G12" s="274">
        <v>80</v>
      </c>
      <c r="H12" s="272">
        <v>55</v>
      </c>
      <c r="I12" s="274">
        <v>209</v>
      </c>
      <c r="J12" s="274">
        <v>160</v>
      </c>
      <c r="K12" s="274">
        <v>49</v>
      </c>
      <c r="L12" s="274">
        <v>437</v>
      </c>
      <c r="M12" s="274">
        <v>290</v>
      </c>
      <c r="N12" s="274">
        <v>147</v>
      </c>
      <c r="O12" s="274">
        <v>74</v>
      </c>
      <c r="P12" s="274">
        <v>2</v>
      </c>
      <c r="Q12" s="274">
        <v>49</v>
      </c>
      <c r="R12" s="274">
        <v>23</v>
      </c>
      <c r="S12" s="274">
        <v>35</v>
      </c>
      <c r="T12" s="274">
        <v>42</v>
      </c>
    </row>
    <row r="13" spans="1:21" s="11" customFormat="1" ht="25.5" customHeight="1">
      <c r="A13" s="273" t="s">
        <v>277</v>
      </c>
      <c r="B13" s="234">
        <v>703</v>
      </c>
      <c r="C13" s="274">
        <v>218</v>
      </c>
      <c r="D13" s="274">
        <v>205</v>
      </c>
      <c r="E13" s="274">
        <v>78</v>
      </c>
      <c r="F13" s="274">
        <v>89</v>
      </c>
      <c r="G13" s="274">
        <v>38</v>
      </c>
      <c r="H13" s="272">
        <v>10</v>
      </c>
      <c r="I13" s="274">
        <v>69</v>
      </c>
      <c r="J13" s="274">
        <v>50</v>
      </c>
      <c r="K13" s="274">
        <v>19</v>
      </c>
      <c r="L13" s="274">
        <v>175</v>
      </c>
      <c r="M13" s="274">
        <v>172</v>
      </c>
      <c r="N13" s="274">
        <v>3</v>
      </c>
      <c r="O13" s="274">
        <v>10</v>
      </c>
      <c r="P13" s="274">
        <v>3</v>
      </c>
      <c r="Q13" s="274">
        <v>5</v>
      </c>
      <c r="R13" s="274">
        <v>2</v>
      </c>
      <c r="S13" s="274">
        <v>1</v>
      </c>
      <c r="T13" s="274">
        <v>15</v>
      </c>
    </row>
    <row r="14" spans="1:21" s="11" customFormat="1" ht="25.5" customHeight="1">
      <c r="A14" s="273" t="s">
        <v>278</v>
      </c>
      <c r="B14" s="234">
        <v>1084</v>
      </c>
      <c r="C14" s="274">
        <v>239</v>
      </c>
      <c r="D14" s="274">
        <v>314</v>
      </c>
      <c r="E14" s="274">
        <v>41</v>
      </c>
      <c r="F14" s="274">
        <v>194</v>
      </c>
      <c r="G14" s="274">
        <v>79</v>
      </c>
      <c r="H14" s="272">
        <v>85</v>
      </c>
      <c r="I14" s="274">
        <v>53</v>
      </c>
      <c r="J14" s="274">
        <v>41</v>
      </c>
      <c r="K14" s="274">
        <v>12</v>
      </c>
      <c r="L14" s="274">
        <v>326</v>
      </c>
      <c r="M14" s="274">
        <v>211</v>
      </c>
      <c r="N14" s="274">
        <v>115</v>
      </c>
      <c r="O14" s="274">
        <v>10</v>
      </c>
      <c r="P14" s="274">
        <v>2</v>
      </c>
      <c r="Q14" s="274">
        <v>4</v>
      </c>
      <c r="R14" s="274">
        <v>4</v>
      </c>
      <c r="S14" s="274">
        <v>15</v>
      </c>
      <c r="T14" s="274">
        <v>42</v>
      </c>
    </row>
    <row r="15" spans="1:21" s="11" customFormat="1" ht="25.5" customHeight="1">
      <c r="A15" s="273" t="s">
        <v>279</v>
      </c>
      <c r="B15" s="234">
        <v>1643</v>
      </c>
      <c r="C15" s="274">
        <v>415</v>
      </c>
      <c r="D15" s="274">
        <v>355</v>
      </c>
      <c r="E15" s="274">
        <v>195</v>
      </c>
      <c r="F15" s="274">
        <v>125</v>
      </c>
      <c r="G15" s="274">
        <v>35</v>
      </c>
      <c r="H15" s="272">
        <v>23</v>
      </c>
      <c r="I15" s="274">
        <v>140</v>
      </c>
      <c r="J15" s="274">
        <v>30</v>
      </c>
      <c r="K15" s="274">
        <v>110</v>
      </c>
      <c r="L15" s="274">
        <v>233</v>
      </c>
      <c r="M15" s="274">
        <v>223</v>
      </c>
      <c r="N15" s="274">
        <v>10</v>
      </c>
      <c r="O15" s="274">
        <v>59</v>
      </c>
      <c r="P15" s="274">
        <v>7</v>
      </c>
      <c r="Q15" s="274">
        <v>14</v>
      </c>
      <c r="R15" s="274">
        <v>38</v>
      </c>
      <c r="S15" s="274">
        <v>68</v>
      </c>
      <c r="T15" s="274">
        <v>350</v>
      </c>
    </row>
    <row r="16" spans="1:21" s="11" customFormat="1" ht="25.5" customHeight="1">
      <c r="A16" s="273" t="s">
        <v>280</v>
      </c>
      <c r="B16" s="234">
        <v>1619</v>
      </c>
      <c r="C16" s="274">
        <v>397</v>
      </c>
      <c r="D16" s="274">
        <v>403</v>
      </c>
      <c r="E16" s="274">
        <v>95</v>
      </c>
      <c r="F16" s="274">
        <v>201</v>
      </c>
      <c r="G16" s="274">
        <v>107</v>
      </c>
      <c r="H16" s="272">
        <v>32</v>
      </c>
      <c r="I16" s="274">
        <v>200</v>
      </c>
      <c r="J16" s="274">
        <v>102</v>
      </c>
      <c r="K16" s="274">
        <v>98</v>
      </c>
      <c r="L16" s="274">
        <v>287</v>
      </c>
      <c r="M16" s="274">
        <v>275</v>
      </c>
      <c r="N16" s="274">
        <v>12</v>
      </c>
      <c r="O16" s="274">
        <v>60</v>
      </c>
      <c r="P16" s="274">
        <v>9</v>
      </c>
      <c r="Q16" s="274">
        <v>37</v>
      </c>
      <c r="R16" s="274">
        <v>14</v>
      </c>
      <c r="S16" s="274">
        <v>38</v>
      </c>
      <c r="T16" s="274">
        <v>202</v>
      </c>
    </row>
    <row r="17" spans="1:21" s="11" customFormat="1" ht="25.5" customHeight="1">
      <c r="A17" s="273" t="s">
        <v>281</v>
      </c>
      <c r="B17" s="234">
        <v>1682</v>
      </c>
      <c r="C17" s="274">
        <v>471</v>
      </c>
      <c r="D17" s="274">
        <v>458</v>
      </c>
      <c r="E17" s="274">
        <v>225</v>
      </c>
      <c r="F17" s="274">
        <v>200</v>
      </c>
      <c r="G17" s="274">
        <v>33</v>
      </c>
      <c r="H17" s="272">
        <v>19</v>
      </c>
      <c r="I17" s="274">
        <v>131</v>
      </c>
      <c r="J17" s="274">
        <v>61</v>
      </c>
      <c r="K17" s="274">
        <v>70</v>
      </c>
      <c r="L17" s="274">
        <v>438</v>
      </c>
      <c r="M17" s="274">
        <v>437</v>
      </c>
      <c r="N17" s="274">
        <v>1</v>
      </c>
      <c r="O17" s="274">
        <v>47</v>
      </c>
      <c r="P17" s="274">
        <v>4</v>
      </c>
      <c r="Q17" s="274">
        <v>31</v>
      </c>
      <c r="R17" s="274">
        <v>12</v>
      </c>
      <c r="S17" s="274">
        <v>32</v>
      </c>
      <c r="T17" s="274">
        <v>86</v>
      </c>
    </row>
    <row r="18" spans="1:21" s="11" customFormat="1" ht="25.5" customHeight="1">
      <c r="A18" s="273" t="s">
        <v>282</v>
      </c>
      <c r="B18" s="234">
        <v>758</v>
      </c>
      <c r="C18" s="274">
        <v>188</v>
      </c>
      <c r="D18" s="274">
        <v>154</v>
      </c>
      <c r="E18" s="274">
        <v>46</v>
      </c>
      <c r="F18" s="274">
        <v>89</v>
      </c>
      <c r="G18" s="274">
        <v>19</v>
      </c>
      <c r="H18" s="272">
        <v>39</v>
      </c>
      <c r="I18" s="274">
        <v>120</v>
      </c>
      <c r="J18" s="274">
        <v>30</v>
      </c>
      <c r="K18" s="274">
        <v>90</v>
      </c>
      <c r="L18" s="274">
        <v>176</v>
      </c>
      <c r="M18" s="274">
        <v>174</v>
      </c>
      <c r="N18" s="274">
        <v>2</v>
      </c>
      <c r="O18" s="274">
        <v>49</v>
      </c>
      <c r="P18" s="274">
        <v>22</v>
      </c>
      <c r="Q18" s="274">
        <v>21</v>
      </c>
      <c r="R18" s="274">
        <v>6</v>
      </c>
      <c r="S18" s="274">
        <v>15</v>
      </c>
      <c r="T18" s="274">
        <v>17</v>
      </c>
    </row>
    <row r="19" spans="1:21" s="11" customFormat="1" ht="25.5" customHeight="1">
      <c r="A19" s="273" t="s">
        <v>283</v>
      </c>
      <c r="B19" s="234">
        <v>1151</v>
      </c>
      <c r="C19" s="274">
        <v>360</v>
      </c>
      <c r="D19" s="274">
        <v>297</v>
      </c>
      <c r="E19" s="274">
        <v>76</v>
      </c>
      <c r="F19" s="274">
        <v>155</v>
      </c>
      <c r="G19" s="274">
        <v>66</v>
      </c>
      <c r="H19" s="272">
        <v>8</v>
      </c>
      <c r="I19" s="274">
        <v>199</v>
      </c>
      <c r="J19" s="274">
        <v>115</v>
      </c>
      <c r="K19" s="274">
        <v>84</v>
      </c>
      <c r="L19" s="274">
        <v>198</v>
      </c>
      <c r="M19" s="274">
        <v>121</v>
      </c>
      <c r="N19" s="274">
        <v>77</v>
      </c>
      <c r="O19" s="274">
        <v>53</v>
      </c>
      <c r="P19" s="274">
        <v>12</v>
      </c>
      <c r="Q19" s="274">
        <v>26</v>
      </c>
      <c r="R19" s="274">
        <v>15</v>
      </c>
      <c r="S19" s="274">
        <v>17</v>
      </c>
      <c r="T19" s="274">
        <v>19</v>
      </c>
    </row>
    <row r="20" spans="1:21" s="11" customFormat="1" ht="25.5" customHeight="1">
      <c r="A20" s="273" t="s">
        <v>284</v>
      </c>
      <c r="B20" s="234">
        <v>1024</v>
      </c>
      <c r="C20" s="274">
        <v>250</v>
      </c>
      <c r="D20" s="274">
        <v>342</v>
      </c>
      <c r="E20" s="274">
        <v>28</v>
      </c>
      <c r="F20" s="274">
        <v>125</v>
      </c>
      <c r="G20" s="274">
        <v>189</v>
      </c>
      <c r="H20" s="272">
        <v>92</v>
      </c>
      <c r="I20" s="274">
        <v>0</v>
      </c>
      <c r="J20" s="274">
        <v>0</v>
      </c>
      <c r="K20" s="274">
        <v>0</v>
      </c>
      <c r="L20" s="274">
        <v>327</v>
      </c>
      <c r="M20" s="274">
        <v>321</v>
      </c>
      <c r="N20" s="274">
        <v>6</v>
      </c>
      <c r="O20" s="274">
        <v>0</v>
      </c>
      <c r="P20" s="274">
        <v>0</v>
      </c>
      <c r="Q20" s="274">
        <v>0</v>
      </c>
      <c r="R20" s="274">
        <v>0</v>
      </c>
      <c r="S20" s="274">
        <v>0</v>
      </c>
      <c r="T20" s="274">
        <v>13</v>
      </c>
    </row>
    <row r="21" spans="1:21" s="30" customFormat="1" ht="15" customHeight="1">
      <c r="A21" s="228" t="s">
        <v>314</v>
      </c>
      <c r="B21" s="229"/>
      <c r="C21" s="229"/>
      <c r="D21" s="229"/>
      <c r="E21" s="229"/>
      <c r="F21" s="229"/>
      <c r="G21" s="229"/>
      <c r="H21" s="229"/>
      <c r="I21" s="229"/>
      <c r="J21" s="229"/>
      <c r="K21" s="229"/>
      <c r="M21" s="230"/>
      <c r="N21" s="230"/>
      <c r="O21" s="230"/>
      <c r="P21" s="230"/>
      <c r="Q21" s="230"/>
      <c r="R21" s="230"/>
      <c r="S21" s="230"/>
      <c r="T21" s="231" t="s">
        <v>112</v>
      </c>
    </row>
    <row r="22" spans="1:21" ht="55.5" customHeight="1"/>
    <row r="23" spans="1:21" s="21" customFormat="1" ht="30" customHeight="1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22"/>
    </row>
    <row r="24" spans="1:21" s="24" customFormat="1" ht="15" customHeight="1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23"/>
    </row>
    <row r="25" spans="1:21" ht="24.95" customHeight="1"/>
    <row r="26" spans="1:21" ht="24.95" customHeight="1"/>
    <row r="27" spans="1:21" ht="20.100000000000001" customHeight="1"/>
    <row r="28" spans="1:21" ht="15" customHeight="1"/>
    <row r="29" spans="1:21" ht="24.95" customHeight="1"/>
    <row r="30" spans="1:21" ht="24.95" customHeight="1"/>
    <row r="31" spans="1:21" s="24" customFormat="1" ht="15" customHeight="1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</row>
  </sheetData>
  <mergeCells count="11">
    <mergeCell ref="A1:T1"/>
    <mergeCell ref="T3:T4"/>
    <mergeCell ref="S3:S4"/>
    <mergeCell ref="A3:A4"/>
    <mergeCell ref="B3:B4"/>
    <mergeCell ref="C3:C4"/>
    <mergeCell ref="D3:G3"/>
    <mergeCell ref="H3:H4"/>
    <mergeCell ref="I3:K3"/>
    <mergeCell ref="L3:N3"/>
    <mergeCell ref="O3:R3"/>
  </mergeCells>
  <phoneticPr fontId="2" type="noConversion"/>
  <printOptions horizontalCentered="1"/>
  <pageMargins left="0.78740157480314965" right="0.78740157480314965" top="0.98425196850393704" bottom="0.98425196850393704" header="0" footer="0.59055118110236227"/>
  <pageSetup paperSize="9" scale="72" firstPageNumber="48" pageOrder="overThenDown" orientation="landscape" r:id="rId1"/>
  <headerFooter scaleWithDoc="0"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B13"/>
  <sheetViews>
    <sheetView view="pageBreakPreview" zoomScaleNormal="100" zoomScaleSheetLayoutView="100" workbookViewId="0">
      <selection activeCell="A5" sqref="A5"/>
    </sheetView>
  </sheetViews>
  <sheetFormatPr defaultColWidth="8.88671875" defaultRowHeight="13.5"/>
  <cols>
    <col min="1" max="7" width="6.77734375" style="5" customWidth="1"/>
    <col min="8" max="8" width="7.33203125" style="5" customWidth="1"/>
    <col min="9" max="9" width="7.109375" style="5" customWidth="1"/>
    <col min="10" max="10" width="7.33203125" style="5" customWidth="1"/>
    <col min="11" max="11" width="7.109375" style="5" customWidth="1"/>
    <col min="12" max="12" width="7.33203125" style="5" customWidth="1"/>
    <col min="13" max="13" width="7.109375" style="5" customWidth="1"/>
    <col min="14" max="14" width="7.33203125" style="5" customWidth="1"/>
    <col min="15" max="15" width="7.109375" style="5" customWidth="1"/>
    <col min="16" max="16" width="7.33203125" style="5" customWidth="1"/>
    <col min="17" max="17" width="7.109375" style="5" customWidth="1"/>
    <col min="18" max="18" width="7.33203125" style="5" customWidth="1"/>
    <col min="19" max="19" width="7.109375" style="5" customWidth="1"/>
    <col min="20" max="20" width="7.33203125" style="5" customWidth="1"/>
    <col min="21" max="21" width="7.109375" style="5" customWidth="1"/>
    <col min="22" max="22" width="7.33203125" style="5" customWidth="1"/>
    <col min="23" max="23" width="7.109375" style="5" customWidth="1"/>
    <col min="24" max="24" width="7.33203125" style="5" customWidth="1"/>
    <col min="25" max="25" width="7.109375" style="5" customWidth="1"/>
    <col min="26" max="26" width="7.33203125" style="5" customWidth="1"/>
    <col min="27" max="27" width="7.109375" style="5" customWidth="1"/>
    <col min="28" max="16384" width="8.88671875" style="5"/>
  </cols>
  <sheetData>
    <row r="1" spans="1:28" s="32" customFormat="1" ht="30" customHeight="1">
      <c r="A1" s="380" t="s">
        <v>62</v>
      </c>
      <c r="B1" s="380"/>
      <c r="C1" s="380"/>
      <c r="D1" s="380"/>
      <c r="E1" s="380"/>
      <c r="F1" s="380"/>
      <c r="G1" s="380"/>
      <c r="H1" s="380"/>
      <c r="I1" s="380"/>
      <c r="J1" s="380"/>
      <c r="K1" s="380"/>
      <c r="L1" s="380"/>
      <c r="M1" s="380"/>
      <c r="N1" s="380"/>
      <c r="O1" s="380"/>
      <c r="P1" s="380"/>
      <c r="Q1" s="380"/>
      <c r="R1" s="380"/>
      <c r="S1" s="380"/>
      <c r="T1" s="380"/>
      <c r="U1" s="380"/>
      <c r="V1" s="380"/>
      <c r="W1" s="380"/>
      <c r="X1" s="380"/>
      <c r="Y1" s="380"/>
      <c r="Z1" s="380"/>
      <c r="AA1" s="380"/>
      <c r="AB1" s="31"/>
    </row>
    <row r="2" spans="1:28" s="35" customFormat="1" ht="15" customHeight="1">
      <c r="A2" s="105" t="s">
        <v>41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S2" s="105"/>
      <c r="T2" s="105"/>
      <c r="U2" s="105"/>
      <c r="V2" s="105"/>
      <c r="W2" s="105"/>
      <c r="X2" s="105"/>
      <c r="Y2" s="105"/>
      <c r="Z2" s="105"/>
      <c r="AA2" s="115" t="s">
        <v>237</v>
      </c>
      <c r="AB2" s="34"/>
    </row>
    <row r="3" spans="1:28" s="12" customFormat="1" ht="45" customHeight="1">
      <c r="A3" s="382" t="s">
        <v>274</v>
      </c>
      <c r="B3" s="384" t="s">
        <v>241</v>
      </c>
      <c r="C3" s="385"/>
      <c r="D3" s="386" t="s">
        <v>242</v>
      </c>
      <c r="E3" s="387"/>
      <c r="F3" s="386" t="s">
        <v>243</v>
      </c>
      <c r="G3" s="387"/>
      <c r="H3" s="386" t="s">
        <v>244</v>
      </c>
      <c r="I3" s="387"/>
      <c r="J3" s="393" t="s">
        <v>50</v>
      </c>
      <c r="K3" s="394"/>
      <c r="L3" s="391" t="s">
        <v>166</v>
      </c>
      <c r="M3" s="392"/>
      <c r="N3" s="382" t="s">
        <v>31</v>
      </c>
      <c r="O3" s="388"/>
      <c r="P3" s="382" t="s">
        <v>32</v>
      </c>
      <c r="Q3" s="388"/>
      <c r="R3" s="382" t="s">
        <v>33</v>
      </c>
      <c r="S3" s="388"/>
      <c r="T3" s="389" t="s">
        <v>34</v>
      </c>
      <c r="U3" s="390"/>
      <c r="V3" s="382" t="s">
        <v>35</v>
      </c>
      <c r="W3" s="388"/>
      <c r="X3" s="389" t="s">
        <v>36</v>
      </c>
      <c r="Y3" s="390"/>
      <c r="Z3" s="395" t="s">
        <v>51</v>
      </c>
      <c r="AA3" s="396"/>
    </row>
    <row r="4" spans="1:28" s="12" customFormat="1" ht="44.25" customHeight="1">
      <c r="A4" s="383"/>
      <c r="B4" s="66" t="s">
        <v>239</v>
      </c>
      <c r="C4" s="232" t="s">
        <v>238</v>
      </c>
      <c r="D4" s="66" t="s">
        <v>239</v>
      </c>
      <c r="E4" s="232" t="s">
        <v>238</v>
      </c>
      <c r="F4" s="66" t="s">
        <v>239</v>
      </c>
      <c r="G4" s="232" t="s">
        <v>238</v>
      </c>
      <c r="H4" s="66" t="s">
        <v>240</v>
      </c>
      <c r="I4" s="232" t="s">
        <v>238</v>
      </c>
      <c r="J4" s="66" t="s">
        <v>240</v>
      </c>
      <c r="K4" s="232" t="s">
        <v>238</v>
      </c>
      <c r="L4" s="66" t="s">
        <v>240</v>
      </c>
      <c r="M4" s="232" t="s">
        <v>238</v>
      </c>
      <c r="N4" s="66" t="s">
        <v>240</v>
      </c>
      <c r="O4" s="232" t="s">
        <v>238</v>
      </c>
      <c r="P4" s="66" t="s">
        <v>240</v>
      </c>
      <c r="Q4" s="232" t="s">
        <v>238</v>
      </c>
      <c r="R4" s="66" t="s">
        <v>240</v>
      </c>
      <c r="S4" s="232" t="s">
        <v>238</v>
      </c>
      <c r="T4" s="66" t="s">
        <v>240</v>
      </c>
      <c r="U4" s="232" t="s">
        <v>238</v>
      </c>
      <c r="V4" s="66" t="s">
        <v>240</v>
      </c>
      <c r="W4" s="232" t="s">
        <v>238</v>
      </c>
      <c r="X4" s="66" t="s">
        <v>240</v>
      </c>
      <c r="Y4" s="232" t="s">
        <v>238</v>
      </c>
      <c r="Z4" s="66" t="s">
        <v>240</v>
      </c>
      <c r="AA4" s="66" t="s">
        <v>52</v>
      </c>
    </row>
    <row r="5" spans="1:28" s="12" customFormat="1" ht="24.95" customHeight="1">
      <c r="A5" s="235">
        <v>2018</v>
      </c>
      <c r="B5" s="233" t="s">
        <v>310</v>
      </c>
      <c r="C5" s="233" t="s">
        <v>310</v>
      </c>
      <c r="D5" s="233" t="s">
        <v>310</v>
      </c>
      <c r="E5" s="233" t="s">
        <v>310</v>
      </c>
      <c r="F5" s="233" t="s">
        <v>310</v>
      </c>
      <c r="G5" s="233" t="s">
        <v>310</v>
      </c>
      <c r="H5" s="234">
        <v>1026</v>
      </c>
      <c r="I5" s="234">
        <v>633400</v>
      </c>
      <c r="J5" s="233" t="s">
        <v>310</v>
      </c>
      <c r="K5" s="233" t="s">
        <v>310</v>
      </c>
      <c r="L5" s="234">
        <v>33</v>
      </c>
      <c r="M5" s="234">
        <v>748</v>
      </c>
      <c r="N5" s="233">
        <v>3</v>
      </c>
      <c r="O5" s="233">
        <v>85</v>
      </c>
      <c r="P5" s="233">
        <v>14</v>
      </c>
      <c r="Q5" s="233">
        <v>99</v>
      </c>
      <c r="R5" s="234">
        <v>35</v>
      </c>
      <c r="S5" s="234">
        <v>260</v>
      </c>
      <c r="T5" s="233">
        <v>2611</v>
      </c>
      <c r="U5" s="233">
        <v>7974</v>
      </c>
      <c r="V5" s="234">
        <v>13</v>
      </c>
      <c r="W5" s="234">
        <v>37</v>
      </c>
      <c r="X5" s="234">
        <v>9</v>
      </c>
      <c r="Y5" s="234">
        <v>24</v>
      </c>
      <c r="Z5" s="234">
        <v>396</v>
      </c>
      <c r="AA5" s="234">
        <v>8665</v>
      </c>
    </row>
    <row r="6" spans="1:28" s="12" customFormat="1" ht="24.95" customHeight="1">
      <c r="A6" s="235">
        <v>2019</v>
      </c>
      <c r="B6" s="233">
        <v>1150</v>
      </c>
      <c r="C6" s="233">
        <v>28093</v>
      </c>
      <c r="D6" s="233">
        <v>38</v>
      </c>
      <c r="E6" s="233">
        <v>1788</v>
      </c>
      <c r="F6" s="233">
        <v>20</v>
      </c>
      <c r="G6" s="233">
        <v>49157</v>
      </c>
      <c r="H6" s="234">
        <v>11</v>
      </c>
      <c r="I6" s="234">
        <v>729800</v>
      </c>
      <c r="J6" s="233">
        <v>18</v>
      </c>
      <c r="K6" s="233">
        <v>1366</v>
      </c>
      <c r="L6" s="234">
        <v>55</v>
      </c>
      <c r="M6" s="234">
        <v>842</v>
      </c>
      <c r="N6" s="233">
        <v>3</v>
      </c>
      <c r="O6" s="233">
        <v>84</v>
      </c>
      <c r="P6" s="233">
        <v>14</v>
      </c>
      <c r="Q6" s="233">
        <v>101</v>
      </c>
      <c r="R6" s="234">
        <v>29</v>
      </c>
      <c r="S6" s="234">
        <v>342</v>
      </c>
      <c r="T6" s="233">
        <v>2123</v>
      </c>
      <c r="U6" s="233">
        <v>7429</v>
      </c>
      <c r="V6" s="234">
        <v>3</v>
      </c>
      <c r="W6" s="234">
        <v>15</v>
      </c>
      <c r="X6" s="234">
        <v>6</v>
      </c>
      <c r="Y6" s="234">
        <v>14</v>
      </c>
      <c r="Z6" s="234">
        <v>383</v>
      </c>
      <c r="AA6" s="234">
        <v>9048</v>
      </c>
    </row>
    <row r="7" spans="1:28" s="12" customFormat="1" ht="24.95" customHeight="1">
      <c r="A7" s="235">
        <v>2020</v>
      </c>
      <c r="B7" s="233">
        <v>1149</v>
      </c>
      <c r="C7" s="233">
        <v>31129</v>
      </c>
      <c r="D7" s="233">
        <v>38</v>
      </c>
      <c r="E7" s="233">
        <v>1860</v>
      </c>
      <c r="F7" s="233">
        <v>21</v>
      </c>
      <c r="G7" s="233">
        <v>44719</v>
      </c>
      <c r="H7" s="234">
        <v>12</v>
      </c>
      <c r="I7" s="234">
        <v>608960</v>
      </c>
      <c r="J7" s="233">
        <v>6</v>
      </c>
      <c r="K7" s="233">
        <v>1242</v>
      </c>
      <c r="L7" s="234">
        <v>37</v>
      </c>
      <c r="M7" s="234">
        <v>895</v>
      </c>
      <c r="N7" s="233">
        <v>3</v>
      </c>
      <c r="O7" s="233">
        <v>79</v>
      </c>
      <c r="P7" s="233">
        <v>11</v>
      </c>
      <c r="Q7" s="233">
        <v>114</v>
      </c>
      <c r="R7" s="234">
        <v>12</v>
      </c>
      <c r="S7" s="234">
        <v>222</v>
      </c>
      <c r="T7" s="233">
        <v>13</v>
      </c>
      <c r="U7" s="233">
        <v>702</v>
      </c>
      <c r="V7" s="234">
        <v>2</v>
      </c>
      <c r="W7" s="234">
        <v>12</v>
      </c>
      <c r="X7" s="234">
        <v>6</v>
      </c>
      <c r="Y7" s="234">
        <v>15</v>
      </c>
      <c r="Z7" s="234">
        <v>491</v>
      </c>
      <c r="AA7" s="234">
        <v>11397</v>
      </c>
    </row>
    <row r="8" spans="1:28" s="12" customFormat="1" ht="24.95" customHeight="1">
      <c r="A8" s="235">
        <v>2021</v>
      </c>
      <c r="B8" s="233">
        <v>1139</v>
      </c>
      <c r="C8" s="233">
        <v>34040</v>
      </c>
      <c r="D8" s="233">
        <v>41</v>
      </c>
      <c r="E8" s="233">
        <v>1855</v>
      </c>
      <c r="F8" s="233">
        <v>17</v>
      </c>
      <c r="G8" s="233">
        <v>41636</v>
      </c>
      <c r="H8" s="234">
        <v>1110</v>
      </c>
      <c r="I8" s="234">
        <v>852093</v>
      </c>
      <c r="J8" s="233">
        <v>9</v>
      </c>
      <c r="K8" s="233">
        <v>1301</v>
      </c>
      <c r="L8" s="234">
        <v>45</v>
      </c>
      <c r="M8" s="234">
        <v>916</v>
      </c>
      <c r="N8" s="233">
        <v>3</v>
      </c>
      <c r="O8" s="233">
        <v>67</v>
      </c>
      <c r="P8" s="233">
        <v>12</v>
      </c>
      <c r="Q8" s="233">
        <v>131</v>
      </c>
      <c r="R8" s="234">
        <v>18</v>
      </c>
      <c r="S8" s="234">
        <v>155</v>
      </c>
      <c r="T8" s="233">
        <v>1</v>
      </c>
      <c r="U8" s="233">
        <v>210</v>
      </c>
      <c r="V8" s="234">
        <v>0</v>
      </c>
      <c r="W8" s="234">
        <v>0</v>
      </c>
      <c r="X8" s="234">
        <v>1</v>
      </c>
      <c r="Y8" s="234">
        <v>1</v>
      </c>
      <c r="Z8" s="234">
        <v>498</v>
      </c>
      <c r="AA8" s="234">
        <v>12872</v>
      </c>
    </row>
    <row r="9" spans="1:28" s="12" customFormat="1" ht="24.95" customHeight="1">
      <c r="A9" s="235">
        <v>2022</v>
      </c>
      <c r="B9" s="233">
        <v>1131</v>
      </c>
      <c r="C9" s="233">
        <v>35206</v>
      </c>
      <c r="D9" s="233">
        <v>33</v>
      </c>
      <c r="E9" s="233">
        <v>1750</v>
      </c>
      <c r="F9" s="233">
        <v>16</v>
      </c>
      <c r="G9" s="233">
        <v>40974</v>
      </c>
      <c r="H9" s="234">
        <v>1084</v>
      </c>
      <c r="I9" s="234">
        <v>881718</v>
      </c>
      <c r="J9" s="233">
        <v>6</v>
      </c>
      <c r="K9" s="233">
        <v>1129</v>
      </c>
      <c r="L9" s="234">
        <v>48</v>
      </c>
      <c r="M9" s="234">
        <v>906</v>
      </c>
      <c r="N9" s="233">
        <v>3</v>
      </c>
      <c r="O9" s="233">
        <v>66</v>
      </c>
      <c r="P9" s="233">
        <v>11</v>
      </c>
      <c r="Q9" s="233">
        <v>131</v>
      </c>
      <c r="R9" s="234">
        <v>26</v>
      </c>
      <c r="S9" s="234">
        <v>185</v>
      </c>
      <c r="T9" s="233">
        <v>5</v>
      </c>
      <c r="U9" s="233">
        <v>347</v>
      </c>
      <c r="V9" s="234">
        <v>2</v>
      </c>
      <c r="W9" s="234">
        <v>15</v>
      </c>
      <c r="X9" s="234">
        <v>3</v>
      </c>
      <c r="Y9" s="234">
        <v>5</v>
      </c>
      <c r="Z9" s="234">
        <v>485</v>
      </c>
      <c r="AA9" s="234">
        <v>16114</v>
      </c>
    </row>
    <row r="10" spans="1:28" s="12" customFormat="1" ht="24.95" customHeight="1">
      <c r="A10" s="236">
        <v>2023</v>
      </c>
      <c r="B10" s="237">
        <v>1095</v>
      </c>
      <c r="C10" s="237">
        <v>35123</v>
      </c>
      <c r="D10" s="237">
        <v>33</v>
      </c>
      <c r="E10" s="237">
        <v>1765</v>
      </c>
      <c r="F10" s="237">
        <v>16</v>
      </c>
      <c r="G10" s="237">
        <v>41365</v>
      </c>
      <c r="H10" s="238">
        <v>1002</v>
      </c>
      <c r="I10" s="238">
        <v>878941</v>
      </c>
      <c r="J10" s="237">
        <v>6</v>
      </c>
      <c r="K10" s="237">
        <v>1268</v>
      </c>
      <c r="L10" s="238">
        <v>48</v>
      </c>
      <c r="M10" s="238">
        <v>922</v>
      </c>
      <c r="N10" s="237">
        <v>3</v>
      </c>
      <c r="O10" s="237">
        <v>62</v>
      </c>
      <c r="P10" s="237">
        <v>11</v>
      </c>
      <c r="Q10" s="237">
        <v>131</v>
      </c>
      <c r="R10" s="238">
        <v>26</v>
      </c>
      <c r="S10" s="238">
        <v>180</v>
      </c>
      <c r="T10" s="237">
        <v>4</v>
      </c>
      <c r="U10" s="237">
        <v>331</v>
      </c>
      <c r="V10" s="238">
        <v>2</v>
      </c>
      <c r="W10" s="238">
        <v>16</v>
      </c>
      <c r="X10" s="238">
        <v>3</v>
      </c>
      <c r="Y10" s="238">
        <v>5</v>
      </c>
      <c r="Z10" s="238">
        <v>287</v>
      </c>
      <c r="AA10" s="238">
        <v>14555</v>
      </c>
    </row>
    <row r="11" spans="1:28" s="33" customFormat="1" ht="64.5" customHeight="1">
      <c r="A11" s="381" t="s">
        <v>253</v>
      </c>
      <c r="B11" s="381"/>
      <c r="C11" s="381"/>
      <c r="D11" s="381"/>
      <c r="E11" s="381"/>
      <c r="F11" s="381"/>
      <c r="G11" s="381"/>
      <c r="H11" s="381"/>
      <c r="I11" s="381"/>
      <c r="J11" s="381"/>
      <c r="K11" s="381"/>
      <c r="L11" s="381"/>
      <c r="M11" s="381"/>
      <c r="N11" s="381"/>
      <c r="O11" s="381"/>
      <c r="P11" s="381"/>
      <c r="Q11" s="381"/>
      <c r="R11" s="381"/>
      <c r="S11" s="381"/>
      <c r="T11" s="381"/>
      <c r="U11" s="381"/>
      <c r="V11" s="381"/>
      <c r="W11" s="381"/>
      <c r="X11" s="381"/>
      <c r="Y11" s="381"/>
      <c r="Z11" s="381"/>
      <c r="AA11" s="381"/>
    </row>
    <row r="12" spans="1:28" ht="21.95" customHeight="1">
      <c r="A12" s="92" t="s">
        <v>316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65" t="s">
        <v>114</v>
      </c>
    </row>
    <row r="13" spans="1:28">
      <c r="A13" s="7"/>
    </row>
  </sheetData>
  <mergeCells count="16">
    <mergeCell ref="A1:AA1"/>
    <mergeCell ref="A11:AA11"/>
    <mergeCell ref="A3:A4"/>
    <mergeCell ref="B3:C3"/>
    <mergeCell ref="F3:G3"/>
    <mergeCell ref="H3:I3"/>
    <mergeCell ref="V3:W3"/>
    <mergeCell ref="X3:Y3"/>
    <mergeCell ref="L3:M3"/>
    <mergeCell ref="N3:O3"/>
    <mergeCell ref="P3:Q3"/>
    <mergeCell ref="R3:S3"/>
    <mergeCell ref="T3:U3"/>
    <mergeCell ref="J3:K3"/>
    <mergeCell ref="Z3:AA3"/>
    <mergeCell ref="D3:E3"/>
  </mergeCells>
  <phoneticPr fontId="2" type="noConversion"/>
  <printOptions horizontalCentered="1"/>
  <pageMargins left="0.78740157480314965" right="0.78740157480314965" top="0.98425196850393704" bottom="0.98425196850393704" header="0" footer="0.59055118110236227"/>
  <pageSetup paperSize="9" scale="53" firstPageNumber="48" pageOrder="overThenDown" orientation="landscape" r:id="rId1"/>
  <headerFooter scaleWithDoc="0"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N11"/>
  <sheetViews>
    <sheetView view="pageBreakPreview" zoomScaleNormal="100" zoomScaleSheetLayoutView="100" workbookViewId="0">
      <selection activeCell="A11" sqref="A11"/>
    </sheetView>
  </sheetViews>
  <sheetFormatPr defaultColWidth="8.88671875" defaultRowHeight="13.5"/>
  <cols>
    <col min="1" max="1" width="6.77734375" style="5" customWidth="1"/>
    <col min="2" max="13" width="10.77734375" style="5" customWidth="1"/>
    <col min="14" max="16384" width="8.88671875" style="5"/>
  </cols>
  <sheetData>
    <row r="1" spans="1:14" s="21" customFormat="1" ht="30" customHeight="1">
      <c r="A1" s="288" t="s">
        <v>106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</row>
    <row r="2" spans="1:14" s="1" customFormat="1" ht="15" customHeight="1">
      <c r="A2" s="111" t="s">
        <v>37</v>
      </c>
      <c r="B2" s="111"/>
      <c r="C2" s="111"/>
      <c r="D2" s="111"/>
      <c r="E2" s="111"/>
      <c r="F2" s="111"/>
      <c r="G2" s="111"/>
      <c r="I2" s="88"/>
      <c r="J2" s="88"/>
      <c r="K2" s="88"/>
      <c r="L2" s="88"/>
      <c r="M2" s="71" t="s">
        <v>236</v>
      </c>
    </row>
    <row r="3" spans="1:14" s="2" customFormat="1" ht="69.95" customHeight="1">
      <c r="A3" s="67" t="s">
        <v>274</v>
      </c>
      <c r="B3" s="84" t="s">
        <v>68</v>
      </c>
      <c r="C3" s="84" t="s">
        <v>69</v>
      </c>
      <c r="D3" s="84" t="s">
        <v>167</v>
      </c>
      <c r="E3" s="84" t="s">
        <v>42</v>
      </c>
      <c r="F3" s="84" t="s">
        <v>43</v>
      </c>
      <c r="G3" s="84" t="s">
        <v>44</v>
      </c>
      <c r="H3" s="84" t="s">
        <v>45</v>
      </c>
      <c r="I3" s="84" t="s">
        <v>168</v>
      </c>
      <c r="J3" s="84" t="s">
        <v>169</v>
      </c>
      <c r="K3" s="84" t="s">
        <v>113</v>
      </c>
      <c r="L3" s="84" t="s">
        <v>70</v>
      </c>
      <c r="M3" s="74" t="s">
        <v>71</v>
      </c>
    </row>
    <row r="4" spans="1:14" s="2" customFormat="1" ht="22.5" customHeight="1">
      <c r="A4" s="166">
        <v>2018</v>
      </c>
      <c r="B4" s="233" t="s">
        <v>311</v>
      </c>
      <c r="C4" s="233">
        <v>0</v>
      </c>
      <c r="D4" s="233">
        <v>0</v>
      </c>
      <c r="E4" s="233" t="s">
        <v>311</v>
      </c>
      <c r="F4" s="233">
        <v>0</v>
      </c>
      <c r="G4" s="233">
        <v>0</v>
      </c>
      <c r="H4" s="233" t="s">
        <v>311</v>
      </c>
      <c r="I4" s="233" t="s">
        <v>311</v>
      </c>
      <c r="J4" s="233" t="s">
        <v>311</v>
      </c>
      <c r="K4" s="233">
        <v>0</v>
      </c>
      <c r="L4" s="233" t="s">
        <v>311</v>
      </c>
      <c r="M4" s="233" t="s">
        <v>311</v>
      </c>
    </row>
    <row r="5" spans="1:14" s="2" customFormat="1" ht="22.5" customHeight="1">
      <c r="A5" s="166">
        <v>2019</v>
      </c>
      <c r="B5" s="233">
        <v>0</v>
      </c>
      <c r="C5" s="233">
        <v>0</v>
      </c>
      <c r="D5" s="233">
        <v>0</v>
      </c>
      <c r="E5" s="233">
        <v>0</v>
      </c>
      <c r="F5" s="233">
        <v>0</v>
      </c>
      <c r="G5" s="233">
        <v>1</v>
      </c>
      <c r="H5" s="233">
        <v>0</v>
      </c>
      <c r="I5" s="233">
        <v>0</v>
      </c>
      <c r="J5" s="233">
        <v>0</v>
      </c>
      <c r="K5" s="233">
        <v>0</v>
      </c>
      <c r="L5" s="233">
        <v>0</v>
      </c>
      <c r="M5" s="233">
        <v>32</v>
      </c>
    </row>
    <row r="6" spans="1:14" s="2" customFormat="1" ht="22.5" customHeight="1">
      <c r="A6" s="166">
        <v>2020</v>
      </c>
      <c r="B6" s="233">
        <v>0</v>
      </c>
      <c r="C6" s="233">
        <v>0</v>
      </c>
      <c r="D6" s="233">
        <v>0</v>
      </c>
      <c r="E6" s="233">
        <v>0</v>
      </c>
      <c r="F6" s="233">
        <v>0</v>
      </c>
      <c r="G6" s="233">
        <v>22</v>
      </c>
      <c r="H6" s="233">
        <v>0</v>
      </c>
      <c r="I6" s="233">
        <v>0</v>
      </c>
      <c r="J6" s="233">
        <v>0</v>
      </c>
      <c r="K6" s="233">
        <v>0</v>
      </c>
      <c r="L6" s="233">
        <v>0</v>
      </c>
      <c r="M6" s="233">
        <v>4</v>
      </c>
    </row>
    <row r="7" spans="1:14" s="2" customFormat="1" ht="22.5" customHeight="1">
      <c r="A7" s="166">
        <v>2021</v>
      </c>
      <c r="B7" s="233">
        <v>0</v>
      </c>
      <c r="C7" s="233">
        <v>0</v>
      </c>
      <c r="D7" s="233">
        <v>0</v>
      </c>
      <c r="E7" s="233">
        <v>0</v>
      </c>
      <c r="F7" s="233">
        <v>0</v>
      </c>
      <c r="G7" s="233">
        <v>11</v>
      </c>
      <c r="H7" s="233">
        <v>0</v>
      </c>
      <c r="I7" s="233">
        <v>0</v>
      </c>
      <c r="J7" s="233">
        <v>0</v>
      </c>
      <c r="K7" s="233">
        <v>0</v>
      </c>
      <c r="L7" s="233">
        <v>0</v>
      </c>
      <c r="M7" s="233">
        <v>0</v>
      </c>
    </row>
    <row r="8" spans="1:14" s="2" customFormat="1" ht="22.5" customHeight="1">
      <c r="A8" s="166">
        <v>2022</v>
      </c>
      <c r="B8" s="233">
        <v>0</v>
      </c>
      <c r="C8" s="233">
        <v>0</v>
      </c>
      <c r="D8" s="233">
        <v>0</v>
      </c>
      <c r="E8" s="233">
        <v>0</v>
      </c>
      <c r="F8" s="233">
        <v>0</v>
      </c>
      <c r="G8" s="233">
        <v>4</v>
      </c>
      <c r="H8" s="233">
        <v>0</v>
      </c>
      <c r="I8" s="233">
        <v>0</v>
      </c>
      <c r="J8" s="233">
        <v>0</v>
      </c>
      <c r="K8" s="233">
        <v>0</v>
      </c>
      <c r="L8" s="233">
        <v>0</v>
      </c>
      <c r="M8" s="233">
        <v>0</v>
      </c>
    </row>
    <row r="9" spans="1:14" s="2" customFormat="1" ht="22.5" customHeight="1">
      <c r="A9" s="174">
        <v>2023</v>
      </c>
      <c r="B9" s="237">
        <v>0</v>
      </c>
      <c r="C9" s="237">
        <v>0</v>
      </c>
      <c r="D9" s="237">
        <v>0</v>
      </c>
      <c r="E9" s="237">
        <v>0</v>
      </c>
      <c r="F9" s="237">
        <v>0</v>
      </c>
      <c r="G9" s="237">
        <v>0</v>
      </c>
      <c r="H9" s="237">
        <v>0</v>
      </c>
      <c r="I9" s="237">
        <v>0</v>
      </c>
      <c r="J9" s="237">
        <v>0</v>
      </c>
      <c r="K9" s="237">
        <v>0</v>
      </c>
      <c r="L9" s="237">
        <v>0</v>
      </c>
      <c r="M9" s="237">
        <v>0</v>
      </c>
    </row>
    <row r="10" spans="1:14" s="1" customFormat="1" ht="17.100000000000001" customHeight="1">
      <c r="A10" s="101" t="s">
        <v>316</v>
      </c>
      <c r="B10" s="110"/>
      <c r="C10" s="110"/>
      <c r="D10" s="110"/>
      <c r="E10" s="110"/>
      <c r="F10" s="110"/>
      <c r="G10" s="110"/>
      <c r="I10" s="91"/>
      <c r="J10" s="91"/>
      <c r="K10" s="91"/>
      <c r="L10" s="91"/>
      <c r="M10" s="65" t="s">
        <v>112</v>
      </c>
      <c r="N10" s="27"/>
    </row>
    <row r="11" spans="1:14">
      <c r="A11" s="7"/>
    </row>
  </sheetData>
  <mergeCells count="1">
    <mergeCell ref="A1:M1"/>
  </mergeCells>
  <phoneticPr fontId="2" type="noConversion"/>
  <printOptions horizontalCentered="1"/>
  <pageMargins left="0.78740157480314965" right="0.78740157480314965" top="0.98425196850393704" bottom="0.98425196850393704" header="0" footer="0.59055118110236227"/>
  <pageSetup paperSize="9" scale="82" firstPageNumber="48" pageOrder="overThenDown" orientation="landscape" r:id="rId1"/>
  <headerFooter scaleWithDoc="0"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T22"/>
  <sheetViews>
    <sheetView view="pageBreakPreview" zoomScaleNormal="100" zoomScaleSheetLayoutView="100" workbookViewId="0">
      <selection activeCell="A23" sqref="A23"/>
    </sheetView>
  </sheetViews>
  <sheetFormatPr defaultColWidth="8.88671875" defaultRowHeight="13.5"/>
  <cols>
    <col min="1" max="1" width="7.33203125" style="6" customWidth="1"/>
    <col min="2" max="2" width="11.6640625" style="6" customWidth="1"/>
    <col min="3" max="5" width="9.77734375" style="6" customWidth="1"/>
    <col min="6" max="6" width="11.33203125" style="6" customWidth="1"/>
    <col min="7" max="17" width="9.77734375" style="6" customWidth="1"/>
    <col min="18" max="16384" width="8.88671875" style="6"/>
  </cols>
  <sheetData>
    <row r="1" spans="1:20" s="25" customFormat="1" ht="30" customHeight="1">
      <c r="A1" s="288" t="s">
        <v>73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288"/>
      <c r="O1" s="288"/>
      <c r="P1" s="288"/>
      <c r="Q1" s="288"/>
      <c r="R1" s="36"/>
    </row>
    <row r="2" spans="1:20" s="25" customFormat="1">
      <c r="A2" s="88" t="s">
        <v>74</v>
      </c>
      <c r="B2" s="88"/>
      <c r="C2" s="88"/>
      <c r="D2" s="88"/>
      <c r="E2" s="88"/>
      <c r="F2" s="88"/>
      <c r="G2" s="88"/>
      <c r="H2" s="88"/>
      <c r="I2" s="88"/>
      <c r="K2" s="88"/>
      <c r="L2" s="88"/>
      <c r="M2" s="88"/>
      <c r="N2" s="88"/>
      <c r="O2" s="88"/>
      <c r="P2" s="88"/>
      <c r="Q2" s="97" t="s">
        <v>75</v>
      </c>
      <c r="R2" s="36"/>
    </row>
    <row r="3" spans="1:20" s="2" customFormat="1" ht="59.25" customHeight="1">
      <c r="A3" s="256" t="s">
        <v>274</v>
      </c>
      <c r="B3" s="117" t="s">
        <v>251</v>
      </c>
      <c r="C3" s="117" t="s">
        <v>170</v>
      </c>
      <c r="D3" s="117" t="s">
        <v>180</v>
      </c>
      <c r="E3" s="117" t="s">
        <v>107</v>
      </c>
      <c r="F3" s="257" t="s">
        <v>252</v>
      </c>
      <c r="G3" s="164" t="s">
        <v>76</v>
      </c>
      <c r="H3" s="68" t="s">
        <v>181</v>
      </c>
      <c r="I3" s="68" t="s">
        <v>182</v>
      </c>
      <c r="J3" s="68" t="s">
        <v>175</v>
      </c>
      <c r="K3" s="68" t="s">
        <v>183</v>
      </c>
      <c r="L3" s="68" t="s">
        <v>249</v>
      </c>
      <c r="M3" s="164" t="s">
        <v>184</v>
      </c>
      <c r="N3" s="68" t="s">
        <v>185</v>
      </c>
      <c r="O3" s="68" t="s">
        <v>171</v>
      </c>
      <c r="P3" s="164" t="s">
        <v>176</v>
      </c>
      <c r="Q3" s="68" t="s">
        <v>177</v>
      </c>
    </row>
    <row r="4" spans="1:20" s="2" customFormat="1" ht="24" customHeight="1">
      <c r="A4" s="166">
        <v>2018</v>
      </c>
      <c r="B4" s="233" t="s">
        <v>310</v>
      </c>
      <c r="C4" s="233" t="s">
        <v>310</v>
      </c>
      <c r="D4" s="233">
        <v>0</v>
      </c>
      <c r="E4" s="233">
        <v>764650</v>
      </c>
      <c r="F4" s="233">
        <v>1821859</v>
      </c>
      <c r="G4" s="233">
        <v>0</v>
      </c>
      <c r="H4" s="233">
        <v>160857</v>
      </c>
      <c r="I4" s="233">
        <v>51075</v>
      </c>
      <c r="J4" s="233" t="s">
        <v>310</v>
      </c>
      <c r="K4" s="233" t="s">
        <v>310</v>
      </c>
      <c r="L4" s="233" t="s">
        <v>310</v>
      </c>
      <c r="M4" s="233">
        <v>62043</v>
      </c>
      <c r="N4" s="233">
        <v>105072</v>
      </c>
      <c r="O4" s="233" t="s">
        <v>310</v>
      </c>
      <c r="P4" s="233" t="s">
        <v>310</v>
      </c>
      <c r="Q4" s="233">
        <v>57</v>
      </c>
    </row>
    <row r="5" spans="1:20" s="2" customFormat="1" ht="24" customHeight="1">
      <c r="A5" s="166">
        <v>2019</v>
      </c>
      <c r="B5" s="233">
        <v>0</v>
      </c>
      <c r="C5" s="233">
        <v>0</v>
      </c>
      <c r="D5" s="234">
        <v>0</v>
      </c>
      <c r="E5" s="234">
        <v>554139</v>
      </c>
      <c r="F5" s="234">
        <v>2014120</v>
      </c>
      <c r="G5" s="233">
        <v>0</v>
      </c>
      <c r="H5" s="234">
        <v>354782</v>
      </c>
      <c r="I5" s="234">
        <v>0</v>
      </c>
      <c r="J5" s="180">
        <v>0</v>
      </c>
      <c r="K5" s="192">
        <v>0</v>
      </c>
      <c r="L5" s="192">
        <v>0</v>
      </c>
      <c r="M5" s="180">
        <v>8475</v>
      </c>
      <c r="N5" s="180">
        <v>148294</v>
      </c>
      <c r="O5" s="180">
        <v>0</v>
      </c>
      <c r="P5" s="180">
        <v>0</v>
      </c>
      <c r="Q5" s="192">
        <v>868624</v>
      </c>
    </row>
    <row r="6" spans="1:20" s="2" customFormat="1" ht="24" customHeight="1">
      <c r="A6" s="166">
        <v>2020</v>
      </c>
      <c r="B6" s="233" t="s">
        <v>310</v>
      </c>
      <c r="C6" s="233" t="s">
        <v>310</v>
      </c>
      <c r="D6" s="234">
        <v>0</v>
      </c>
      <c r="E6" s="234">
        <v>362449</v>
      </c>
      <c r="F6" s="234">
        <v>1850442</v>
      </c>
      <c r="G6" s="233">
        <v>0</v>
      </c>
      <c r="H6" s="234">
        <v>255124</v>
      </c>
      <c r="I6" s="233">
        <v>0</v>
      </c>
      <c r="J6" s="192">
        <v>0</v>
      </c>
      <c r="K6" s="192" t="s">
        <v>310</v>
      </c>
      <c r="L6" s="192" t="s">
        <v>310</v>
      </c>
      <c r="M6" s="192">
        <v>3467</v>
      </c>
      <c r="N6" s="192">
        <v>575832</v>
      </c>
      <c r="O6" s="192">
        <v>0</v>
      </c>
      <c r="P6" s="192">
        <v>0</v>
      </c>
      <c r="Q6" s="192">
        <v>112611</v>
      </c>
    </row>
    <row r="7" spans="1:20" s="2" customFormat="1" ht="24" customHeight="1">
      <c r="A7" s="166">
        <v>2021</v>
      </c>
      <c r="B7" s="233">
        <v>0</v>
      </c>
      <c r="C7" s="233">
        <v>0</v>
      </c>
      <c r="D7" s="234">
        <v>0</v>
      </c>
      <c r="E7" s="234">
        <v>92127</v>
      </c>
      <c r="F7" s="234">
        <v>1712028</v>
      </c>
      <c r="G7" s="233">
        <v>0</v>
      </c>
      <c r="H7" s="234">
        <v>299001</v>
      </c>
      <c r="I7" s="233">
        <v>0</v>
      </c>
      <c r="J7" s="192">
        <v>0</v>
      </c>
      <c r="K7" s="192">
        <v>0</v>
      </c>
      <c r="L7" s="192">
        <v>0</v>
      </c>
      <c r="M7" s="192">
        <v>9401</v>
      </c>
      <c r="N7" s="192">
        <v>31227</v>
      </c>
      <c r="O7" s="192">
        <v>0</v>
      </c>
      <c r="P7" s="192">
        <v>0</v>
      </c>
      <c r="Q7" s="192">
        <v>0</v>
      </c>
    </row>
    <row r="8" spans="1:20" s="2" customFormat="1" ht="24" customHeight="1">
      <c r="A8" s="166">
        <v>2022</v>
      </c>
      <c r="B8" s="233" t="s">
        <v>312</v>
      </c>
      <c r="C8" s="233" t="s">
        <v>312</v>
      </c>
      <c r="D8" s="233" t="s">
        <v>312</v>
      </c>
      <c r="E8" s="234">
        <v>105710</v>
      </c>
      <c r="F8" s="234">
        <v>362298</v>
      </c>
      <c r="G8" s="233" t="s">
        <v>312</v>
      </c>
      <c r="H8" s="234">
        <v>127312</v>
      </c>
      <c r="I8" s="233" t="s">
        <v>312</v>
      </c>
      <c r="J8" s="192" t="s">
        <v>312</v>
      </c>
      <c r="K8" s="192" t="s">
        <v>312</v>
      </c>
      <c r="L8" s="192" t="s">
        <v>312</v>
      </c>
      <c r="M8" s="192">
        <v>5400</v>
      </c>
      <c r="N8" s="192">
        <v>34781</v>
      </c>
      <c r="O8" s="192" t="s">
        <v>312</v>
      </c>
      <c r="P8" s="192" t="s">
        <v>312</v>
      </c>
      <c r="Q8" s="192" t="s">
        <v>312</v>
      </c>
    </row>
    <row r="9" spans="1:20" s="2" customFormat="1" ht="24" customHeight="1">
      <c r="A9" s="174">
        <v>2023</v>
      </c>
      <c r="B9" s="237" t="s">
        <v>312</v>
      </c>
      <c r="C9" s="237" t="s">
        <v>312</v>
      </c>
      <c r="D9" s="237" t="s">
        <v>312</v>
      </c>
      <c r="E9" s="238">
        <v>396137</v>
      </c>
      <c r="F9" s="238">
        <v>1964703</v>
      </c>
      <c r="G9" s="237" t="s">
        <v>312</v>
      </c>
      <c r="H9" s="238">
        <v>245449</v>
      </c>
      <c r="I9" s="237" t="s">
        <v>312</v>
      </c>
      <c r="J9" s="258" t="s">
        <v>312</v>
      </c>
      <c r="K9" s="258" t="s">
        <v>312</v>
      </c>
      <c r="L9" s="258" t="s">
        <v>312</v>
      </c>
      <c r="M9" s="258">
        <v>8637</v>
      </c>
      <c r="N9" s="258">
        <v>34850</v>
      </c>
      <c r="O9" s="258" t="s">
        <v>312</v>
      </c>
      <c r="P9" s="258" t="s">
        <v>312</v>
      </c>
      <c r="Q9" s="258" t="s">
        <v>312</v>
      </c>
    </row>
    <row r="10" spans="1:20" s="1" customFormat="1" ht="17.100000000000001" customHeight="1">
      <c r="A10" s="101" t="s">
        <v>317</v>
      </c>
      <c r="B10" s="101"/>
      <c r="C10" s="101"/>
      <c r="D10" s="101"/>
      <c r="E10" s="101"/>
      <c r="F10" s="101"/>
      <c r="G10" s="101"/>
      <c r="H10" s="101"/>
      <c r="I10" s="101"/>
      <c r="K10" s="101"/>
      <c r="L10" s="101"/>
      <c r="M10" s="101"/>
      <c r="N10" s="101"/>
      <c r="O10" s="101"/>
      <c r="P10" s="101"/>
      <c r="Q10" s="72" t="s">
        <v>77</v>
      </c>
    </row>
    <row r="11" spans="1:20" ht="24" customHeight="1">
      <c r="A11" s="52"/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</row>
    <row r="12" spans="1:20" s="32" customFormat="1" ht="30" customHeight="1">
      <c r="A12" s="288" t="s">
        <v>78</v>
      </c>
      <c r="B12" s="288"/>
      <c r="C12" s="288"/>
      <c r="D12" s="288"/>
      <c r="E12" s="288"/>
      <c r="F12" s="288"/>
      <c r="G12" s="288"/>
      <c r="H12" s="288"/>
      <c r="I12" s="288"/>
      <c r="J12" s="288"/>
      <c r="K12" s="288"/>
      <c r="L12" s="288"/>
      <c r="M12" s="288"/>
      <c r="N12" s="288"/>
      <c r="O12" s="288"/>
      <c r="P12" s="288"/>
      <c r="Q12" s="288"/>
    </row>
    <row r="13" spans="1:20" s="35" customFormat="1" ht="15" customHeight="1">
      <c r="A13" s="294" t="s">
        <v>79</v>
      </c>
      <c r="B13" s="294"/>
      <c r="C13" s="294"/>
      <c r="D13" s="294"/>
      <c r="E13" s="294"/>
      <c r="F13" s="294"/>
      <c r="G13" s="294"/>
      <c r="H13" s="294"/>
      <c r="I13" s="294"/>
      <c r="K13" s="88"/>
      <c r="L13" s="88"/>
      <c r="M13" s="88"/>
      <c r="N13" s="88"/>
      <c r="O13" s="88"/>
      <c r="P13" s="88"/>
      <c r="Q13" s="97" t="s">
        <v>254</v>
      </c>
    </row>
    <row r="14" spans="1:20" s="37" customFormat="1" ht="40.5" customHeight="1">
      <c r="A14" s="311" t="s">
        <v>274</v>
      </c>
      <c r="B14" s="310" t="s">
        <v>186</v>
      </c>
      <c r="C14" s="310"/>
      <c r="D14" s="310" t="s">
        <v>187</v>
      </c>
      <c r="E14" s="310"/>
      <c r="F14" s="310" t="s">
        <v>123</v>
      </c>
      <c r="G14" s="310"/>
      <c r="H14" s="310" t="s">
        <v>124</v>
      </c>
      <c r="I14" s="310"/>
      <c r="J14" s="310" t="s">
        <v>125</v>
      </c>
      <c r="K14" s="310"/>
      <c r="L14" s="310" t="s">
        <v>188</v>
      </c>
      <c r="M14" s="310"/>
      <c r="N14" s="310" t="s">
        <v>126</v>
      </c>
      <c r="O14" s="310"/>
      <c r="P14" s="310" t="s">
        <v>189</v>
      </c>
      <c r="Q14" s="310"/>
    </row>
    <row r="15" spans="1:20" s="37" customFormat="1" ht="32.25" customHeight="1">
      <c r="A15" s="311"/>
      <c r="B15" s="160" t="s">
        <v>178</v>
      </c>
      <c r="C15" s="160" t="s">
        <v>179</v>
      </c>
      <c r="D15" s="160" t="s">
        <v>178</v>
      </c>
      <c r="E15" s="160" t="s">
        <v>179</v>
      </c>
      <c r="F15" s="160" t="s">
        <v>178</v>
      </c>
      <c r="G15" s="160" t="s">
        <v>179</v>
      </c>
      <c r="H15" s="160" t="s">
        <v>178</v>
      </c>
      <c r="I15" s="160" t="s">
        <v>179</v>
      </c>
      <c r="J15" s="160" t="s">
        <v>178</v>
      </c>
      <c r="K15" s="160" t="s">
        <v>179</v>
      </c>
      <c r="L15" s="160" t="s">
        <v>178</v>
      </c>
      <c r="M15" s="160" t="s">
        <v>179</v>
      </c>
      <c r="N15" s="160" t="s">
        <v>178</v>
      </c>
      <c r="O15" s="160" t="s">
        <v>179</v>
      </c>
      <c r="P15" s="160" t="s">
        <v>178</v>
      </c>
      <c r="Q15" s="160" t="s">
        <v>179</v>
      </c>
    </row>
    <row r="16" spans="1:20" s="37" customFormat="1" ht="24" customHeight="1">
      <c r="A16" s="244">
        <v>2018</v>
      </c>
      <c r="B16" s="245">
        <v>129218</v>
      </c>
      <c r="C16" s="245">
        <v>108819</v>
      </c>
      <c r="D16" s="246">
        <v>95299</v>
      </c>
      <c r="E16" s="246">
        <v>95299</v>
      </c>
      <c r="F16" s="247">
        <v>1894</v>
      </c>
      <c r="G16" s="247">
        <v>1894</v>
      </c>
      <c r="H16" s="245">
        <v>28479</v>
      </c>
      <c r="I16" s="245">
        <v>8090</v>
      </c>
      <c r="J16" s="248">
        <v>307</v>
      </c>
      <c r="K16" s="248">
        <v>307</v>
      </c>
      <c r="L16" s="248">
        <v>12</v>
      </c>
      <c r="M16" s="248">
        <v>2</v>
      </c>
      <c r="N16" s="245">
        <v>3014</v>
      </c>
      <c r="O16" s="245">
        <v>3014</v>
      </c>
      <c r="P16" s="247">
        <v>213</v>
      </c>
      <c r="Q16" s="247">
        <v>213</v>
      </c>
      <c r="R16" s="239"/>
      <c r="S16" s="243"/>
      <c r="T16" s="243"/>
    </row>
    <row r="17" spans="1:20" s="37" customFormat="1" ht="24" customHeight="1">
      <c r="A17" s="244">
        <v>2019</v>
      </c>
      <c r="B17" s="245">
        <f t="shared" ref="B17:C19" si="0">SUM(D17,F17,H17,B32,D32,F32,H32)</f>
        <v>23004</v>
      </c>
      <c r="C17" s="245">
        <f t="shared" si="0"/>
        <v>22120</v>
      </c>
      <c r="D17" s="246">
        <v>22066</v>
      </c>
      <c r="E17" s="246">
        <v>22066</v>
      </c>
      <c r="F17" s="247">
        <v>54</v>
      </c>
      <c r="G17" s="247">
        <v>54</v>
      </c>
      <c r="H17" s="245">
        <v>884</v>
      </c>
      <c r="I17" s="245">
        <v>0</v>
      </c>
      <c r="J17" s="249">
        <v>0</v>
      </c>
      <c r="K17" s="249">
        <v>0</v>
      </c>
      <c r="L17" s="249">
        <v>0</v>
      </c>
      <c r="M17" s="249">
        <v>0</v>
      </c>
      <c r="N17" s="245">
        <v>262</v>
      </c>
      <c r="O17" s="250">
        <v>262</v>
      </c>
      <c r="P17" s="251">
        <v>0</v>
      </c>
      <c r="Q17" s="251">
        <v>0</v>
      </c>
      <c r="R17" s="240"/>
      <c r="S17" s="243"/>
      <c r="T17" s="243"/>
    </row>
    <row r="18" spans="1:20" s="37" customFormat="1" ht="24" customHeight="1">
      <c r="A18" s="244">
        <v>2020</v>
      </c>
      <c r="B18" s="245">
        <f t="shared" si="0"/>
        <v>88153</v>
      </c>
      <c r="C18" s="245">
        <f t="shared" si="0"/>
        <v>85477</v>
      </c>
      <c r="D18" s="246">
        <v>85477</v>
      </c>
      <c r="E18" s="246">
        <v>85477</v>
      </c>
      <c r="F18" s="247">
        <v>0</v>
      </c>
      <c r="G18" s="247">
        <v>0</v>
      </c>
      <c r="H18" s="245">
        <v>2676</v>
      </c>
      <c r="I18" s="245">
        <v>0</v>
      </c>
      <c r="J18" s="180">
        <v>0</v>
      </c>
      <c r="K18" s="180">
        <v>0</v>
      </c>
      <c r="L18" s="180">
        <v>0</v>
      </c>
      <c r="M18" s="180">
        <v>0</v>
      </c>
      <c r="N18" s="180">
        <v>1489</v>
      </c>
      <c r="O18" s="180">
        <v>1489</v>
      </c>
      <c r="P18" s="180">
        <v>0</v>
      </c>
      <c r="Q18" s="180">
        <v>0</v>
      </c>
      <c r="R18" s="241"/>
      <c r="S18" s="243"/>
      <c r="T18" s="243"/>
    </row>
    <row r="19" spans="1:20" s="37" customFormat="1" ht="24" customHeight="1">
      <c r="A19" s="244">
        <v>2021</v>
      </c>
      <c r="B19" s="245">
        <f t="shared" si="0"/>
        <v>76663</v>
      </c>
      <c r="C19" s="245">
        <f t="shared" si="0"/>
        <v>76077</v>
      </c>
      <c r="D19" s="246">
        <v>74217</v>
      </c>
      <c r="E19" s="246">
        <v>74217</v>
      </c>
      <c r="F19" s="247">
        <v>0</v>
      </c>
      <c r="G19" s="247">
        <v>0</v>
      </c>
      <c r="H19" s="245">
        <v>2446</v>
      </c>
      <c r="I19" s="245">
        <v>1860</v>
      </c>
      <c r="J19" s="180">
        <v>0</v>
      </c>
      <c r="K19" s="180">
        <v>0</v>
      </c>
      <c r="L19" s="180">
        <v>0</v>
      </c>
      <c r="M19" s="180">
        <v>0</v>
      </c>
      <c r="N19" s="180">
        <v>2065</v>
      </c>
      <c r="O19" s="180">
        <v>2065</v>
      </c>
      <c r="P19" s="180">
        <v>0</v>
      </c>
      <c r="Q19" s="180">
        <v>0</v>
      </c>
      <c r="R19" s="241"/>
      <c r="S19" s="243"/>
      <c r="T19" s="243"/>
    </row>
    <row r="20" spans="1:20" s="37" customFormat="1" ht="24" customHeight="1">
      <c r="A20" s="244">
        <v>2022</v>
      </c>
      <c r="B20" s="245">
        <f>SUM(D20,F20,H20,B37,D37,F37,H37)</f>
        <v>111954</v>
      </c>
      <c r="C20" s="245">
        <f>SUM(E20,G20,I20,C37,E37,G37,I37)</f>
        <v>111954</v>
      </c>
      <c r="D20" s="246">
        <v>111954</v>
      </c>
      <c r="E20" s="246">
        <v>111954</v>
      </c>
      <c r="F20" s="247">
        <v>0</v>
      </c>
      <c r="G20" s="247">
        <v>0</v>
      </c>
      <c r="H20" s="245">
        <v>0</v>
      </c>
      <c r="I20" s="245">
        <v>0</v>
      </c>
      <c r="J20" s="180">
        <v>50</v>
      </c>
      <c r="K20" s="180">
        <v>50</v>
      </c>
      <c r="L20" s="180">
        <v>0</v>
      </c>
      <c r="M20" s="180">
        <v>0</v>
      </c>
      <c r="N20" s="180">
        <v>7530</v>
      </c>
      <c r="O20" s="180">
        <v>7530</v>
      </c>
      <c r="P20" s="180">
        <v>0</v>
      </c>
      <c r="Q20" s="180">
        <v>0</v>
      </c>
      <c r="R20" s="241"/>
      <c r="S20" s="243"/>
      <c r="T20" s="243"/>
    </row>
    <row r="21" spans="1:20" s="37" customFormat="1" ht="24" customHeight="1">
      <c r="A21" s="252">
        <v>2023</v>
      </c>
      <c r="B21" s="253">
        <f>SUM(D21,F21,H21,B38,D38,F38,H38)</f>
        <v>47926</v>
      </c>
      <c r="C21" s="253">
        <f>SUM(E21,G21,I21,C38,E38,G38,I38)</f>
        <v>47926</v>
      </c>
      <c r="D21" s="254">
        <v>47832</v>
      </c>
      <c r="E21" s="254">
        <v>47832</v>
      </c>
      <c r="F21" s="255">
        <v>0</v>
      </c>
      <c r="G21" s="255">
        <v>0</v>
      </c>
      <c r="H21" s="253">
        <v>94</v>
      </c>
      <c r="I21" s="253">
        <v>94</v>
      </c>
      <c r="J21" s="184">
        <v>0</v>
      </c>
      <c r="K21" s="184">
        <v>0</v>
      </c>
      <c r="L21" s="184">
        <v>0</v>
      </c>
      <c r="M21" s="184">
        <v>0</v>
      </c>
      <c r="N21" s="184">
        <v>8291</v>
      </c>
      <c r="O21" s="184">
        <v>8291</v>
      </c>
      <c r="P21" s="184">
        <v>0</v>
      </c>
      <c r="Q21" s="184">
        <v>0</v>
      </c>
      <c r="R21" s="242"/>
      <c r="S21" s="243"/>
      <c r="T21" s="243"/>
    </row>
    <row r="22" spans="1:20" s="35" customFormat="1" ht="17.100000000000001" customHeight="1">
      <c r="A22" s="101" t="s">
        <v>318</v>
      </c>
      <c r="B22" s="101"/>
      <c r="C22" s="101"/>
      <c r="D22" s="101"/>
      <c r="E22" s="110"/>
      <c r="F22" s="110"/>
      <c r="G22" s="110"/>
      <c r="H22" s="110"/>
      <c r="I22" s="110"/>
      <c r="K22" s="101"/>
      <c r="L22" s="101"/>
      <c r="M22" s="101"/>
      <c r="N22" s="101"/>
      <c r="O22" s="101"/>
      <c r="P22" s="101"/>
      <c r="Q22" s="72" t="s">
        <v>77</v>
      </c>
    </row>
  </sheetData>
  <mergeCells count="12">
    <mergeCell ref="A1:Q1"/>
    <mergeCell ref="P14:Q14"/>
    <mergeCell ref="B14:C14"/>
    <mergeCell ref="A12:Q12"/>
    <mergeCell ref="A13:I13"/>
    <mergeCell ref="D14:E14"/>
    <mergeCell ref="F14:G14"/>
    <mergeCell ref="H14:I14"/>
    <mergeCell ref="A14:A15"/>
    <mergeCell ref="J14:K14"/>
    <mergeCell ref="L14:M14"/>
    <mergeCell ref="N14:O14"/>
  </mergeCells>
  <phoneticPr fontId="2" type="noConversion"/>
  <printOptions horizontalCentered="1"/>
  <pageMargins left="0.78740157480314965" right="0.78740157480314965" top="0.98425196850393704" bottom="0.98425196850393704" header="0" footer="0.59055118110236227"/>
  <pageSetup paperSize="9" scale="63" firstPageNumber="66" pageOrder="overThenDown" orientation="landscape" r:id="rId1"/>
  <headerFooter scaleWithDoc="0" alignWithMargins="0">
    <oddFooter xml:space="preserve">&amp;L&amp;"돋움,기울임꼴" &amp;C 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M19"/>
  <sheetViews>
    <sheetView view="pageBreakPreview" zoomScaleNormal="100" zoomScaleSheetLayoutView="100" workbookViewId="0">
      <selection activeCell="A12" sqref="A12"/>
    </sheetView>
  </sheetViews>
  <sheetFormatPr defaultRowHeight="13.5"/>
  <cols>
    <col min="1" max="1" width="6.33203125" customWidth="1"/>
    <col min="2" max="13" width="6.77734375" customWidth="1"/>
  </cols>
  <sheetData>
    <row r="1" spans="1:13" s="38" customFormat="1" ht="23.1" customHeight="1">
      <c r="A1" s="288" t="s">
        <v>80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</row>
    <row r="2" spans="1:13" s="35" customFormat="1" ht="12.95" customHeight="1">
      <c r="A2" s="294" t="s">
        <v>81</v>
      </c>
      <c r="B2" s="294"/>
      <c r="C2" s="294"/>
      <c r="D2" s="294"/>
      <c r="E2" s="294"/>
      <c r="F2" s="294"/>
      <c r="G2" s="294"/>
      <c r="I2" s="88"/>
      <c r="J2" s="88"/>
      <c r="K2" s="88"/>
      <c r="L2" s="88"/>
      <c r="M2" s="71" t="s">
        <v>247</v>
      </c>
    </row>
    <row r="3" spans="1:13" s="39" customFormat="1" ht="55.5" customHeight="1">
      <c r="A3" s="397" t="s">
        <v>274</v>
      </c>
      <c r="B3" s="399" t="s">
        <v>186</v>
      </c>
      <c r="C3" s="400"/>
      <c r="D3" s="399" t="s">
        <v>127</v>
      </c>
      <c r="E3" s="400"/>
      <c r="F3" s="399" t="s">
        <v>128</v>
      </c>
      <c r="G3" s="400"/>
      <c r="H3" s="399" t="s">
        <v>129</v>
      </c>
      <c r="I3" s="400"/>
      <c r="J3" s="399" t="s">
        <v>130</v>
      </c>
      <c r="K3" s="400"/>
      <c r="L3" s="399" t="s">
        <v>131</v>
      </c>
      <c r="M3" s="401"/>
    </row>
    <row r="4" spans="1:13" ht="33.75" customHeight="1">
      <c r="A4" s="398"/>
      <c r="B4" s="93" t="s">
        <v>194</v>
      </c>
      <c r="C4" s="93" t="s">
        <v>223</v>
      </c>
      <c r="D4" s="93" t="s">
        <v>194</v>
      </c>
      <c r="E4" s="93" t="s">
        <v>223</v>
      </c>
      <c r="F4" s="93" t="s">
        <v>194</v>
      </c>
      <c r="G4" s="93" t="s">
        <v>223</v>
      </c>
      <c r="H4" s="93" t="s">
        <v>194</v>
      </c>
      <c r="I4" s="93" t="s">
        <v>223</v>
      </c>
      <c r="J4" s="93" t="s">
        <v>194</v>
      </c>
      <c r="K4" s="93" t="s">
        <v>223</v>
      </c>
      <c r="L4" s="93" t="s">
        <v>194</v>
      </c>
      <c r="M4" s="112" t="s">
        <v>223</v>
      </c>
    </row>
    <row r="5" spans="1:13" s="35" customFormat="1" ht="24" customHeight="1">
      <c r="A5" s="166">
        <v>2018</v>
      </c>
      <c r="B5" s="259">
        <f t="shared" ref="B5:C10" si="0">D5+F5+B19+D19+F19</f>
        <v>503</v>
      </c>
      <c r="C5" s="259">
        <f t="shared" si="0"/>
        <v>1131</v>
      </c>
      <c r="D5" s="259">
        <v>492</v>
      </c>
      <c r="E5" s="259">
        <v>1097</v>
      </c>
      <c r="F5" s="259">
        <v>11</v>
      </c>
      <c r="G5" s="259">
        <v>34</v>
      </c>
      <c r="H5" s="259">
        <v>0</v>
      </c>
      <c r="I5" s="259">
        <v>0</v>
      </c>
      <c r="J5" s="259">
        <v>0</v>
      </c>
      <c r="K5" s="259">
        <v>0</v>
      </c>
      <c r="L5" s="259">
        <v>22</v>
      </c>
      <c r="M5" s="259">
        <v>5.2</v>
      </c>
    </row>
    <row r="6" spans="1:13" s="35" customFormat="1" ht="24" customHeight="1">
      <c r="A6" s="166">
        <v>2019</v>
      </c>
      <c r="B6" s="259">
        <f t="shared" si="0"/>
        <v>366.8</v>
      </c>
      <c r="C6" s="259">
        <f t="shared" si="0"/>
        <v>684.5</v>
      </c>
      <c r="D6" s="259">
        <v>361.8</v>
      </c>
      <c r="E6" s="259">
        <v>680</v>
      </c>
      <c r="F6" s="259">
        <v>5</v>
      </c>
      <c r="G6" s="259">
        <v>4.5</v>
      </c>
      <c r="H6" s="259">
        <v>5</v>
      </c>
      <c r="I6" s="259">
        <v>11.4</v>
      </c>
      <c r="J6" s="259">
        <v>16.100000000000001</v>
      </c>
      <c r="K6" s="262">
        <v>27.7</v>
      </c>
      <c r="L6" s="259">
        <v>0</v>
      </c>
      <c r="M6" s="259">
        <v>0</v>
      </c>
    </row>
    <row r="7" spans="1:13" s="35" customFormat="1" ht="24" customHeight="1">
      <c r="A7" s="166">
        <v>2020</v>
      </c>
      <c r="B7" s="259">
        <f t="shared" si="0"/>
        <v>457</v>
      </c>
      <c r="C7" s="259">
        <f t="shared" si="0"/>
        <v>1386.9</v>
      </c>
      <c r="D7" s="259">
        <v>446</v>
      </c>
      <c r="E7" s="259">
        <v>1367.4</v>
      </c>
      <c r="F7" s="259">
        <v>11</v>
      </c>
      <c r="G7" s="259">
        <v>19.5</v>
      </c>
      <c r="H7" s="259">
        <v>0</v>
      </c>
      <c r="I7" s="259">
        <v>0</v>
      </c>
      <c r="J7" s="259">
        <v>4</v>
      </c>
      <c r="K7" s="262">
        <v>1</v>
      </c>
      <c r="L7" s="259">
        <v>0</v>
      </c>
      <c r="M7" s="259">
        <v>0</v>
      </c>
    </row>
    <row r="8" spans="1:13" s="35" customFormat="1" ht="24" customHeight="1">
      <c r="A8" s="166">
        <v>2021</v>
      </c>
      <c r="B8" s="259">
        <f t="shared" si="0"/>
        <v>522.79999999999995</v>
      </c>
      <c r="C8" s="259">
        <f t="shared" si="0"/>
        <v>1282.5999999999999</v>
      </c>
      <c r="D8" s="259">
        <v>517.79999999999995</v>
      </c>
      <c r="E8" s="259">
        <v>1282.5</v>
      </c>
      <c r="F8" s="259">
        <v>5</v>
      </c>
      <c r="G8" s="259">
        <v>0.1</v>
      </c>
      <c r="H8" s="259">
        <v>9.6999999999999993</v>
      </c>
      <c r="I8" s="259">
        <v>28.5</v>
      </c>
      <c r="J8" s="259">
        <v>0</v>
      </c>
      <c r="K8" s="259">
        <v>0</v>
      </c>
      <c r="L8" s="259">
        <v>20</v>
      </c>
      <c r="M8" s="259">
        <v>48</v>
      </c>
    </row>
    <row r="9" spans="1:13" s="35" customFormat="1" ht="24" customHeight="1">
      <c r="A9" s="166">
        <v>2022</v>
      </c>
      <c r="B9" s="259">
        <f t="shared" si="0"/>
        <v>506.8</v>
      </c>
      <c r="C9" s="259">
        <f t="shared" si="0"/>
        <v>1245.5</v>
      </c>
      <c r="D9" s="259">
        <v>494.7</v>
      </c>
      <c r="E9" s="259">
        <v>1213.7</v>
      </c>
      <c r="F9" s="259">
        <v>12.1</v>
      </c>
      <c r="G9" s="259">
        <v>31.8</v>
      </c>
      <c r="H9" s="259">
        <v>10</v>
      </c>
      <c r="I9" s="259">
        <v>30</v>
      </c>
      <c r="J9" s="259">
        <v>7.8</v>
      </c>
      <c r="K9" s="259">
        <v>19.5</v>
      </c>
      <c r="L9" s="259">
        <v>4</v>
      </c>
      <c r="M9" s="259">
        <v>12</v>
      </c>
    </row>
    <row r="10" spans="1:13" s="35" customFormat="1" ht="24" customHeight="1">
      <c r="A10" s="174">
        <v>2023</v>
      </c>
      <c r="B10" s="261">
        <f t="shared" si="0"/>
        <v>395.59999999999997</v>
      </c>
      <c r="C10" s="261">
        <f t="shared" si="0"/>
        <v>915</v>
      </c>
      <c r="D10" s="261">
        <v>389.7</v>
      </c>
      <c r="E10" s="261">
        <v>902</v>
      </c>
      <c r="F10" s="261">
        <v>5.9</v>
      </c>
      <c r="G10" s="261">
        <v>13</v>
      </c>
      <c r="H10" s="261">
        <v>12.9</v>
      </c>
      <c r="I10" s="261">
        <v>31.5</v>
      </c>
      <c r="J10" s="261">
        <v>10.7</v>
      </c>
      <c r="K10" s="261">
        <v>23.5</v>
      </c>
      <c r="L10" s="261">
        <v>14.6</v>
      </c>
      <c r="M10" s="261">
        <v>31.6</v>
      </c>
    </row>
    <row r="11" spans="1:13" s="40" customFormat="1" ht="23.1" customHeight="1">
      <c r="A11" s="101" t="s">
        <v>319</v>
      </c>
      <c r="B11" s="101"/>
      <c r="C11" s="101"/>
      <c r="D11" s="101"/>
      <c r="E11" s="101"/>
      <c r="F11" s="101"/>
      <c r="G11" s="101"/>
      <c r="I11" s="101"/>
      <c r="J11" s="101"/>
      <c r="K11" s="101"/>
      <c r="L11" s="101"/>
      <c r="M11" s="72" t="s">
        <v>77</v>
      </c>
    </row>
    <row r="12" spans="1:13" s="35" customFormat="1" ht="12.95" customHeight="1">
      <c r="A12"/>
      <c r="B12"/>
      <c r="C12"/>
      <c r="D12"/>
      <c r="E12"/>
      <c r="F12"/>
      <c r="G12"/>
      <c r="H12"/>
      <c r="I12"/>
      <c r="J12"/>
      <c r="K12"/>
      <c r="L12"/>
      <c r="M12"/>
    </row>
    <row r="13" spans="1:13" ht="15" customHeight="1"/>
    <row r="14" spans="1:13" ht="27.95" customHeight="1"/>
    <row r="15" spans="1:13" ht="14.1" customHeight="1"/>
    <row r="16" spans="1:13" ht="14.1" customHeight="1"/>
    <row r="17" spans="1:13" ht="15" customHeight="1"/>
    <row r="18" spans="1:13" ht="15" customHeight="1"/>
    <row r="19" spans="1:13" s="35" customFormat="1" ht="12.95" customHeight="1">
      <c r="A19"/>
      <c r="B19"/>
      <c r="C19"/>
      <c r="D19"/>
      <c r="E19"/>
      <c r="F19"/>
      <c r="G19"/>
      <c r="H19"/>
      <c r="I19"/>
      <c r="J19"/>
      <c r="K19"/>
      <c r="L19"/>
      <c r="M19"/>
    </row>
  </sheetData>
  <mergeCells count="9">
    <mergeCell ref="A1:M1"/>
    <mergeCell ref="A2:G2"/>
    <mergeCell ref="A3:A4"/>
    <mergeCell ref="B3:C3"/>
    <mergeCell ref="D3:E3"/>
    <mergeCell ref="F3:G3"/>
    <mergeCell ref="H3:I3"/>
    <mergeCell ref="J3:K3"/>
    <mergeCell ref="L3:M3"/>
  </mergeCells>
  <phoneticPr fontId="2" type="noConversion"/>
  <printOptions horizontalCentered="1"/>
  <pageMargins left="0.78740157480314965" right="0.78740157480314965" top="0.98425196850393704" bottom="0.98425196850393704" header="0" footer="0.59055118110236227"/>
  <pageSetup paperSize="9" scale="98" firstPageNumber="66" pageOrder="overThenDown" orientation="landscape" r:id="rId1"/>
  <headerFooter scaleWithDoc="0" alignWithMargins="0">
    <oddFooter xml:space="preserve">&amp;L&amp;"돋움,기울임꼴" &amp;C 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U20"/>
  <sheetViews>
    <sheetView view="pageBreakPreview" zoomScaleNormal="100" zoomScaleSheetLayoutView="100" workbookViewId="0">
      <selection activeCell="A13" sqref="A13"/>
    </sheetView>
  </sheetViews>
  <sheetFormatPr defaultRowHeight="13.5"/>
  <cols>
    <col min="1" max="1" width="6.33203125" customWidth="1"/>
    <col min="2" max="4" width="5.77734375" customWidth="1"/>
    <col min="5" max="5" width="8.21875" bestFit="1" customWidth="1"/>
    <col min="6" max="12" width="5.77734375" customWidth="1"/>
    <col min="13" max="13" width="7.5546875" bestFit="1" customWidth="1"/>
    <col min="14" max="16" width="5.77734375" customWidth="1"/>
    <col min="17" max="17" width="9.44140625" bestFit="1" customWidth="1"/>
    <col min="18" max="20" width="5.77734375" customWidth="1"/>
    <col min="21" max="21" width="7" customWidth="1"/>
  </cols>
  <sheetData>
    <row r="1" spans="1:21" s="37" customFormat="1" ht="14.1" customHeight="1">
      <c r="A1" s="288" t="s">
        <v>82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288"/>
      <c r="O1" s="288"/>
      <c r="P1" s="288"/>
      <c r="Q1" s="288"/>
      <c r="R1" s="288"/>
      <c r="S1" s="288"/>
      <c r="T1" s="288"/>
      <c r="U1" s="288"/>
    </row>
    <row r="2" spans="1:21" s="37" customFormat="1" ht="14.1" customHeight="1">
      <c r="A2" s="402"/>
      <c r="B2" s="402"/>
      <c r="C2" s="402"/>
      <c r="D2" s="402"/>
      <c r="E2" s="402"/>
      <c r="F2" s="402"/>
      <c r="G2" s="402"/>
      <c r="H2" s="402"/>
      <c r="I2" s="402"/>
      <c r="J2" s="402"/>
      <c r="K2" s="402"/>
      <c r="L2" s="402"/>
      <c r="M2" s="402"/>
      <c r="N2" s="402"/>
      <c r="O2" s="402"/>
      <c r="P2" s="402"/>
      <c r="Q2" s="402"/>
      <c r="R2" s="402"/>
      <c r="S2" s="402"/>
      <c r="T2" s="402"/>
      <c r="U2" s="402"/>
    </row>
    <row r="3" spans="1:21" s="37" customFormat="1" ht="14.1" customHeight="1">
      <c r="A3" s="294" t="s">
        <v>83</v>
      </c>
      <c r="B3" s="294"/>
      <c r="C3" s="294"/>
      <c r="D3" s="294"/>
      <c r="E3" s="294"/>
      <c r="F3" s="294"/>
      <c r="G3" s="294"/>
      <c r="H3" s="294"/>
      <c r="I3" s="294"/>
      <c r="K3" s="88"/>
      <c r="L3" s="88"/>
      <c r="M3" s="88"/>
      <c r="N3" s="88"/>
      <c r="O3" s="88"/>
      <c r="P3" s="88"/>
      <c r="Q3" s="88"/>
      <c r="R3" s="88"/>
      <c r="S3" s="88"/>
      <c r="T3" s="88"/>
      <c r="U3" s="71" t="s">
        <v>250</v>
      </c>
    </row>
    <row r="4" spans="1:21" s="37" customFormat="1" ht="39.75" customHeight="1">
      <c r="A4" s="403" t="s">
        <v>274</v>
      </c>
      <c r="B4" s="399" t="s">
        <v>108</v>
      </c>
      <c r="C4" s="400"/>
      <c r="D4" s="400"/>
      <c r="E4" s="400"/>
      <c r="F4" s="399" t="s">
        <v>224</v>
      </c>
      <c r="G4" s="400"/>
      <c r="H4" s="400"/>
      <c r="I4" s="400"/>
      <c r="J4" s="399" t="s">
        <v>132</v>
      </c>
      <c r="K4" s="400"/>
      <c r="L4" s="400"/>
      <c r="M4" s="400"/>
      <c r="N4" s="399" t="s">
        <v>133</v>
      </c>
      <c r="O4" s="400"/>
      <c r="P4" s="400"/>
      <c r="Q4" s="400"/>
      <c r="R4" s="399" t="s">
        <v>131</v>
      </c>
      <c r="S4" s="400"/>
      <c r="T4" s="400"/>
      <c r="U4" s="401"/>
    </row>
    <row r="5" spans="1:21" s="37" customFormat="1" ht="30.75" customHeight="1">
      <c r="A5" s="404"/>
      <c r="B5" s="93" t="s">
        <v>134</v>
      </c>
      <c r="C5" s="98" t="s">
        <v>135</v>
      </c>
      <c r="D5" s="93" t="s">
        <v>136</v>
      </c>
      <c r="E5" s="98" t="s">
        <v>137</v>
      </c>
      <c r="F5" s="93" t="s">
        <v>134</v>
      </c>
      <c r="G5" s="98" t="s">
        <v>135</v>
      </c>
      <c r="H5" s="93" t="s">
        <v>136</v>
      </c>
      <c r="I5" s="98" t="s">
        <v>137</v>
      </c>
      <c r="J5" s="93" t="s">
        <v>134</v>
      </c>
      <c r="K5" s="98" t="s">
        <v>135</v>
      </c>
      <c r="L5" s="93" t="s">
        <v>136</v>
      </c>
      <c r="M5" s="98" t="s">
        <v>137</v>
      </c>
      <c r="N5" s="93" t="s">
        <v>134</v>
      </c>
      <c r="O5" s="98" t="s">
        <v>135</v>
      </c>
      <c r="P5" s="93" t="s">
        <v>136</v>
      </c>
      <c r="Q5" s="98" t="s">
        <v>137</v>
      </c>
      <c r="R5" s="93" t="s">
        <v>134</v>
      </c>
      <c r="S5" s="98" t="s">
        <v>135</v>
      </c>
      <c r="T5" s="93" t="s">
        <v>136</v>
      </c>
      <c r="U5" s="98" t="s">
        <v>137</v>
      </c>
    </row>
    <row r="6" spans="1:21" s="35" customFormat="1" ht="24" customHeight="1">
      <c r="A6" s="205">
        <v>2018</v>
      </c>
      <c r="B6" s="265">
        <v>12</v>
      </c>
      <c r="C6" s="265">
        <v>4.0042999999999997</v>
      </c>
      <c r="D6" s="265">
        <v>15.790000000000001</v>
      </c>
      <c r="E6" s="265">
        <v>330103</v>
      </c>
      <c r="F6" s="265">
        <v>0</v>
      </c>
      <c r="G6" s="265">
        <v>0</v>
      </c>
      <c r="H6" s="265">
        <v>0</v>
      </c>
      <c r="I6" s="265">
        <v>0</v>
      </c>
      <c r="J6" s="265">
        <v>1</v>
      </c>
      <c r="K6" s="265">
        <v>0.31</v>
      </c>
      <c r="L6" s="265">
        <v>13.24</v>
      </c>
      <c r="M6" s="265">
        <v>2580</v>
      </c>
      <c r="N6" s="266">
        <v>15</v>
      </c>
      <c r="O6" s="265">
        <v>2.4943</v>
      </c>
      <c r="P6" s="265">
        <v>1.55</v>
      </c>
      <c r="Q6" s="266">
        <v>305877</v>
      </c>
      <c r="R6" s="266">
        <v>1</v>
      </c>
      <c r="S6" s="267">
        <v>0</v>
      </c>
      <c r="T6" s="266">
        <v>1</v>
      </c>
      <c r="U6" s="266">
        <v>0</v>
      </c>
    </row>
    <row r="7" spans="1:21" s="35" customFormat="1" ht="24" customHeight="1">
      <c r="A7" s="205">
        <v>2019</v>
      </c>
      <c r="B7" s="265">
        <f t="shared" ref="B7:E9" si="0">SUM(F7,J7,B23,F23,J23)</f>
        <v>6</v>
      </c>
      <c r="C7" s="265">
        <f t="shared" si="0"/>
        <v>0.65</v>
      </c>
      <c r="D7" s="265">
        <f t="shared" si="0"/>
        <v>97.91</v>
      </c>
      <c r="E7" s="265">
        <f t="shared" si="0"/>
        <v>8486</v>
      </c>
      <c r="F7" s="259">
        <v>0</v>
      </c>
      <c r="G7" s="259">
        <v>0</v>
      </c>
      <c r="H7" s="259">
        <v>0</v>
      </c>
      <c r="I7" s="259">
        <v>0</v>
      </c>
      <c r="J7" s="259">
        <v>6</v>
      </c>
      <c r="K7" s="259">
        <v>0.65</v>
      </c>
      <c r="L7" s="259">
        <v>97.91</v>
      </c>
      <c r="M7" s="259">
        <v>8486</v>
      </c>
      <c r="N7" s="259">
        <v>8</v>
      </c>
      <c r="O7" s="259">
        <v>1.01</v>
      </c>
      <c r="P7" s="268">
        <v>0</v>
      </c>
      <c r="Q7" s="259">
        <v>160296</v>
      </c>
      <c r="R7" s="259">
        <v>6</v>
      </c>
      <c r="S7" s="259">
        <v>2.4700000000000002</v>
      </c>
      <c r="T7" s="259">
        <v>452.05</v>
      </c>
      <c r="U7" s="259">
        <v>51957</v>
      </c>
    </row>
    <row r="8" spans="1:21" s="35" customFormat="1" ht="24" customHeight="1">
      <c r="A8" s="166">
        <v>2020</v>
      </c>
      <c r="B8" s="260">
        <f t="shared" si="0"/>
        <v>2</v>
      </c>
      <c r="C8" s="260">
        <f t="shared" si="0"/>
        <v>0.9</v>
      </c>
      <c r="D8" s="260">
        <f t="shared" si="0"/>
        <v>39</v>
      </c>
      <c r="E8" s="260">
        <f t="shared" si="0"/>
        <v>12896</v>
      </c>
      <c r="F8" s="260">
        <v>0</v>
      </c>
      <c r="G8" s="260">
        <v>0</v>
      </c>
      <c r="H8" s="260">
        <v>0</v>
      </c>
      <c r="I8" s="260">
        <v>0</v>
      </c>
      <c r="J8" s="260">
        <v>2</v>
      </c>
      <c r="K8" s="260">
        <v>0.9</v>
      </c>
      <c r="L8" s="260">
        <v>39</v>
      </c>
      <c r="M8" s="260">
        <v>12896</v>
      </c>
      <c r="N8" s="260">
        <v>16</v>
      </c>
      <c r="O8" s="260">
        <v>1.1000000000000001</v>
      </c>
      <c r="P8" s="260">
        <v>1</v>
      </c>
      <c r="Q8" s="260">
        <v>191936</v>
      </c>
      <c r="R8" s="260">
        <v>4</v>
      </c>
      <c r="S8" s="260">
        <v>1</v>
      </c>
      <c r="T8" s="260">
        <v>12</v>
      </c>
      <c r="U8" s="260">
        <v>2120</v>
      </c>
    </row>
    <row r="9" spans="1:21" s="35" customFormat="1" ht="24" customHeight="1">
      <c r="A9" s="166">
        <v>2021</v>
      </c>
      <c r="B9" s="263">
        <f t="shared" si="0"/>
        <v>2</v>
      </c>
      <c r="C9" s="263">
        <f t="shared" si="0"/>
        <v>1.2</v>
      </c>
      <c r="D9" s="263">
        <f t="shared" si="0"/>
        <v>88.5</v>
      </c>
      <c r="E9" s="263">
        <f t="shared" si="0"/>
        <v>19677</v>
      </c>
      <c r="F9" s="260">
        <v>0</v>
      </c>
      <c r="G9" s="260">
        <v>0</v>
      </c>
      <c r="H9" s="260">
        <v>0</v>
      </c>
      <c r="I9" s="260">
        <v>0</v>
      </c>
      <c r="J9" s="260">
        <v>2</v>
      </c>
      <c r="K9" s="260">
        <v>1.2</v>
      </c>
      <c r="L9" s="260">
        <v>88.5</v>
      </c>
      <c r="M9" s="260">
        <v>19677</v>
      </c>
      <c r="N9" s="260">
        <v>16</v>
      </c>
      <c r="O9" s="260">
        <v>1.8</v>
      </c>
      <c r="P9" s="263">
        <v>0</v>
      </c>
      <c r="Q9" s="260">
        <v>485188</v>
      </c>
      <c r="R9" s="260">
        <v>3</v>
      </c>
      <c r="S9" s="260">
        <v>0.7</v>
      </c>
      <c r="T9" s="260">
        <v>50.2</v>
      </c>
      <c r="U9" s="260">
        <v>8239</v>
      </c>
    </row>
    <row r="10" spans="1:21" s="35" customFormat="1" ht="24" customHeight="1">
      <c r="A10" s="166">
        <v>2022</v>
      </c>
      <c r="B10" s="263">
        <f t="shared" ref="B10:E11" si="1">SUM(F10,J10,B28,F28,J28)</f>
        <v>0</v>
      </c>
      <c r="C10" s="263">
        <f t="shared" si="1"/>
        <v>0</v>
      </c>
      <c r="D10" s="263">
        <f t="shared" si="1"/>
        <v>0</v>
      </c>
      <c r="E10" s="263">
        <f t="shared" si="1"/>
        <v>0</v>
      </c>
      <c r="F10" s="260">
        <v>0</v>
      </c>
      <c r="G10" s="260">
        <v>0</v>
      </c>
      <c r="H10" s="260">
        <v>0</v>
      </c>
      <c r="I10" s="260">
        <v>0</v>
      </c>
      <c r="J10" s="260">
        <v>0</v>
      </c>
      <c r="K10" s="263">
        <v>0</v>
      </c>
      <c r="L10" s="263">
        <v>0</v>
      </c>
      <c r="M10" s="263">
        <v>0</v>
      </c>
      <c r="N10" s="260">
        <v>13</v>
      </c>
      <c r="O10" s="260">
        <v>1.6</v>
      </c>
      <c r="P10" s="263">
        <v>0</v>
      </c>
      <c r="Q10" s="260">
        <v>483667</v>
      </c>
      <c r="R10" s="260">
        <v>0</v>
      </c>
      <c r="S10" s="260">
        <v>0</v>
      </c>
      <c r="T10" s="260">
        <v>0</v>
      </c>
      <c r="U10" s="260">
        <v>0</v>
      </c>
    </row>
    <row r="11" spans="1:21" s="35" customFormat="1" ht="24" customHeight="1">
      <c r="A11" s="174">
        <v>2023</v>
      </c>
      <c r="B11" s="264">
        <f t="shared" si="1"/>
        <v>0</v>
      </c>
      <c r="C11" s="264">
        <f t="shared" si="1"/>
        <v>0</v>
      </c>
      <c r="D11" s="264">
        <f t="shared" si="1"/>
        <v>0</v>
      </c>
      <c r="E11" s="264">
        <f t="shared" si="1"/>
        <v>0</v>
      </c>
      <c r="F11" s="269">
        <v>0</v>
      </c>
      <c r="G11" s="269">
        <v>0</v>
      </c>
      <c r="H11" s="269">
        <v>0</v>
      </c>
      <c r="I11" s="269">
        <v>0</v>
      </c>
      <c r="J11" s="269">
        <v>0</v>
      </c>
      <c r="K11" s="264">
        <v>0</v>
      </c>
      <c r="L11" s="264">
        <v>0</v>
      </c>
      <c r="M11" s="264">
        <v>0</v>
      </c>
      <c r="N11" s="269">
        <v>18</v>
      </c>
      <c r="O11" s="269">
        <v>1.5</v>
      </c>
      <c r="P11" s="264">
        <v>62</v>
      </c>
      <c r="Q11" s="269">
        <v>225065</v>
      </c>
      <c r="R11" s="269">
        <v>0</v>
      </c>
      <c r="S11" s="269">
        <v>0</v>
      </c>
      <c r="T11" s="269">
        <v>0</v>
      </c>
      <c r="U11" s="269">
        <v>0</v>
      </c>
    </row>
    <row r="12" spans="1:21" s="40" customFormat="1" ht="23.1" customHeight="1">
      <c r="A12" s="101" t="s">
        <v>319</v>
      </c>
      <c r="B12" s="101"/>
      <c r="C12" s="101"/>
      <c r="D12" s="101"/>
      <c r="E12" s="101"/>
      <c r="F12" s="101"/>
      <c r="G12" s="101"/>
      <c r="H12" s="101"/>
      <c r="I12" s="101"/>
      <c r="K12" s="101"/>
      <c r="L12" s="101"/>
      <c r="M12" s="101"/>
      <c r="N12" s="101"/>
      <c r="O12" s="101"/>
      <c r="P12" s="101"/>
      <c r="Q12" s="101"/>
      <c r="R12" s="101"/>
      <c r="S12" s="101"/>
      <c r="T12" s="101"/>
      <c r="U12" s="72" t="s">
        <v>77</v>
      </c>
    </row>
    <row r="13" spans="1:21" s="35" customFormat="1" ht="12.95" customHeight="1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</row>
    <row r="14" spans="1:21" ht="15" customHeight="1"/>
    <row r="15" spans="1:21" ht="27.95" customHeight="1"/>
    <row r="16" spans="1:21" ht="14.1" customHeight="1"/>
    <row r="17" spans="1:21" ht="14.1" customHeight="1"/>
    <row r="18" spans="1:21" ht="15" customHeight="1"/>
    <row r="19" spans="1:21" ht="15" customHeight="1"/>
    <row r="20" spans="1:21" s="35" customFormat="1" ht="12.95" customHeight="1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</row>
  </sheetData>
  <mergeCells count="9">
    <mergeCell ref="A1:U1"/>
    <mergeCell ref="A3:I3"/>
    <mergeCell ref="A2:U2"/>
    <mergeCell ref="A4:A5"/>
    <mergeCell ref="B4:E4"/>
    <mergeCell ref="F4:I4"/>
    <mergeCell ref="J4:M4"/>
    <mergeCell ref="N4:Q4"/>
    <mergeCell ref="R4:U4"/>
  </mergeCells>
  <phoneticPr fontId="2" type="noConversion"/>
  <printOptions horizontalCentered="1"/>
  <pageMargins left="0.78740157480314965" right="0.78740157480314965" top="0.98425196850393704" bottom="0.98425196850393704" header="0" footer="0.59055118110236227"/>
  <pageSetup paperSize="9" scale="85" firstPageNumber="66" pageOrder="overThenDown" orientation="landscape" r:id="rId1"/>
  <headerFooter scaleWithDoc="0" alignWithMargins="0">
    <oddFooter xml:space="preserve">&amp;L&amp;"돋움,기울임꼴" &amp;C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12"/>
  <sheetViews>
    <sheetView view="pageBreakPreview" zoomScaleNormal="100" zoomScaleSheetLayoutView="100" workbookViewId="0">
      <selection sqref="A1:AE1"/>
    </sheetView>
  </sheetViews>
  <sheetFormatPr defaultColWidth="8.88671875" defaultRowHeight="13.5"/>
  <cols>
    <col min="1" max="1" width="8.77734375" style="5" customWidth="1"/>
    <col min="2" max="2" width="7.33203125" style="5" bestFit="1" customWidth="1"/>
    <col min="3" max="5" width="5.77734375" style="5" bestFit="1" customWidth="1"/>
    <col min="6" max="6" width="4.6640625" style="5" bestFit="1" customWidth="1"/>
    <col min="7" max="7" width="5.21875" style="5" bestFit="1" customWidth="1"/>
    <col min="8" max="9" width="4.6640625" style="5" bestFit="1" customWidth="1"/>
    <col min="10" max="10" width="5.21875" style="5" bestFit="1" customWidth="1"/>
    <col min="11" max="12" width="4.6640625" style="5" bestFit="1" customWidth="1"/>
    <col min="13" max="13" width="5.21875" style="5" bestFit="1" customWidth="1"/>
    <col min="14" max="14" width="5.77734375" style="5" bestFit="1" customWidth="1"/>
    <col min="15" max="15" width="4.6640625" style="5" bestFit="1" customWidth="1"/>
    <col min="16" max="16" width="5.21875" style="5" bestFit="1" customWidth="1"/>
    <col min="17" max="30" width="5.77734375" style="5" bestFit="1" customWidth="1"/>
    <col min="31" max="31" width="5.88671875" style="5" customWidth="1"/>
    <col min="32" max="16384" width="8.88671875" style="5"/>
  </cols>
  <sheetData>
    <row r="1" spans="1:32" s="20" customFormat="1" ht="30" customHeight="1">
      <c r="A1" s="288" t="s">
        <v>48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288"/>
      <c r="O1" s="288"/>
      <c r="P1" s="288"/>
      <c r="Q1" s="288"/>
      <c r="R1" s="288"/>
      <c r="S1" s="288"/>
      <c r="T1" s="288"/>
      <c r="U1" s="288"/>
      <c r="V1" s="288"/>
      <c r="W1" s="288"/>
      <c r="X1" s="288"/>
      <c r="Y1" s="288"/>
      <c r="Z1" s="288"/>
      <c r="AA1" s="288"/>
      <c r="AB1" s="288"/>
      <c r="AC1" s="288"/>
      <c r="AD1" s="288"/>
      <c r="AE1" s="288"/>
      <c r="AF1" s="19"/>
    </row>
    <row r="2" spans="1:32" s="1" customFormat="1" ht="15" customHeight="1">
      <c r="A2" s="294" t="s">
        <v>27</v>
      </c>
      <c r="B2" s="294"/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94"/>
      <c r="N2" s="294"/>
      <c r="O2" s="294"/>
      <c r="P2" s="294"/>
      <c r="Q2" s="294"/>
      <c r="R2" s="294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71" t="s">
        <v>26</v>
      </c>
    </row>
    <row r="3" spans="1:32" s="18" customFormat="1" ht="33.75" customHeight="1">
      <c r="A3" s="297" t="s">
        <v>274</v>
      </c>
      <c r="B3" s="295" t="s">
        <v>204</v>
      </c>
      <c r="C3" s="295"/>
      <c r="D3" s="295"/>
      <c r="E3" s="298" t="s">
        <v>217</v>
      </c>
      <c r="F3" s="299"/>
      <c r="G3" s="299"/>
      <c r="H3" s="300" t="s">
        <v>218</v>
      </c>
      <c r="I3" s="297"/>
      <c r="J3" s="297"/>
      <c r="K3" s="295" t="s">
        <v>118</v>
      </c>
      <c r="L3" s="296"/>
      <c r="M3" s="296"/>
      <c r="N3" s="298" t="s">
        <v>119</v>
      </c>
      <c r="O3" s="299"/>
      <c r="P3" s="299"/>
      <c r="Q3" s="295" t="s">
        <v>120</v>
      </c>
      <c r="R3" s="296"/>
      <c r="S3" s="296"/>
      <c r="T3" s="295" t="s">
        <v>121</v>
      </c>
      <c r="U3" s="296"/>
      <c r="V3" s="296"/>
      <c r="W3" s="295" t="s">
        <v>219</v>
      </c>
      <c r="X3" s="296"/>
      <c r="Y3" s="296"/>
      <c r="Z3" s="295" t="s">
        <v>122</v>
      </c>
      <c r="AA3" s="296"/>
      <c r="AB3" s="296"/>
      <c r="AC3" s="295" t="s">
        <v>174</v>
      </c>
      <c r="AD3" s="295"/>
      <c r="AE3" s="295"/>
    </row>
    <row r="4" spans="1:32" s="18" customFormat="1" ht="36" customHeight="1">
      <c r="A4" s="297"/>
      <c r="B4" s="109" t="s">
        <v>25</v>
      </c>
      <c r="C4" s="109" t="s">
        <v>0</v>
      </c>
      <c r="D4" s="109" t="s">
        <v>12</v>
      </c>
      <c r="E4" s="109" t="s">
        <v>25</v>
      </c>
      <c r="F4" s="109" t="s">
        <v>0</v>
      </c>
      <c r="G4" s="109" t="s">
        <v>12</v>
      </c>
      <c r="H4" s="109" t="s">
        <v>25</v>
      </c>
      <c r="I4" s="109" t="s">
        <v>0</v>
      </c>
      <c r="J4" s="109" t="s">
        <v>12</v>
      </c>
      <c r="K4" s="109" t="s">
        <v>25</v>
      </c>
      <c r="L4" s="109" t="s">
        <v>0</v>
      </c>
      <c r="M4" s="109" t="s">
        <v>12</v>
      </c>
      <c r="N4" s="109" t="s">
        <v>25</v>
      </c>
      <c r="O4" s="109" t="s">
        <v>0</v>
      </c>
      <c r="P4" s="109" t="s">
        <v>12</v>
      </c>
      <c r="Q4" s="109" t="s">
        <v>25</v>
      </c>
      <c r="R4" s="109" t="s">
        <v>0</v>
      </c>
      <c r="S4" s="109" t="s">
        <v>12</v>
      </c>
      <c r="T4" s="109" t="s">
        <v>25</v>
      </c>
      <c r="U4" s="109" t="s">
        <v>0</v>
      </c>
      <c r="V4" s="109" t="s">
        <v>12</v>
      </c>
      <c r="W4" s="109" t="s">
        <v>25</v>
      </c>
      <c r="X4" s="109" t="s">
        <v>0</v>
      </c>
      <c r="Y4" s="109" t="s">
        <v>12</v>
      </c>
      <c r="Z4" s="109" t="s">
        <v>25</v>
      </c>
      <c r="AA4" s="109" t="s">
        <v>0</v>
      </c>
      <c r="AB4" s="109" t="s">
        <v>12</v>
      </c>
      <c r="AC4" s="109" t="s">
        <v>25</v>
      </c>
      <c r="AD4" s="109" t="s">
        <v>0</v>
      </c>
      <c r="AE4" s="109" t="s">
        <v>12</v>
      </c>
    </row>
    <row r="5" spans="1:32" s="18" customFormat="1" ht="24.95" customHeight="1">
      <c r="A5" s="121">
        <v>2010</v>
      </c>
      <c r="B5" s="153">
        <v>18979</v>
      </c>
      <c r="C5" s="153">
        <v>9358</v>
      </c>
      <c r="D5" s="153">
        <v>9621</v>
      </c>
      <c r="E5" s="153">
        <v>1695</v>
      </c>
      <c r="F5" s="154">
        <v>830</v>
      </c>
      <c r="G5" s="154">
        <v>865</v>
      </c>
      <c r="H5" s="153">
        <v>774</v>
      </c>
      <c r="I5" s="154">
        <v>386</v>
      </c>
      <c r="J5" s="154">
        <v>388</v>
      </c>
      <c r="K5" s="153">
        <v>893</v>
      </c>
      <c r="L5" s="153">
        <v>468</v>
      </c>
      <c r="M5" s="153">
        <v>425</v>
      </c>
      <c r="N5" s="153">
        <v>1107</v>
      </c>
      <c r="O5" s="153">
        <v>594</v>
      </c>
      <c r="P5" s="153">
        <v>513</v>
      </c>
      <c r="Q5" s="153">
        <v>2739</v>
      </c>
      <c r="R5" s="153">
        <v>1396</v>
      </c>
      <c r="S5" s="153">
        <v>1343</v>
      </c>
      <c r="T5" s="153">
        <v>4262</v>
      </c>
      <c r="U5" s="154">
        <v>2157</v>
      </c>
      <c r="V5" s="154">
        <v>2105</v>
      </c>
      <c r="W5" s="153">
        <v>1515</v>
      </c>
      <c r="X5" s="154">
        <v>779</v>
      </c>
      <c r="Y5" s="154">
        <v>736</v>
      </c>
      <c r="Z5" s="153">
        <v>1905</v>
      </c>
      <c r="AA5" s="153">
        <v>894</v>
      </c>
      <c r="AB5" s="153">
        <v>1011</v>
      </c>
      <c r="AC5" s="153">
        <v>4089</v>
      </c>
      <c r="AD5" s="153">
        <v>1854</v>
      </c>
      <c r="AE5" s="153">
        <v>2235</v>
      </c>
    </row>
    <row r="6" spans="1:32" s="18" customFormat="1" ht="24.95" customHeight="1">
      <c r="A6" s="121">
        <v>2015</v>
      </c>
      <c r="B6" s="153">
        <v>17523</v>
      </c>
      <c r="C6" s="153">
        <v>8763</v>
      </c>
      <c r="D6" s="153">
        <v>8760</v>
      </c>
      <c r="E6" s="153">
        <v>1060</v>
      </c>
      <c r="F6" s="154">
        <v>534</v>
      </c>
      <c r="G6" s="154">
        <v>526</v>
      </c>
      <c r="H6" s="153">
        <v>586</v>
      </c>
      <c r="I6" s="154">
        <v>293</v>
      </c>
      <c r="J6" s="154">
        <v>293</v>
      </c>
      <c r="K6" s="153">
        <v>626</v>
      </c>
      <c r="L6" s="153">
        <v>336</v>
      </c>
      <c r="M6" s="153">
        <v>290</v>
      </c>
      <c r="N6" s="153">
        <v>802</v>
      </c>
      <c r="O6" s="153">
        <v>440</v>
      </c>
      <c r="P6" s="153">
        <v>362</v>
      </c>
      <c r="Q6" s="153">
        <v>1723</v>
      </c>
      <c r="R6" s="153">
        <v>882</v>
      </c>
      <c r="S6" s="153">
        <v>841</v>
      </c>
      <c r="T6" s="153">
        <v>4374</v>
      </c>
      <c r="U6" s="154">
        <v>2175</v>
      </c>
      <c r="V6" s="154">
        <v>2199</v>
      </c>
      <c r="W6" s="153">
        <v>2242</v>
      </c>
      <c r="X6" s="154">
        <v>1169</v>
      </c>
      <c r="Y6" s="154">
        <v>1073</v>
      </c>
      <c r="Z6" s="153">
        <v>1565</v>
      </c>
      <c r="AA6" s="153">
        <v>820</v>
      </c>
      <c r="AB6" s="153">
        <v>745</v>
      </c>
      <c r="AC6" s="153">
        <v>4545</v>
      </c>
      <c r="AD6" s="153">
        <v>2114</v>
      </c>
      <c r="AE6" s="153">
        <v>2431</v>
      </c>
    </row>
    <row r="7" spans="1:32" s="152" customFormat="1" ht="24.95" customHeight="1">
      <c r="A7" s="142">
        <v>2020</v>
      </c>
      <c r="B7" s="155">
        <v>15034</v>
      </c>
      <c r="C7" s="155">
        <v>7611</v>
      </c>
      <c r="D7" s="155">
        <v>7423</v>
      </c>
      <c r="E7" s="155">
        <v>568</v>
      </c>
      <c r="F7" s="156">
        <v>275</v>
      </c>
      <c r="G7" s="156">
        <v>293</v>
      </c>
      <c r="H7" s="155">
        <v>335</v>
      </c>
      <c r="I7" s="156">
        <v>180</v>
      </c>
      <c r="J7" s="156">
        <v>155</v>
      </c>
      <c r="K7" s="155">
        <v>624</v>
      </c>
      <c r="L7" s="155">
        <v>349</v>
      </c>
      <c r="M7" s="155">
        <v>275</v>
      </c>
      <c r="N7" s="155">
        <v>605</v>
      </c>
      <c r="O7" s="155">
        <v>338</v>
      </c>
      <c r="P7" s="155">
        <v>267</v>
      </c>
      <c r="Q7" s="155">
        <v>981</v>
      </c>
      <c r="R7" s="155">
        <v>531</v>
      </c>
      <c r="S7" s="155">
        <v>450</v>
      </c>
      <c r="T7" s="155">
        <v>3088</v>
      </c>
      <c r="U7" s="156">
        <v>1502</v>
      </c>
      <c r="V7" s="156">
        <v>1586</v>
      </c>
      <c r="W7" s="155">
        <v>2750</v>
      </c>
      <c r="X7" s="156">
        <v>1364</v>
      </c>
      <c r="Y7" s="156">
        <v>1386</v>
      </c>
      <c r="Z7" s="155">
        <v>2010</v>
      </c>
      <c r="AA7" s="155">
        <v>1118</v>
      </c>
      <c r="AB7" s="155">
        <v>892</v>
      </c>
      <c r="AC7" s="155">
        <v>4073</v>
      </c>
      <c r="AD7" s="155">
        <v>1954</v>
      </c>
      <c r="AE7" s="155">
        <v>2119</v>
      </c>
    </row>
    <row r="8" spans="1:32" s="1" customFormat="1" ht="15" customHeight="1">
      <c r="A8" s="55" t="s">
        <v>235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</row>
    <row r="9" spans="1:32" s="1" customFormat="1" ht="15" customHeight="1">
      <c r="A9" s="101" t="s">
        <v>40</v>
      </c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01"/>
      <c r="T9" s="101"/>
      <c r="U9" s="101"/>
      <c r="V9" s="101"/>
      <c r="W9" s="101"/>
      <c r="X9" s="101"/>
      <c r="Y9" s="101"/>
      <c r="Z9" s="101"/>
      <c r="AA9" s="101"/>
      <c r="AB9" s="101"/>
      <c r="AC9" s="101"/>
      <c r="AD9" s="101"/>
      <c r="AE9" s="72" t="s">
        <v>1</v>
      </c>
    </row>
    <row r="10" spans="1:32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</row>
    <row r="11" spans="1:3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</row>
    <row r="12" spans="1:32">
      <c r="A12" s="8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</row>
  </sheetData>
  <mergeCells count="13">
    <mergeCell ref="A1:AE1"/>
    <mergeCell ref="A2:R2"/>
    <mergeCell ref="AC3:AE3"/>
    <mergeCell ref="Z3:AB3"/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2" type="noConversion"/>
  <printOptions horizontalCentered="1"/>
  <pageMargins left="0.78740157480314965" right="0.78740157480314965" top="0.98425196850393704" bottom="0.98425196850393704" header="0" footer="0.59055118110236227"/>
  <pageSetup paperSize="9" scale="62" firstPageNumber="48" pageOrder="overThenDown" orientation="landscape" r:id="rId1"/>
  <headerFooter scaleWithDoc="0"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O12"/>
  <sheetViews>
    <sheetView view="pageBreakPreview" zoomScaleNormal="100" zoomScaleSheetLayoutView="100" workbookViewId="0">
      <selection activeCell="D17" sqref="D17"/>
    </sheetView>
  </sheetViews>
  <sheetFormatPr defaultColWidth="8.88671875" defaultRowHeight="13.5"/>
  <cols>
    <col min="1" max="1" width="8.77734375" style="6" customWidth="1"/>
    <col min="2" max="2" width="5.77734375" style="6" customWidth="1"/>
    <col min="3" max="3" width="9.77734375" style="6" customWidth="1"/>
    <col min="4" max="4" width="5.77734375" style="6" customWidth="1"/>
    <col min="5" max="6" width="7.77734375" style="6" customWidth="1"/>
    <col min="7" max="7" width="5.77734375" style="6" customWidth="1"/>
    <col min="8" max="8" width="8.77734375" style="6" customWidth="1"/>
    <col min="9" max="10" width="7.77734375" style="6" customWidth="1"/>
    <col min="11" max="11" width="5.77734375" style="6" customWidth="1"/>
    <col min="12" max="12" width="8.77734375" style="6" customWidth="1"/>
    <col min="13" max="14" width="7.77734375" style="6" customWidth="1"/>
    <col min="15" max="15" width="8.88671875" style="42"/>
    <col min="16" max="16384" width="8.88671875" style="6"/>
  </cols>
  <sheetData>
    <row r="1" spans="1:15" s="25" customFormat="1" ht="30" customHeight="1">
      <c r="A1" s="410" t="s">
        <v>271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288"/>
      <c r="O1" s="36"/>
    </row>
    <row r="2" spans="1:15" s="1" customFormat="1" ht="15" customHeight="1">
      <c r="A2" s="294" t="s">
        <v>84</v>
      </c>
      <c r="B2" s="294"/>
      <c r="C2" s="294"/>
      <c r="D2" s="294"/>
      <c r="E2" s="294"/>
      <c r="F2" s="294"/>
      <c r="G2" s="54"/>
      <c r="H2" s="54"/>
      <c r="I2" s="54"/>
      <c r="J2" s="54"/>
      <c r="L2" s="88"/>
      <c r="M2" s="88"/>
      <c r="N2" s="71" t="s">
        <v>19</v>
      </c>
      <c r="O2" s="27"/>
    </row>
    <row r="3" spans="1:15" s="2" customFormat="1" ht="24" customHeight="1">
      <c r="A3" s="411" t="s">
        <v>272</v>
      </c>
      <c r="B3" s="406" t="s">
        <v>225</v>
      </c>
      <c r="C3" s="310"/>
      <c r="D3" s="310"/>
      <c r="E3" s="310"/>
      <c r="F3" s="310"/>
      <c r="G3" s="414" t="s">
        <v>256</v>
      </c>
      <c r="H3" s="414"/>
      <c r="I3" s="414"/>
      <c r="J3" s="415"/>
      <c r="K3" s="416" t="s">
        <v>255</v>
      </c>
      <c r="L3" s="416"/>
      <c r="M3" s="411"/>
      <c r="N3" s="411"/>
      <c r="O3" s="41"/>
    </row>
    <row r="4" spans="1:15" s="2" customFormat="1" ht="27.75" customHeight="1">
      <c r="A4" s="412"/>
      <c r="B4" s="417"/>
      <c r="C4" s="419" t="s">
        <v>85</v>
      </c>
      <c r="D4" s="406" t="s">
        <v>226</v>
      </c>
      <c r="E4" s="310"/>
      <c r="F4" s="319"/>
      <c r="G4" s="407"/>
      <c r="H4" s="408"/>
      <c r="I4" s="310" t="s">
        <v>86</v>
      </c>
      <c r="J4" s="319" t="s">
        <v>87</v>
      </c>
      <c r="K4" s="407"/>
      <c r="L4" s="409"/>
      <c r="M4" s="310" t="s">
        <v>86</v>
      </c>
      <c r="N4" s="310" t="s">
        <v>87</v>
      </c>
      <c r="O4" s="41"/>
    </row>
    <row r="5" spans="1:15" s="2" customFormat="1" ht="40.5" customHeight="1">
      <c r="A5" s="413"/>
      <c r="B5" s="418"/>
      <c r="C5" s="292"/>
      <c r="D5" s="120"/>
      <c r="E5" s="86" t="s">
        <v>88</v>
      </c>
      <c r="F5" s="76" t="s">
        <v>89</v>
      </c>
      <c r="G5" s="78"/>
      <c r="H5" s="122" t="s">
        <v>90</v>
      </c>
      <c r="I5" s="406"/>
      <c r="J5" s="291"/>
      <c r="K5" s="78"/>
      <c r="L5" s="122" t="s">
        <v>91</v>
      </c>
      <c r="M5" s="406"/>
      <c r="N5" s="406"/>
      <c r="O5" s="41"/>
    </row>
    <row r="6" spans="1:15" s="2" customFormat="1" ht="25.5" customHeight="1">
      <c r="A6" s="123">
        <v>2005</v>
      </c>
      <c r="B6" s="124">
        <v>19</v>
      </c>
      <c r="C6" s="125">
        <v>4</v>
      </c>
      <c r="D6" s="124">
        <v>15</v>
      </c>
      <c r="E6" s="126">
        <v>10</v>
      </c>
      <c r="F6" s="124">
        <v>5</v>
      </c>
      <c r="G6" s="124">
        <v>58</v>
      </c>
      <c r="H6" s="127">
        <v>3.0526315789473686</v>
      </c>
      <c r="I6" s="124">
        <v>31</v>
      </c>
      <c r="J6" s="124">
        <v>27</v>
      </c>
      <c r="K6" s="124">
        <v>31</v>
      </c>
      <c r="L6" s="127">
        <v>1.63</v>
      </c>
      <c r="M6" s="124">
        <v>21</v>
      </c>
      <c r="N6" s="124">
        <v>10</v>
      </c>
      <c r="O6" s="41"/>
    </row>
    <row r="7" spans="1:15" s="2" customFormat="1" ht="25.5" customHeight="1">
      <c r="A7" s="123">
        <v>2010</v>
      </c>
      <c r="B7" s="124">
        <v>24</v>
      </c>
      <c r="C7" s="125">
        <v>4</v>
      </c>
      <c r="D7" s="124">
        <v>20</v>
      </c>
      <c r="E7" s="126">
        <v>7</v>
      </c>
      <c r="F7" s="124">
        <v>13</v>
      </c>
      <c r="G7" s="124">
        <v>60</v>
      </c>
      <c r="H7" s="127">
        <v>2.5</v>
      </c>
      <c r="I7" s="124">
        <v>28</v>
      </c>
      <c r="J7" s="124">
        <v>32</v>
      </c>
      <c r="K7" s="124">
        <v>33</v>
      </c>
      <c r="L7" s="127">
        <v>1.38</v>
      </c>
      <c r="M7" s="124">
        <v>24</v>
      </c>
      <c r="N7" s="124">
        <v>9</v>
      </c>
      <c r="O7" s="41"/>
    </row>
    <row r="8" spans="1:15" s="2" customFormat="1" ht="25.5" customHeight="1">
      <c r="A8" s="123">
        <v>2015</v>
      </c>
      <c r="B8" s="124">
        <v>22</v>
      </c>
      <c r="C8" s="125">
        <v>3</v>
      </c>
      <c r="D8" s="124">
        <v>19</v>
      </c>
      <c r="E8" s="126">
        <v>14</v>
      </c>
      <c r="F8" s="124">
        <v>5</v>
      </c>
      <c r="G8" s="124">
        <v>53</v>
      </c>
      <c r="H8" s="127">
        <v>2.4090909090909092</v>
      </c>
      <c r="I8" s="124">
        <v>28</v>
      </c>
      <c r="J8" s="124">
        <v>25</v>
      </c>
      <c r="K8" s="124">
        <v>34</v>
      </c>
      <c r="L8" s="127">
        <v>1.55</v>
      </c>
      <c r="M8" s="124">
        <v>23</v>
      </c>
      <c r="N8" s="124">
        <v>11</v>
      </c>
      <c r="O8" s="41"/>
    </row>
    <row r="9" spans="1:15" s="135" customFormat="1" ht="25.5" customHeight="1">
      <c r="A9" s="144">
        <v>2020</v>
      </c>
      <c r="B9" s="145">
        <v>11</v>
      </c>
      <c r="C9" s="146">
        <v>2</v>
      </c>
      <c r="D9" s="146">
        <v>9</v>
      </c>
      <c r="E9" s="146">
        <v>4</v>
      </c>
      <c r="F9" s="146">
        <v>5</v>
      </c>
      <c r="G9" s="146">
        <v>22</v>
      </c>
      <c r="H9" s="147">
        <v>2</v>
      </c>
      <c r="I9" s="146">
        <v>14</v>
      </c>
      <c r="J9" s="146">
        <v>8</v>
      </c>
      <c r="K9" s="146">
        <v>15</v>
      </c>
      <c r="L9" s="147">
        <v>1.36</v>
      </c>
      <c r="M9" s="146">
        <v>10</v>
      </c>
      <c r="N9" s="146">
        <v>5</v>
      </c>
      <c r="O9" s="148"/>
    </row>
    <row r="10" spans="1:15" s="2" customFormat="1" ht="42" customHeight="1">
      <c r="A10" s="308" t="s">
        <v>273</v>
      </c>
      <c r="B10" s="308"/>
      <c r="C10" s="308"/>
      <c r="D10" s="308"/>
      <c r="E10" s="308"/>
      <c r="F10" s="308"/>
      <c r="G10" s="308"/>
      <c r="H10" s="308"/>
      <c r="I10" s="308"/>
      <c r="J10" s="308"/>
      <c r="K10" s="308"/>
      <c r="L10" s="308"/>
      <c r="M10" s="308"/>
      <c r="N10" s="308"/>
      <c r="O10" s="41"/>
    </row>
    <row r="11" spans="1:15" s="1" customFormat="1" ht="15" customHeight="1">
      <c r="A11" s="405" t="s">
        <v>92</v>
      </c>
      <c r="B11" s="405"/>
      <c r="C11" s="405"/>
      <c r="D11" s="405"/>
      <c r="E11" s="405"/>
      <c r="F11" s="405"/>
      <c r="G11" s="405"/>
      <c r="H11" s="405"/>
      <c r="I11" s="405"/>
      <c r="J11" s="405"/>
      <c r="L11" s="101"/>
      <c r="M11" s="101"/>
      <c r="N11" s="72" t="s">
        <v>1</v>
      </c>
      <c r="O11" s="27"/>
    </row>
    <row r="12" spans="1:15" s="42" customFormat="1"/>
  </sheetData>
  <mergeCells count="17">
    <mergeCell ref="A1:N1"/>
    <mergeCell ref="A2:F2"/>
    <mergeCell ref="A3:A5"/>
    <mergeCell ref="B3:F3"/>
    <mergeCell ref="G3:J3"/>
    <mergeCell ref="K3:N3"/>
    <mergeCell ref="B4:B5"/>
    <mergeCell ref="C4:C5"/>
    <mergeCell ref="N4:N5"/>
    <mergeCell ref="M4:M5"/>
    <mergeCell ref="A11:J11"/>
    <mergeCell ref="A10:N10"/>
    <mergeCell ref="D4:F4"/>
    <mergeCell ref="G4:H4"/>
    <mergeCell ref="I4:I5"/>
    <mergeCell ref="J4:J5"/>
    <mergeCell ref="K4:L4"/>
  </mergeCells>
  <phoneticPr fontId="2" type="noConversion"/>
  <printOptions horizontalCentered="1"/>
  <pageMargins left="0.78740157480314965" right="0.78740157480314965" top="0.98425196850393704" bottom="0.98425196850393704" header="0" footer="0.59055118110236227"/>
  <pageSetup paperSize="9" scale="97" firstPageNumber="66" pageOrder="overThenDown" orientation="landscape" r:id="rId1"/>
  <headerFooter scaleWithDoc="0" alignWithMargins="0">
    <oddFooter xml:space="preserve">&amp;L&amp;"돋움,기울임꼴" &amp;C 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W12"/>
  <sheetViews>
    <sheetView view="pageBreakPreview" zoomScaleNormal="100" zoomScaleSheetLayoutView="100" workbookViewId="0">
      <selection activeCell="A13" sqref="A13"/>
    </sheetView>
  </sheetViews>
  <sheetFormatPr defaultColWidth="8.88671875" defaultRowHeight="13.5"/>
  <cols>
    <col min="1" max="22" width="8.77734375" style="6" customWidth="1"/>
    <col min="23" max="16384" width="8.88671875" style="6"/>
  </cols>
  <sheetData>
    <row r="1" spans="1:23" s="40" customFormat="1" ht="30" customHeight="1">
      <c r="A1" s="421" t="s">
        <v>245</v>
      </c>
      <c r="B1" s="421"/>
      <c r="C1" s="421"/>
      <c r="D1" s="421"/>
      <c r="E1" s="421"/>
      <c r="F1" s="421"/>
      <c r="G1" s="421"/>
      <c r="H1" s="421"/>
      <c r="I1" s="421"/>
      <c r="J1" s="421"/>
      <c r="K1" s="421"/>
      <c r="L1" s="421"/>
      <c r="M1" s="421"/>
      <c r="N1" s="421"/>
      <c r="O1" s="421"/>
      <c r="P1" s="421"/>
      <c r="Q1" s="421"/>
      <c r="R1" s="421"/>
      <c r="S1" s="421"/>
      <c r="T1" s="421"/>
      <c r="U1" s="421"/>
      <c r="V1" s="421"/>
      <c r="W1" s="43"/>
    </row>
    <row r="2" spans="1:23" s="35" customFormat="1" ht="15" customHeight="1">
      <c r="A2" s="422" t="s">
        <v>94</v>
      </c>
      <c r="B2" s="422"/>
      <c r="C2" s="422"/>
      <c r="D2" s="422"/>
      <c r="E2" s="422"/>
      <c r="F2" s="422"/>
      <c r="G2" s="422"/>
      <c r="H2" s="422"/>
      <c r="I2" s="422"/>
      <c r="J2" s="422"/>
      <c r="K2" s="422"/>
      <c r="L2" s="422"/>
      <c r="M2" s="422"/>
      <c r="O2" s="106"/>
      <c r="P2" s="106"/>
      <c r="Q2" s="106"/>
      <c r="R2" s="106"/>
      <c r="S2" s="106"/>
      <c r="T2" s="106"/>
      <c r="U2" s="106"/>
      <c r="V2" s="87" t="s">
        <v>95</v>
      </c>
    </row>
    <row r="3" spans="1:23" s="44" customFormat="1" ht="24.95" customHeight="1">
      <c r="A3" s="423" t="s">
        <v>274</v>
      </c>
      <c r="B3" s="425" t="s">
        <v>172</v>
      </c>
      <c r="C3" s="426"/>
      <c r="D3" s="426"/>
      <c r="E3" s="426"/>
      <c r="F3" s="426"/>
      <c r="G3" s="426"/>
      <c r="H3" s="426"/>
      <c r="I3" s="426"/>
      <c r="J3" s="426"/>
      <c r="K3" s="426"/>
      <c r="L3" s="426"/>
      <c r="M3" s="426"/>
      <c r="N3" s="425" t="s">
        <v>173</v>
      </c>
      <c r="O3" s="426"/>
      <c r="P3" s="426"/>
      <c r="Q3" s="426"/>
      <c r="R3" s="426"/>
      <c r="S3" s="426"/>
      <c r="T3" s="426"/>
      <c r="U3" s="426"/>
      <c r="V3" s="427"/>
    </row>
    <row r="4" spans="1:23" s="44" customFormat="1" ht="32.25" customHeight="1">
      <c r="A4" s="424"/>
      <c r="B4" s="428" t="s">
        <v>204</v>
      </c>
      <c r="C4" s="428"/>
      <c r="D4" s="428"/>
      <c r="E4" s="428"/>
      <c r="F4" s="429" t="s">
        <v>227</v>
      </c>
      <c r="G4" s="430"/>
      <c r="H4" s="430"/>
      <c r="I4" s="430"/>
      <c r="J4" s="429" t="s">
        <v>228</v>
      </c>
      <c r="K4" s="430"/>
      <c r="L4" s="430"/>
      <c r="M4" s="430"/>
      <c r="N4" s="429" t="s">
        <v>108</v>
      </c>
      <c r="O4" s="430"/>
      <c r="P4" s="430"/>
      <c r="Q4" s="429" t="s">
        <v>96</v>
      </c>
      <c r="R4" s="430"/>
      <c r="S4" s="430"/>
      <c r="T4" s="429" t="s">
        <v>97</v>
      </c>
      <c r="U4" s="430"/>
      <c r="V4" s="431"/>
    </row>
    <row r="5" spans="1:23" s="44" customFormat="1" ht="37.5" customHeight="1">
      <c r="A5" s="424"/>
      <c r="B5" s="270" t="s">
        <v>229</v>
      </c>
      <c r="C5" s="99" t="s">
        <v>230</v>
      </c>
      <c r="D5" s="270" t="s">
        <v>231</v>
      </c>
      <c r="E5" s="270" t="s">
        <v>232</v>
      </c>
      <c r="F5" s="270" t="s">
        <v>229</v>
      </c>
      <c r="G5" s="99" t="s">
        <v>230</v>
      </c>
      <c r="H5" s="270" t="s">
        <v>231</v>
      </c>
      <c r="I5" s="270" t="s">
        <v>232</v>
      </c>
      <c r="J5" s="270" t="s">
        <v>229</v>
      </c>
      <c r="K5" s="99" t="s">
        <v>230</v>
      </c>
      <c r="L5" s="270" t="s">
        <v>231</v>
      </c>
      <c r="M5" s="270" t="s">
        <v>232</v>
      </c>
      <c r="N5" s="270" t="s">
        <v>229</v>
      </c>
      <c r="O5" s="99" t="s">
        <v>230</v>
      </c>
      <c r="P5" s="270" t="s">
        <v>232</v>
      </c>
      <c r="Q5" s="270" t="s">
        <v>229</v>
      </c>
      <c r="R5" s="99" t="s">
        <v>230</v>
      </c>
      <c r="S5" s="270" t="s">
        <v>232</v>
      </c>
      <c r="T5" s="270" t="s">
        <v>229</v>
      </c>
      <c r="U5" s="99" t="s">
        <v>230</v>
      </c>
      <c r="V5" s="270" t="s">
        <v>232</v>
      </c>
    </row>
    <row r="6" spans="1:23" s="44" customFormat="1" ht="25.5" customHeight="1">
      <c r="A6" s="166">
        <v>2018</v>
      </c>
      <c r="B6" s="234">
        <v>345</v>
      </c>
      <c r="C6" s="234">
        <v>345</v>
      </c>
      <c r="D6" s="234">
        <v>440</v>
      </c>
      <c r="E6" s="234">
        <v>2606.7170000000001</v>
      </c>
      <c r="F6" s="234">
        <v>179</v>
      </c>
      <c r="G6" s="234">
        <v>179</v>
      </c>
      <c r="H6" s="234">
        <v>266</v>
      </c>
      <c r="I6" s="234">
        <v>1600.731</v>
      </c>
      <c r="J6" s="234">
        <v>166</v>
      </c>
      <c r="K6" s="234">
        <v>166</v>
      </c>
      <c r="L6" s="234">
        <v>174</v>
      </c>
      <c r="M6" s="234">
        <v>1005.986</v>
      </c>
      <c r="N6" s="234">
        <v>92</v>
      </c>
      <c r="O6" s="234">
        <v>92</v>
      </c>
      <c r="P6" s="234">
        <v>3161</v>
      </c>
      <c r="Q6" s="234">
        <v>2</v>
      </c>
      <c r="R6" s="234">
        <v>2</v>
      </c>
      <c r="S6" s="234">
        <v>518</v>
      </c>
      <c r="T6" s="234">
        <v>90</v>
      </c>
      <c r="U6" s="234">
        <v>90</v>
      </c>
      <c r="V6" s="234">
        <v>2643</v>
      </c>
    </row>
    <row r="7" spans="1:23" s="44" customFormat="1" ht="25.5" customHeight="1">
      <c r="A7" s="166">
        <v>2019</v>
      </c>
      <c r="B7" s="234">
        <f>SUM(F7,J7)</f>
        <v>322</v>
      </c>
      <c r="C7" s="234">
        <f t="shared" ref="C7:E11" si="0">SUM(G7,K7)</f>
        <v>322</v>
      </c>
      <c r="D7" s="234">
        <f t="shared" si="0"/>
        <v>461</v>
      </c>
      <c r="E7" s="234">
        <f t="shared" si="0"/>
        <v>4482</v>
      </c>
      <c r="F7" s="234">
        <v>189</v>
      </c>
      <c r="G7" s="234">
        <v>189</v>
      </c>
      <c r="H7" s="234">
        <v>311</v>
      </c>
      <c r="I7" s="234">
        <v>2375</v>
      </c>
      <c r="J7" s="234">
        <v>133</v>
      </c>
      <c r="K7" s="234">
        <v>133</v>
      </c>
      <c r="L7" s="234">
        <v>150</v>
      </c>
      <c r="M7" s="234">
        <v>2107</v>
      </c>
      <c r="N7" s="234">
        <f>SUM(Q7,T7)</f>
        <v>91</v>
      </c>
      <c r="O7" s="234">
        <f t="shared" ref="O7:P8" si="1">SUM(R7,U7)</f>
        <v>91</v>
      </c>
      <c r="P7" s="234">
        <f t="shared" si="1"/>
        <v>4268</v>
      </c>
      <c r="Q7" s="234">
        <v>2</v>
      </c>
      <c r="R7" s="234">
        <v>2</v>
      </c>
      <c r="S7" s="234">
        <v>444</v>
      </c>
      <c r="T7" s="234">
        <v>89</v>
      </c>
      <c r="U7" s="234">
        <v>89</v>
      </c>
      <c r="V7" s="234">
        <v>3824</v>
      </c>
    </row>
    <row r="8" spans="1:23" s="44" customFormat="1" ht="25.5" customHeight="1">
      <c r="A8" s="166">
        <v>2020</v>
      </c>
      <c r="B8" s="234">
        <f>SUM(F8,J8)</f>
        <v>331</v>
      </c>
      <c r="C8" s="234">
        <f t="shared" si="0"/>
        <v>331</v>
      </c>
      <c r="D8" s="234">
        <f t="shared" si="0"/>
        <v>464</v>
      </c>
      <c r="E8" s="234">
        <f t="shared" si="0"/>
        <v>4119</v>
      </c>
      <c r="F8" s="234">
        <v>203</v>
      </c>
      <c r="G8" s="234">
        <v>203</v>
      </c>
      <c r="H8" s="234">
        <v>316</v>
      </c>
      <c r="I8" s="234">
        <v>2095</v>
      </c>
      <c r="J8" s="234">
        <v>128</v>
      </c>
      <c r="K8" s="234">
        <v>128</v>
      </c>
      <c r="L8" s="234">
        <v>148</v>
      </c>
      <c r="M8" s="234">
        <v>2024</v>
      </c>
      <c r="N8" s="234">
        <f>SUM(Q8,T8)</f>
        <v>89</v>
      </c>
      <c r="O8" s="234">
        <f t="shared" si="1"/>
        <v>89</v>
      </c>
      <c r="P8" s="234">
        <f>S8+V8</f>
        <v>2876</v>
      </c>
      <c r="Q8" s="234">
        <v>2</v>
      </c>
      <c r="R8" s="234">
        <v>2</v>
      </c>
      <c r="S8" s="234">
        <v>432</v>
      </c>
      <c r="T8" s="234">
        <v>87</v>
      </c>
      <c r="U8" s="234">
        <v>87</v>
      </c>
      <c r="V8" s="234">
        <v>2444</v>
      </c>
    </row>
    <row r="9" spans="1:23" s="44" customFormat="1" ht="25.5" customHeight="1">
      <c r="A9" s="166">
        <v>2021</v>
      </c>
      <c r="B9" s="234">
        <f>SUM(F9,J9)</f>
        <v>335</v>
      </c>
      <c r="C9" s="234">
        <f t="shared" si="0"/>
        <v>335</v>
      </c>
      <c r="D9" s="234">
        <f t="shared" si="0"/>
        <v>486.25</v>
      </c>
      <c r="E9" s="234">
        <f t="shared" si="0"/>
        <v>4688.8500000000004</v>
      </c>
      <c r="F9" s="234">
        <v>205</v>
      </c>
      <c r="G9" s="234">
        <v>205</v>
      </c>
      <c r="H9" s="234">
        <v>322.67</v>
      </c>
      <c r="I9" s="234">
        <v>2530.09</v>
      </c>
      <c r="J9" s="234">
        <v>130</v>
      </c>
      <c r="K9" s="234">
        <v>130</v>
      </c>
      <c r="L9" s="234">
        <v>163.58000000000001</v>
      </c>
      <c r="M9" s="234">
        <v>2158.7600000000002</v>
      </c>
      <c r="N9" s="234">
        <f>SUM(Q9,T9)</f>
        <v>108</v>
      </c>
      <c r="O9" s="234">
        <f>SUM(R9,U9)</f>
        <v>108</v>
      </c>
      <c r="P9" s="234">
        <f>S9+V9</f>
        <v>5503.2999999999993</v>
      </c>
      <c r="Q9" s="234">
        <v>2</v>
      </c>
      <c r="R9" s="234">
        <v>2</v>
      </c>
      <c r="S9" s="234">
        <v>490.57</v>
      </c>
      <c r="T9" s="234">
        <v>106</v>
      </c>
      <c r="U9" s="234">
        <v>106</v>
      </c>
      <c r="V9" s="234">
        <v>5012.7299999999996</v>
      </c>
    </row>
    <row r="10" spans="1:23" s="44" customFormat="1" ht="25.5" customHeight="1">
      <c r="A10" s="166">
        <v>2022</v>
      </c>
      <c r="B10" s="234">
        <f>SUM(F10,J10)</f>
        <v>301</v>
      </c>
      <c r="C10" s="234">
        <f t="shared" si="0"/>
        <v>301</v>
      </c>
      <c r="D10" s="234">
        <f t="shared" si="0"/>
        <v>501.95</v>
      </c>
      <c r="E10" s="234">
        <f t="shared" si="0"/>
        <v>4042.84</v>
      </c>
      <c r="F10" s="234">
        <v>186</v>
      </c>
      <c r="G10" s="234">
        <v>186</v>
      </c>
      <c r="H10" s="234">
        <v>297.63</v>
      </c>
      <c r="I10" s="234">
        <v>1833.78</v>
      </c>
      <c r="J10" s="234">
        <v>115</v>
      </c>
      <c r="K10" s="234">
        <v>115</v>
      </c>
      <c r="L10" s="234">
        <v>204.32</v>
      </c>
      <c r="M10" s="234">
        <v>2209.06</v>
      </c>
      <c r="N10" s="234">
        <f>SUM(Q10,T10)</f>
        <v>119</v>
      </c>
      <c r="O10" s="234">
        <f>SUM(R10,U10)</f>
        <v>119</v>
      </c>
      <c r="P10" s="234">
        <f>S10+V10</f>
        <v>7647.9</v>
      </c>
      <c r="Q10" s="234">
        <v>3</v>
      </c>
      <c r="R10" s="234">
        <v>3</v>
      </c>
      <c r="S10" s="234">
        <v>577.30999999999995</v>
      </c>
      <c r="T10" s="234">
        <v>116</v>
      </c>
      <c r="U10" s="234">
        <v>116</v>
      </c>
      <c r="V10" s="234">
        <v>7070.59</v>
      </c>
    </row>
    <row r="11" spans="1:23" s="44" customFormat="1" ht="25.5" customHeight="1">
      <c r="A11" s="174">
        <v>2023</v>
      </c>
      <c r="B11" s="238">
        <f>SUM(F11,J11)</f>
        <v>275</v>
      </c>
      <c r="C11" s="238">
        <f t="shared" si="0"/>
        <v>275</v>
      </c>
      <c r="D11" s="238">
        <f t="shared" si="0"/>
        <v>481.56</v>
      </c>
      <c r="E11" s="238">
        <f t="shared" si="0"/>
        <v>3941.54</v>
      </c>
      <c r="F11" s="238">
        <v>166</v>
      </c>
      <c r="G11" s="238">
        <v>166</v>
      </c>
      <c r="H11" s="238">
        <v>290.7</v>
      </c>
      <c r="I11" s="238">
        <v>1890.74</v>
      </c>
      <c r="J11" s="238">
        <v>109</v>
      </c>
      <c r="K11" s="238">
        <v>109</v>
      </c>
      <c r="L11" s="238">
        <v>190.86</v>
      </c>
      <c r="M11" s="238">
        <v>2050.8000000000002</v>
      </c>
      <c r="N11" s="238">
        <f>SUM(Q11,T11)</f>
        <v>124</v>
      </c>
      <c r="O11" s="238">
        <f>SUM(R11,U11)</f>
        <v>124</v>
      </c>
      <c r="P11" s="238">
        <f>S11+V11</f>
        <v>12295.81</v>
      </c>
      <c r="Q11" s="238">
        <v>2</v>
      </c>
      <c r="R11" s="238">
        <v>2</v>
      </c>
      <c r="S11" s="238">
        <v>642.01</v>
      </c>
      <c r="T11" s="238">
        <v>122</v>
      </c>
      <c r="U11" s="238">
        <v>122</v>
      </c>
      <c r="V11" s="238">
        <v>11653.8</v>
      </c>
    </row>
    <row r="12" spans="1:23" s="35" customFormat="1" ht="15" customHeight="1">
      <c r="A12" s="420" t="s">
        <v>314</v>
      </c>
      <c r="B12" s="420"/>
      <c r="C12" s="420"/>
      <c r="D12" s="420"/>
      <c r="E12" s="420"/>
      <c r="F12" s="420"/>
      <c r="G12" s="420"/>
      <c r="H12" s="420"/>
      <c r="I12" s="420"/>
      <c r="J12" s="420"/>
      <c r="K12" s="420"/>
      <c r="L12" s="420"/>
      <c r="M12" s="420"/>
      <c r="N12" s="56"/>
      <c r="O12" s="94"/>
      <c r="P12" s="94"/>
      <c r="Q12" s="94"/>
      <c r="R12" s="94"/>
      <c r="S12" s="94"/>
      <c r="T12" s="94"/>
      <c r="U12" s="94"/>
      <c r="V12" s="95" t="s">
        <v>98</v>
      </c>
    </row>
  </sheetData>
  <mergeCells count="12">
    <mergeCell ref="A12:M12"/>
    <mergeCell ref="A1:V1"/>
    <mergeCell ref="A2:M2"/>
    <mergeCell ref="A3:A5"/>
    <mergeCell ref="B3:M3"/>
    <mergeCell ref="N3:V3"/>
    <mergeCell ref="B4:E4"/>
    <mergeCell ref="F4:I4"/>
    <mergeCell ref="J4:M4"/>
    <mergeCell ref="N4:P4"/>
    <mergeCell ref="Q4:S4"/>
    <mergeCell ref="T4:V4"/>
  </mergeCells>
  <phoneticPr fontId="2" type="noConversion"/>
  <printOptions horizontalCentered="1"/>
  <pageMargins left="0.78740157480314965" right="0.78740157480314965" top="0.98425196850393704" bottom="0.98425196850393704" header="0" footer="0.59055118110236227"/>
  <pageSetup paperSize="9" scale="58" firstPageNumber="66" pageOrder="overThenDown" orientation="landscape" r:id="rId1"/>
  <headerFooter scaleWithDoc="0" alignWithMargins="0">
    <oddFooter xml:space="preserve">&amp;L&amp;"돋움,기울임꼴" &amp;C 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R11"/>
  <sheetViews>
    <sheetView view="pageBreakPreview" zoomScaleNormal="100" zoomScaleSheetLayoutView="100" workbookViewId="0">
      <selection activeCell="T26" sqref="T26"/>
    </sheetView>
  </sheetViews>
  <sheetFormatPr defaultColWidth="8.88671875" defaultRowHeight="13.5"/>
  <cols>
    <col min="1" max="1" width="8.77734375" style="6" customWidth="1"/>
    <col min="2" max="17" width="7.77734375" style="6" customWidth="1"/>
    <col min="18" max="16384" width="8.88671875" style="6"/>
  </cols>
  <sheetData>
    <row r="1" spans="1:18" s="46" customFormat="1" ht="30" customHeight="1">
      <c r="A1" s="432" t="s">
        <v>246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  <c r="N1" s="432"/>
      <c r="O1" s="432"/>
      <c r="P1" s="432"/>
      <c r="Q1" s="432"/>
      <c r="R1" s="45"/>
    </row>
    <row r="2" spans="1:18" s="1" customFormat="1" ht="15" customHeight="1">
      <c r="A2" s="433" t="s">
        <v>269</v>
      </c>
      <c r="B2" s="433"/>
      <c r="C2" s="433"/>
      <c r="D2" s="433"/>
      <c r="E2" s="433"/>
      <c r="F2" s="433"/>
      <c r="G2" s="96"/>
      <c r="H2" s="96"/>
      <c r="I2" s="96"/>
      <c r="J2" s="96"/>
      <c r="K2" s="96"/>
      <c r="L2" s="96"/>
      <c r="M2" s="96"/>
      <c r="N2" s="96"/>
      <c r="O2" s="96"/>
      <c r="P2" s="96"/>
      <c r="Q2" s="69" t="s">
        <v>270</v>
      </c>
    </row>
    <row r="3" spans="1:18" ht="50.1" customHeight="1">
      <c r="A3" s="434" t="s">
        <v>274</v>
      </c>
      <c r="B3" s="436" t="s">
        <v>186</v>
      </c>
      <c r="C3" s="437"/>
      <c r="D3" s="436" t="s">
        <v>257</v>
      </c>
      <c r="E3" s="437"/>
      <c r="F3" s="436" t="s">
        <v>258</v>
      </c>
      <c r="G3" s="437"/>
      <c r="H3" s="438" t="s">
        <v>263</v>
      </c>
      <c r="I3" s="440"/>
      <c r="J3" s="436" t="s">
        <v>259</v>
      </c>
      <c r="K3" s="437"/>
      <c r="L3" s="436" t="s">
        <v>261</v>
      </c>
      <c r="M3" s="437"/>
      <c r="N3" s="436" t="s">
        <v>260</v>
      </c>
      <c r="O3" s="437"/>
      <c r="P3" s="438" t="s">
        <v>262</v>
      </c>
      <c r="Q3" s="439"/>
    </row>
    <row r="4" spans="1:18" ht="51.75" customHeight="1">
      <c r="A4" s="435"/>
      <c r="B4" s="100" t="s">
        <v>194</v>
      </c>
      <c r="C4" s="100" t="s">
        <v>264</v>
      </c>
      <c r="D4" s="100" t="s">
        <v>194</v>
      </c>
      <c r="E4" s="100" t="s">
        <v>265</v>
      </c>
      <c r="F4" s="100" t="s">
        <v>194</v>
      </c>
      <c r="G4" s="100" t="s">
        <v>265</v>
      </c>
      <c r="H4" s="116" t="s">
        <v>194</v>
      </c>
      <c r="I4" s="116" t="s">
        <v>265</v>
      </c>
      <c r="J4" s="100" t="s">
        <v>194</v>
      </c>
      <c r="K4" s="100" t="s">
        <v>266</v>
      </c>
      <c r="L4" s="100" t="s">
        <v>194</v>
      </c>
      <c r="M4" s="100" t="s">
        <v>266</v>
      </c>
      <c r="N4" s="100" t="s">
        <v>194</v>
      </c>
      <c r="O4" s="100" t="s">
        <v>267</v>
      </c>
      <c r="P4" s="100" t="s">
        <v>194</v>
      </c>
      <c r="Q4" s="100" t="s">
        <v>268</v>
      </c>
    </row>
    <row r="5" spans="1:18" s="186" customFormat="1" ht="25.5" customHeight="1">
      <c r="A5" s="166">
        <v>2018</v>
      </c>
      <c r="B5" s="218">
        <f>SUM(D5,F5,H5,J5,L5,N5,P5)</f>
        <v>0.49</v>
      </c>
      <c r="C5" s="218">
        <f>SUM(E5,G5,I5,K5,M5,O5,Q5)</f>
        <v>5</v>
      </c>
      <c r="D5" s="216">
        <v>0.49</v>
      </c>
      <c r="E5" s="216">
        <v>5</v>
      </c>
      <c r="F5" s="276">
        <v>0</v>
      </c>
      <c r="G5" s="276">
        <v>0</v>
      </c>
      <c r="H5" s="276">
        <v>0</v>
      </c>
      <c r="I5" s="276">
        <v>0</v>
      </c>
      <c r="J5" s="216">
        <v>0</v>
      </c>
      <c r="K5" s="216">
        <v>0</v>
      </c>
      <c r="L5" s="216">
        <v>0</v>
      </c>
      <c r="M5" s="216">
        <v>0</v>
      </c>
      <c r="N5" s="276">
        <v>0</v>
      </c>
      <c r="O5" s="276">
        <v>0</v>
      </c>
      <c r="P5" s="276">
        <v>0</v>
      </c>
      <c r="Q5" s="276">
        <v>0</v>
      </c>
    </row>
    <row r="6" spans="1:18" s="186" customFormat="1" ht="25.5" customHeight="1">
      <c r="A6" s="166">
        <v>2019</v>
      </c>
      <c r="B6" s="218">
        <f t="shared" ref="B6:B9" si="0">SUM(D6,F6,H6,J6,L6,N6,P6)</f>
        <v>0</v>
      </c>
      <c r="C6" s="218">
        <f t="shared" ref="C6:C9" si="1">SUM(E6,G6,I6,K6,M6,O6,Q6)</f>
        <v>5</v>
      </c>
      <c r="D6" s="216">
        <v>0</v>
      </c>
      <c r="E6" s="216">
        <v>5</v>
      </c>
      <c r="F6" s="276">
        <v>0</v>
      </c>
      <c r="G6" s="276">
        <v>0</v>
      </c>
      <c r="H6" s="276">
        <v>0</v>
      </c>
      <c r="I6" s="276">
        <v>0</v>
      </c>
      <c r="J6" s="277">
        <v>0</v>
      </c>
      <c r="K6" s="277">
        <v>0</v>
      </c>
      <c r="L6" s="277">
        <v>0</v>
      </c>
      <c r="M6" s="277">
        <v>0</v>
      </c>
      <c r="N6" s="276">
        <v>0</v>
      </c>
      <c r="O6" s="276">
        <v>0</v>
      </c>
      <c r="P6" s="276">
        <v>0</v>
      </c>
      <c r="Q6" s="276">
        <v>0</v>
      </c>
    </row>
    <row r="7" spans="1:18" s="186" customFormat="1" ht="25.5" customHeight="1">
      <c r="A7" s="166">
        <v>2020</v>
      </c>
      <c r="B7" s="218">
        <f t="shared" si="0"/>
        <v>0.5</v>
      </c>
      <c r="C7" s="218">
        <f t="shared" si="1"/>
        <v>5</v>
      </c>
      <c r="D7" s="216">
        <v>0.5</v>
      </c>
      <c r="E7" s="216">
        <v>5</v>
      </c>
      <c r="F7" s="276">
        <v>0</v>
      </c>
      <c r="G7" s="276">
        <v>0</v>
      </c>
      <c r="H7" s="276">
        <v>0</v>
      </c>
      <c r="I7" s="276">
        <v>0</v>
      </c>
      <c r="J7" s="216">
        <v>0</v>
      </c>
      <c r="K7" s="216">
        <v>0</v>
      </c>
      <c r="L7" s="216">
        <v>0</v>
      </c>
      <c r="M7" s="216">
        <v>0</v>
      </c>
      <c r="N7" s="276">
        <v>0</v>
      </c>
      <c r="O7" s="276">
        <v>0</v>
      </c>
      <c r="P7" s="276">
        <v>0</v>
      </c>
      <c r="Q7" s="276">
        <v>0</v>
      </c>
    </row>
    <row r="8" spans="1:18" s="186" customFormat="1" ht="25.5" customHeight="1">
      <c r="A8" s="166">
        <v>2021</v>
      </c>
      <c r="B8" s="218">
        <f t="shared" si="0"/>
        <v>1</v>
      </c>
      <c r="C8" s="218">
        <f t="shared" si="1"/>
        <v>232</v>
      </c>
      <c r="D8" s="216">
        <v>1</v>
      </c>
      <c r="E8" s="216">
        <v>232</v>
      </c>
      <c r="F8" s="276">
        <v>0</v>
      </c>
      <c r="G8" s="276">
        <v>0</v>
      </c>
      <c r="H8" s="276">
        <v>0</v>
      </c>
      <c r="I8" s="276">
        <v>0</v>
      </c>
      <c r="J8" s="216">
        <v>0</v>
      </c>
      <c r="K8" s="216">
        <v>0</v>
      </c>
      <c r="L8" s="216">
        <v>0</v>
      </c>
      <c r="M8" s="216">
        <v>0</v>
      </c>
      <c r="N8" s="276">
        <v>0</v>
      </c>
      <c r="O8" s="276">
        <v>0</v>
      </c>
      <c r="P8" s="276">
        <v>0</v>
      </c>
      <c r="Q8" s="276">
        <v>0</v>
      </c>
    </row>
    <row r="9" spans="1:18" s="186" customFormat="1" ht="25.5" customHeight="1">
      <c r="A9" s="166">
        <v>2022</v>
      </c>
      <c r="B9" s="218">
        <f t="shared" si="0"/>
        <v>208.73000000000002</v>
      </c>
      <c r="C9" s="218">
        <f t="shared" si="1"/>
        <v>255.2</v>
      </c>
      <c r="D9" s="216">
        <v>1.1200000000000001</v>
      </c>
      <c r="E9" s="216">
        <v>255.2</v>
      </c>
      <c r="F9" s="276">
        <v>0</v>
      </c>
      <c r="G9" s="276">
        <v>0</v>
      </c>
      <c r="H9" s="276">
        <v>0</v>
      </c>
      <c r="I9" s="276">
        <v>0</v>
      </c>
      <c r="J9" s="216">
        <v>182.31</v>
      </c>
      <c r="K9" s="216">
        <v>0</v>
      </c>
      <c r="L9" s="216">
        <v>25.3</v>
      </c>
      <c r="M9" s="216">
        <v>0</v>
      </c>
      <c r="N9" s="276">
        <v>0</v>
      </c>
      <c r="O9" s="276">
        <v>0</v>
      </c>
      <c r="P9" s="276">
        <v>0</v>
      </c>
      <c r="Q9" s="276">
        <v>0</v>
      </c>
    </row>
    <row r="10" spans="1:18" s="186" customFormat="1" ht="25.5" customHeight="1">
      <c r="A10" s="174">
        <v>2023</v>
      </c>
      <c r="B10" s="218">
        <f>SUM(D10,F10,H10,J10,L10,N10,P10)</f>
        <v>10.809999999999999</v>
      </c>
      <c r="C10" s="218">
        <f>SUM(E10,G10,I10,K10,M10,O10,Q10)</f>
        <v>4481.8</v>
      </c>
      <c r="D10" s="218">
        <v>1</v>
      </c>
      <c r="E10" s="218">
        <v>240</v>
      </c>
      <c r="F10" s="278">
        <v>5.29</v>
      </c>
      <c r="G10" s="278">
        <v>1008.2</v>
      </c>
      <c r="H10" s="278">
        <v>4.05</v>
      </c>
      <c r="I10" s="278">
        <v>3180.3</v>
      </c>
      <c r="J10" s="218">
        <v>0</v>
      </c>
      <c r="K10" s="218">
        <v>0</v>
      </c>
      <c r="L10" s="218">
        <v>0</v>
      </c>
      <c r="M10" s="218">
        <v>0</v>
      </c>
      <c r="N10" s="278">
        <v>0.37</v>
      </c>
      <c r="O10" s="278">
        <v>53</v>
      </c>
      <c r="P10" s="278">
        <v>0.1</v>
      </c>
      <c r="Q10" s="278">
        <v>0.3</v>
      </c>
    </row>
    <row r="11" spans="1:18" s="1" customFormat="1" ht="15" customHeight="1">
      <c r="A11" s="107" t="s">
        <v>314</v>
      </c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M11" s="107"/>
      <c r="N11" s="107"/>
      <c r="O11" s="107"/>
      <c r="P11" s="107"/>
      <c r="Q11" s="108" t="s">
        <v>99</v>
      </c>
    </row>
  </sheetData>
  <mergeCells count="11">
    <mergeCell ref="A1:Q1"/>
    <mergeCell ref="A2:F2"/>
    <mergeCell ref="A3:A4"/>
    <mergeCell ref="B3:C3"/>
    <mergeCell ref="D3:E3"/>
    <mergeCell ref="F3:G3"/>
    <mergeCell ref="J3:K3"/>
    <mergeCell ref="L3:M3"/>
    <mergeCell ref="N3:O3"/>
    <mergeCell ref="P3:Q3"/>
    <mergeCell ref="H3:I3"/>
  </mergeCells>
  <phoneticPr fontId="2" type="noConversion"/>
  <printOptions horizontalCentered="1"/>
  <pageMargins left="0.78740157480314965" right="0.78740157480314965" top="0.98425196850393704" bottom="0.98425196850393704" header="0" footer="0.59055118110236227"/>
  <pageSetup paperSize="9" scale="84" firstPageNumber="66" pageOrder="overThenDown" orientation="landscape" r:id="rId1"/>
  <headerFooter scaleWithDoc="0" alignWithMargins="0">
    <oddFooter xml:space="preserve">&amp;L&amp;"돋움,기울임꼴" &amp;C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2"/>
  <sheetViews>
    <sheetView view="pageBreakPreview" zoomScaleNormal="100" zoomScaleSheetLayoutView="100" workbookViewId="0">
      <selection activeCell="A5" sqref="A5"/>
    </sheetView>
  </sheetViews>
  <sheetFormatPr defaultColWidth="8.88671875" defaultRowHeight="13.5"/>
  <cols>
    <col min="1" max="1" width="8.77734375" style="5" customWidth="1"/>
    <col min="2" max="4" width="11.77734375" style="5" customWidth="1"/>
    <col min="5" max="7" width="14.77734375" style="5" customWidth="1"/>
    <col min="8" max="16384" width="8.88671875" style="5"/>
  </cols>
  <sheetData>
    <row r="1" spans="1:7" s="14" customFormat="1" ht="30" customHeight="1">
      <c r="A1" s="288" t="s">
        <v>110</v>
      </c>
      <c r="B1" s="288"/>
      <c r="C1" s="288"/>
      <c r="D1" s="288"/>
      <c r="E1" s="288"/>
      <c r="F1" s="288"/>
      <c r="G1" s="288"/>
    </row>
    <row r="2" spans="1:7" s="1" customFormat="1" ht="15" customHeight="1">
      <c r="A2" s="88" t="s">
        <v>2</v>
      </c>
      <c r="B2" s="88"/>
      <c r="C2" s="88"/>
      <c r="D2" s="88"/>
      <c r="E2" s="88"/>
      <c r="F2" s="88"/>
      <c r="G2" s="71" t="s">
        <v>4</v>
      </c>
    </row>
    <row r="3" spans="1:7" s="2" customFormat="1" ht="24.95" customHeight="1">
      <c r="A3" s="302" t="s">
        <v>274</v>
      </c>
      <c r="B3" s="291" t="s">
        <v>204</v>
      </c>
      <c r="C3" s="291" t="s">
        <v>100</v>
      </c>
      <c r="D3" s="291" t="s">
        <v>101</v>
      </c>
      <c r="E3" s="291" t="s">
        <v>139</v>
      </c>
      <c r="F3" s="305"/>
      <c r="G3" s="306"/>
    </row>
    <row r="4" spans="1:7" s="2" customFormat="1" ht="30" customHeight="1">
      <c r="A4" s="303"/>
      <c r="B4" s="304"/>
      <c r="C4" s="304"/>
      <c r="D4" s="304"/>
      <c r="E4" s="157"/>
      <c r="F4" s="59" t="s">
        <v>100</v>
      </c>
      <c r="G4" s="57" t="s">
        <v>101</v>
      </c>
    </row>
    <row r="5" spans="1:7" s="2" customFormat="1" ht="30" customHeight="1">
      <c r="A5" s="121">
        <v>2018</v>
      </c>
      <c r="B5" s="137">
        <v>11272</v>
      </c>
      <c r="C5" s="137">
        <v>2954</v>
      </c>
      <c r="D5" s="137">
        <v>8318</v>
      </c>
      <c r="E5" s="158">
        <v>157.89326236167528</v>
      </c>
      <c r="F5" s="159">
        <v>41.378344305925204</v>
      </c>
      <c r="G5" s="159">
        <v>116.51491805575009</v>
      </c>
    </row>
    <row r="6" spans="1:7" s="2" customFormat="1" ht="30" customHeight="1">
      <c r="A6" s="121">
        <v>2019</v>
      </c>
      <c r="B6" s="137">
        <v>11240</v>
      </c>
      <c r="C6" s="137">
        <v>2946</v>
      </c>
      <c r="D6" s="137">
        <v>8294</v>
      </c>
      <c r="E6" s="158">
        <v>192.8</v>
      </c>
      <c r="F6" s="159">
        <v>50.5</v>
      </c>
      <c r="G6" s="159">
        <v>142.30000000000001</v>
      </c>
    </row>
    <row r="7" spans="1:7" s="2" customFormat="1" ht="30" customHeight="1">
      <c r="A7" s="121">
        <v>2020</v>
      </c>
      <c r="B7" s="137">
        <v>10975</v>
      </c>
      <c r="C7" s="137">
        <v>2879</v>
      </c>
      <c r="D7" s="137">
        <v>8096</v>
      </c>
      <c r="E7" s="158">
        <v>161.69999999999999</v>
      </c>
      <c r="F7" s="159">
        <v>42.4</v>
      </c>
      <c r="G7" s="159">
        <v>119.3</v>
      </c>
    </row>
    <row r="8" spans="1:7" s="2" customFormat="1" ht="30" customHeight="1">
      <c r="A8" s="121">
        <v>2021</v>
      </c>
      <c r="B8" s="137">
        <v>11189</v>
      </c>
      <c r="C8" s="137">
        <v>2617</v>
      </c>
      <c r="D8" s="137">
        <v>8572</v>
      </c>
      <c r="E8" s="158">
        <v>155.68387366077641</v>
      </c>
      <c r="F8" s="159">
        <v>36.412967858633642</v>
      </c>
      <c r="G8" s="159">
        <v>119.27090580214276</v>
      </c>
    </row>
    <row r="9" spans="1:7" s="2" customFormat="1" ht="30" customHeight="1">
      <c r="A9" s="121">
        <v>2022</v>
      </c>
      <c r="B9" s="137">
        <v>11009</v>
      </c>
      <c r="C9" s="137">
        <v>2467</v>
      </c>
      <c r="D9" s="137">
        <v>8542</v>
      </c>
      <c r="E9" s="158">
        <v>156.93513898788311</v>
      </c>
      <c r="F9" s="159">
        <v>35.167498218104065</v>
      </c>
      <c r="G9" s="159">
        <v>121.76764076977904</v>
      </c>
    </row>
    <row r="10" spans="1:7" s="135" customFormat="1" ht="30" customHeight="1">
      <c r="A10" s="134">
        <v>2023</v>
      </c>
      <c r="B10" s="132">
        <v>10865</v>
      </c>
      <c r="C10" s="132">
        <v>2410</v>
      </c>
      <c r="D10" s="132">
        <v>8455</v>
      </c>
      <c r="E10" s="136">
        <v>154.88239486813967</v>
      </c>
      <c r="F10" s="136">
        <v>34.354953670705626</v>
      </c>
      <c r="G10" s="136">
        <v>120.52744119743406</v>
      </c>
    </row>
    <row r="11" spans="1:7" s="2" customFormat="1" ht="30" customHeight="1">
      <c r="A11" s="75"/>
      <c r="B11" s="301" t="s">
        <v>138</v>
      </c>
      <c r="C11" s="301"/>
      <c r="D11" s="301"/>
      <c r="E11" s="301"/>
      <c r="F11" s="301"/>
      <c r="G11" s="301"/>
    </row>
    <row r="12" spans="1:7" s="4" customFormat="1" ht="18" customHeight="1">
      <c r="A12" s="101" t="s">
        <v>20</v>
      </c>
      <c r="B12" s="101"/>
      <c r="C12" s="101"/>
      <c r="D12" s="101"/>
      <c r="E12" s="101"/>
      <c r="F12" s="102"/>
      <c r="G12" s="72" t="s">
        <v>1</v>
      </c>
    </row>
  </sheetData>
  <mergeCells count="7">
    <mergeCell ref="B11:G11"/>
    <mergeCell ref="A1:G1"/>
    <mergeCell ref="A3:A4"/>
    <mergeCell ref="B3:B4"/>
    <mergeCell ref="C3:C4"/>
    <mergeCell ref="D3:D4"/>
    <mergeCell ref="E3:G3"/>
  </mergeCells>
  <phoneticPr fontId="2" type="noConversion"/>
  <printOptions horizontalCentered="1"/>
  <pageMargins left="0.78740157480314965" right="0.78740157480314965" top="0.98425196850393704" bottom="0.98425196850393704" header="0" footer="0.59055118110236227"/>
  <pageSetup paperSize="9" scale="97" firstPageNumber="48" pageOrder="overThenDown" orientation="landscape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8"/>
  <sheetViews>
    <sheetView view="pageBreakPreview" zoomScaleNormal="100" zoomScaleSheetLayoutView="100" workbookViewId="0">
      <selection activeCell="A8" sqref="A8"/>
    </sheetView>
  </sheetViews>
  <sheetFormatPr defaultColWidth="8.88671875" defaultRowHeight="13.5"/>
  <cols>
    <col min="1" max="1" width="8.77734375" style="5" customWidth="1"/>
    <col min="2" max="2" width="7.77734375" style="5" customWidth="1"/>
    <col min="3" max="7" width="8.77734375" style="5" customWidth="1"/>
    <col min="8" max="9" width="8.33203125" style="5" customWidth="1"/>
    <col min="10" max="13" width="8.77734375" style="5" customWidth="1"/>
    <col min="14" max="16384" width="8.88671875" style="5"/>
  </cols>
  <sheetData>
    <row r="1" spans="1:14" s="16" customFormat="1" ht="30" customHeight="1">
      <c r="A1" s="288" t="s">
        <v>111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15"/>
    </row>
    <row r="2" spans="1:14" s="9" customFormat="1" ht="15" customHeight="1">
      <c r="A2" s="88" t="s">
        <v>3</v>
      </c>
      <c r="B2" s="88"/>
      <c r="C2" s="88"/>
      <c r="D2" s="88"/>
      <c r="E2" s="88"/>
      <c r="F2" s="88"/>
      <c r="G2" s="88"/>
      <c r="H2" s="88"/>
      <c r="J2" s="88"/>
      <c r="K2" s="88"/>
      <c r="L2" s="88"/>
      <c r="M2" s="71" t="s">
        <v>39</v>
      </c>
      <c r="N2" s="10"/>
    </row>
    <row r="3" spans="1:14" s="9" customFormat="1" ht="26.25" customHeight="1">
      <c r="A3" s="310" t="s">
        <v>274</v>
      </c>
      <c r="B3" s="310" t="s">
        <v>93</v>
      </c>
      <c r="C3" s="310" t="s">
        <v>46</v>
      </c>
      <c r="D3" s="307" t="s">
        <v>116</v>
      </c>
      <c r="E3" s="308"/>
      <c r="F3" s="308"/>
      <c r="G3" s="308"/>
      <c r="H3" s="308"/>
      <c r="I3" s="308"/>
      <c r="J3" s="308"/>
      <c r="K3" s="308"/>
      <c r="L3" s="308"/>
      <c r="M3" s="309"/>
    </row>
    <row r="4" spans="1:14" s="9" customFormat="1" ht="54.75" customHeight="1">
      <c r="A4" s="311"/>
      <c r="B4" s="310"/>
      <c r="C4" s="312"/>
      <c r="D4" s="51"/>
      <c r="E4" s="60" t="s">
        <v>115</v>
      </c>
      <c r="F4" s="77" t="s">
        <v>140</v>
      </c>
      <c r="G4" s="77" t="s">
        <v>141</v>
      </c>
      <c r="H4" s="77" t="s">
        <v>142</v>
      </c>
      <c r="I4" s="77" t="s">
        <v>143</v>
      </c>
      <c r="J4" s="77" t="s">
        <v>144</v>
      </c>
      <c r="K4" s="77" t="s">
        <v>145</v>
      </c>
      <c r="L4" s="77" t="s">
        <v>146</v>
      </c>
      <c r="M4" s="77" t="s">
        <v>147</v>
      </c>
    </row>
    <row r="5" spans="1:14" s="9" customFormat="1" ht="54.75" customHeight="1">
      <c r="A5" s="119">
        <v>2010</v>
      </c>
      <c r="B5" s="137">
        <v>7323</v>
      </c>
      <c r="C5" s="138">
        <v>78</v>
      </c>
      <c r="D5" s="139">
        <v>7245</v>
      </c>
      <c r="E5" s="140">
        <v>215</v>
      </c>
      <c r="F5" s="141">
        <v>2304</v>
      </c>
      <c r="G5" s="141">
        <v>1693</v>
      </c>
      <c r="H5" s="141">
        <v>930</v>
      </c>
      <c r="I5" s="141">
        <v>710</v>
      </c>
      <c r="J5" s="141">
        <v>639</v>
      </c>
      <c r="K5" s="141">
        <v>502</v>
      </c>
      <c r="L5" s="141">
        <v>200</v>
      </c>
      <c r="M5" s="141">
        <v>52</v>
      </c>
    </row>
    <row r="6" spans="1:14" s="9" customFormat="1" ht="54.75" customHeight="1">
      <c r="A6" s="119">
        <v>2015</v>
      </c>
      <c r="B6" s="137">
        <v>7423</v>
      </c>
      <c r="C6" s="138">
        <v>38</v>
      </c>
      <c r="D6" s="139">
        <v>7385</v>
      </c>
      <c r="E6" s="140">
        <v>204</v>
      </c>
      <c r="F6" s="141">
        <v>2888</v>
      </c>
      <c r="G6" s="141">
        <v>1672</v>
      </c>
      <c r="H6" s="141">
        <v>817</v>
      </c>
      <c r="I6" s="141">
        <v>567</v>
      </c>
      <c r="J6" s="141">
        <v>525</v>
      </c>
      <c r="K6" s="141">
        <v>455</v>
      </c>
      <c r="L6" s="141">
        <v>198</v>
      </c>
      <c r="M6" s="141">
        <v>59</v>
      </c>
    </row>
    <row r="7" spans="1:14" s="143" customFormat="1" ht="30" customHeight="1">
      <c r="A7" s="142">
        <v>2020</v>
      </c>
      <c r="B7" s="132">
        <v>6788</v>
      </c>
      <c r="C7" s="132">
        <v>34</v>
      </c>
      <c r="D7" s="132">
        <v>6754</v>
      </c>
      <c r="E7" s="132">
        <v>67</v>
      </c>
      <c r="F7" s="132">
        <v>2954</v>
      </c>
      <c r="G7" s="132">
        <v>1564</v>
      </c>
      <c r="H7" s="132">
        <v>661</v>
      </c>
      <c r="I7" s="132">
        <v>494</v>
      </c>
      <c r="J7" s="132">
        <v>432</v>
      </c>
      <c r="K7" s="132">
        <v>344</v>
      </c>
      <c r="L7" s="132">
        <v>186</v>
      </c>
      <c r="M7" s="132">
        <v>52</v>
      </c>
    </row>
    <row r="8" spans="1:14" s="9" customFormat="1" ht="18" customHeight="1">
      <c r="A8" s="55" t="s">
        <v>38</v>
      </c>
      <c r="B8" s="55"/>
      <c r="C8" s="55"/>
      <c r="D8" s="55"/>
      <c r="E8" s="55"/>
      <c r="F8" s="55"/>
      <c r="G8" s="55"/>
      <c r="H8" s="55"/>
      <c r="J8" s="55"/>
      <c r="K8" s="55"/>
      <c r="L8" s="55"/>
      <c r="M8" s="70" t="s">
        <v>1</v>
      </c>
    </row>
  </sheetData>
  <mergeCells count="5">
    <mergeCell ref="D3:M3"/>
    <mergeCell ref="A1:M1"/>
    <mergeCell ref="A3:A4"/>
    <mergeCell ref="B3:B4"/>
    <mergeCell ref="C3:C4"/>
  </mergeCells>
  <phoneticPr fontId="2" type="noConversion"/>
  <printOptions horizontalCentered="1"/>
  <pageMargins left="0.78740157480314965" right="0.78740157480314965" top="0.98425196850393704" bottom="0.98425196850393704" header="0" footer="0.59055118110236227"/>
  <pageSetup paperSize="9" scale="97" firstPageNumber="48" pageOrder="overThenDown" orientation="landscape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29"/>
  <sheetViews>
    <sheetView view="pageBreakPreview" zoomScaleNormal="100" zoomScaleSheetLayoutView="100" workbookViewId="0">
      <selection activeCell="A22" sqref="A22"/>
    </sheetView>
  </sheetViews>
  <sheetFormatPr defaultColWidth="8.88671875" defaultRowHeight="13.5"/>
  <cols>
    <col min="1" max="1" width="8.77734375" style="5" customWidth="1"/>
    <col min="2" max="2" width="7.77734375" style="5" customWidth="1"/>
    <col min="3" max="3" width="8.6640625" style="5" bestFit="1" customWidth="1"/>
    <col min="4" max="4" width="7.88671875" style="5" bestFit="1" customWidth="1"/>
    <col min="5" max="5" width="8.6640625" style="5" bestFit="1" customWidth="1"/>
    <col min="6" max="12" width="7.77734375" style="5" customWidth="1"/>
    <col min="13" max="13" width="9" style="5" customWidth="1"/>
    <col min="14" max="16" width="11.21875" style="5" customWidth="1"/>
    <col min="17" max="16384" width="8.88671875" style="5"/>
  </cols>
  <sheetData>
    <row r="1" spans="1:13" s="21" customFormat="1" ht="30" customHeight="1">
      <c r="A1" s="313" t="s">
        <v>72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</row>
    <row r="2" spans="1:13" s="1" customFormat="1" ht="15" customHeight="1">
      <c r="A2" s="88" t="s">
        <v>6</v>
      </c>
      <c r="B2" s="88"/>
      <c r="C2" s="88"/>
      <c r="D2" s="88"/>
      <c r="E2" s="88"/>
      <c r="F2" s="88"/>
      <c r="G2" s="88"/>
      <c r="H2" s="88"/>
      <c r="I2" s="88"/>
      <c r="J2" s="4"/>
      <c r="K2" s="88"/>
      <c r="L2" s="88"/>
      <c r="M2" s="97" t="s">
        <v>7</v>
      </c>
    </row>
    <row r="3" spans="1:13" ht="36" customHeight="1">
      <c r="A3" s="314" t="s">
        <v>286</v>
      </c>
      <c r="B3" s="316" t="s">
        <v>211</v>
      </c>
      <c r="C3" s="316"/>
      <c r="D3" s="317" t="s">
        <v>212</v>
      </c>
      <c r="E3" s="317"/>
      <c r="F3" s="310" t="s">
        <v>213</v>
      </c>
      <c r="G3" s="311"/>
      <c r="H3" s="310" t="s">
        <v>214</v>
      </c>
      <c r="I3" s="311"/>
      <c r="J3" s="310" t="s">
        <v>215</v>
      </c>
      <c r="K3" s="311"/>
      <c r="L3" s="310" t="s">
        <v>216</v>
      </c>
      <c r="M3" s="311"/>
    </row>
    <row r="4" spans="1:13" ht="30" customHeight="1">
      <c r="A4" s="315"/>
      <c r="B4" s="149" t="s">
        <v>28</v>
      </c>
      <c r="C4" s="149" t="s">
        <v>29</v>
      </c>
      <c r="D4" s="149" t="s">
        <v>28</v>
      </c>
      <c r="E4" s="149" t="s">
        <v>29</v>
      </c>
      <c r="F4" s="149" t="s">
        <v>28</v>
      </c>
      <c r="G4" s="149" t="s">
        <v>29</v>
      </c>
      <c r="H4" s="149" t="s">
        <v>28</v>
      </c>
      <c r="I4" s="149" t="s">
        <v>29</v>
      </c>
      <c r="J4" s="149" t="s">
        <v>28</v>
      </c>
      <c r="K4" s="149" t="s">
        <v>29</v>
      </c>
      <c r="L4" s="149" t="s">
        <v>28</v>
      </c>
      <c r="M4" s="149" t="s">
        <v>29</v>
      </c>
    </row>
    <row r="5" spans="1:13" s="23" customFormat="1" ht="22.5" customHeight="1">
      <c r="A5" s="166">
        <v>2018</v>
      </c>
      <c r="B5" s="167">
        <v>4668.741935483873</v>
      </c>
      <c r="C5" s="167">
        <v>39018.733536942527</v>
      </c>
      <c r="D5" s="167">
        <v>2188.0000000000009</v>
      </c>
      <c r="E5" s="167">
        <v>11949.23353694252</v>
      </c>
      <c r="F5" s="167">
        <v>0</v>
      </c>
      <c r="G5" s="167">
        <v>0</v>
      </c>
      <c r="H5" s="168">
        <v>1137.6419354838711</v>
      </c>
      <c r="I5" s="168">
        <v>7851.0000000000009</v>
      </c>
      <c r="J5" s="168">
        <v>716.9000000000002</v>
      </c>
      <c r="K5" s="168">
        <v>1050.5</v>
      </c>
      <c r="L5" s="168">
        <v>626.20000000000005</v>
      </c>
      <c r="M5" s="168">
        <v>18168</v>
      </c>
    </row>
    <row r="6" spans="1:13" s="23" customFormat="1" ht="22.5" customHeight="1">
      <c r="A6" s="166">
        <v>2019</v>
      </c>
      <c r="B6" s="167">
        <v>4727.7999999999993</v>
      </c>
      <c r="C6" s="167">
        <v>43950.900000000009</v>
      </c>
      <c r="D6" s="167">
        <v>2164.3000000000002</v>
      </c>
      <c r="E6" s="167">
        <v>11566.900000000001</v>
      </c>
      <c r="F6" s="169">
        <v>29.2</v>
      </c>
      <c r="G6" s="170">
        <v>77.5</v>
      </c>
      <c r="H6" s="168">
        <v>1005.3999999999999</v>
      </c>
      <c r="I6" s="168">
        <v>6183.4</v>
      </c>
      <c r="J6" s="171">
        <v>813.6</v>
      </c>
      <c r="K6" s="168">
        <v>1272.7</v>
      </c>
      <c r="L6" s="171">
        <v>715.30000000000007</v>
      </c>
      <c r="M6" s="172">
        <v>24850.400000000001</v>
      </c>
    </row>
    <row r="7" spans="1:13" s="23" customFormat="1" ht="22.5" customHeight="1">
      <c r="A7" s="166">
        <v>2020</v>
      </c>
      <c r="B7" s="167">
        <v>4680</v>
      </c>
      <c r="C7" s="167">
        <v>39826.899999999994</v>
      </c>
      <c r="D7" s="167">
        <v>2146.6</v>
      </c>
      <c r="E7" s="167">
        <v>9764.6999999999989</v>
      </c>
      <c r="F7" s="169">
        <v>32.299999999999997</v>
      </c>
      <c r="G7" s="170">
        <v>85.9</v>
      </c>
      <c r="H7" s="168">
        <v>1040.5</v>
      </c>
      <c r="I7" s="168">
        <v>8051.6999999999989</v>
      </c>
      <c r="J7" s="171">
        <v>816.69999999999993</v>
      </c>
      <c r="K7" s="168">
        <v>1109.7</v>
      </c>
      <c r="L7" s="171">
        <v>643.9</v>
      </c>
      <c r="M7" s="172">
        <v>20814.899999999998</v>
      </c>
    </row>
    <row r="8" spans="1:13" s="23" customFormat="1" ht="22.5" customHeight="1">
      <c r="A8" s="166">
        <v>2021</v>
      </c>
      <c r="B8" s="173">
        <v>4628.1000000000004</v>
      </c>
      <c r="C8" s="173">
        <v>39249.68</v>
      </c>
      <c r="D8" s="173">
        <v>2102.6999999999998</v>
      </c>
      <c r="E8" s="173">
        <v>9400.68</v>
      </c>
      <c r="F8" s="173">
        <v>30.8</v>
      </c>
      <c r="G8" s="173">
        <v>79.7</v>
      </c>
      <c r="H8" s="173">
        <v>1055.9999999999998</v>
      </c>
      <c r="I8" s="173">
        <v>8116.2999999999993</v>
      </c>
      <c r="J8" s="173">
        <v>799.1</v>
      </c>
      <c r="K8" s="173">
        <v>1060.4999999999998</v>
      </c>
      <c r="L8" s="173">
        <v>639.5</v>
      </c>
      <c r="M8" s="173">
        <v>20592.5</v>
      </c>
    </row>
    <row r="9" spans="1:13" s="23" customFormat="1" ht="22.5" customHeight="1">
      <c r="A9" s="166">
        <v>2022</v>
      </c>
      <c r="B9" s="173">
        <v>4696.3708000000006</v>
      </c>
      <c r="C9" s="173">
        <v>43171.2359</v>
      </c>
      <c r="D9" s="173">
        <v>2134.9899999999998</v>
      </c>
      <c r="E9" s="173">
        <v>11031.02</v>
      </c>
      <c r="F9" s="173">
        <v>22.530000000000005</v>
      </c>
      <c r="G9" s="173">
        <v>56.9</v>
      </c>
      <c r="H9" s="173">
        <v>1063.24</v>
      </c>
      <c r="I9" s="173">
        <v>8121.7100000000009</v>
      </c>
      <c r="J9" s="173">
        <v>764.07080000000008</v>
      </c>
      <c r="K9" s="173">
        <v>1042.8635999999999</v>
      </c>
      <c r="L9" s="173">
        <v>711.54</v>
      </c>
      <c r="M9" s="173">
        <v>22918.742299999998</v>
      </c>
    </row>
    <row r="10" spans="1:13" s="23" customFormat="1" ht="22.5" customHeight="1">
      <c r="A10" s="174">
        <v>2023</v>
      </c>
      <c r="B10" s="175">
        <v>4593.6000000000004</v>
      </c>
      <c r="C10" s="175">
        <v>42556.868378999992</v>
      </c>
      <c r="D10" s="175">
        <v>2047.29</v>
      </c>
      <c r="E10" s="175">
        <v>10576.5954</v>
      </c>
      <c r="F10" s="175">
        <v>18.14</v>
      </c>
      <c r="G10" s="175">
        <v>39.472000000000001</v>
      </c>
      <c r="H10" s="175">
        <v>1060.68</v>
      </c>
      <c r="I10" s="175">
        <v>8017.4959789999994</v>
      </c>
      <c r="J10" s="175">
        <v>713.4899999999999</v>
      </c>
      <c r="K10" s="175">
        <v>972.78600000000006</v>
      </c>
      <c r="L10" s="175">
        <v>754</v>
      </c>
      <c r="M10" s="175">
        <v>22950.519</v>
      </c>
    </row>
    <row r="11" spans="1:13" s="23" customFormat="1" ht="22.5" customHeight="1">
      <c r="A11" s="166" t="s">
        <v>275</v>
      </c>
      <c r="B11" s="173">
        <v>310.55</v>
      </c>
      <c r="C11" s="173">
        <v>1952.8071790000001</v>
      </c>
      <c r="D11" s="173">
        <v>143.19</v>
      </c>
      <c r="E11" s="173">
        <v>701.5</v>
      </c>
      <c r="F11" s="173">
        <v>0.16</v>
      </c>
      <c r="G11" s="173">
        <v>0.35</v>
      </c>
      <c r="H11" s="173">
        <v>100.84</v>
      </c>
      <c r="I11" s="173">
        <v>768.66617900000006</v>
      </c>
      <c r="J11" s="173">
        <v>51.36</v>
      </c>
      <c r="K11" s="173">
        <v>68.933000000000007</v>
      </c>
      <c r="L11" s="173">
        <v>15</v>
      </c>
      <c r="M11" s="173">
        <v>413.35799999999995</v>
      </c>
    </row>
    <row r="12" spans="1:13" s="23" customFormat="1" ht="22.5" customHeight="1">
      <c r="A12" s="166" t="s">
        <v>276</v>
      </c>
      <c r="B12" s="173">
        <v>533.25</v>
      </c>
      <c r="C12" s="173">
        <v>3141.3098000000005</v>
      </c>
      <c r="D12" s="173">
        <v>299.18</v>
      </c>
      <c r="E12" s="173">
        <v>1535.442</v>
      </c>
      <c r="F12" s="173">
        <v>3.24</v>
      </c>
      <c r="G12" s="173">
        <v>8.5599999999999987</v>
      </c>
      <c r="H12" s="173">
        <v>134.53</v>
      </c>
      <c r="I12" s="173">
        <v>873.93380000000002</v>
      </c>
      <c r="J12" s="173">
        <v>74.3</v>
      </c>
      <c r="K12" s="173">
        <v>99.509999999999991</v>
      </c>
      <c r="L12" s="173">
        <v>22</v>
      </c>
      <c r="M12" s="173">
        <v>623.86400000000003</v>
      </c>
    </row>
    <row r="13" spans="1:13" s="23" customFormat="1" ht="22.5" customHeight="1">
      <c r="A13" s="166" t="s">
        <v>277</v>
      </c>
      <c r="B13" s="173">
        <v>280.20999999999998</v>
      </c>
      <c r="C13" s="173">
        <v>1977.6749999999997</v>
      </c>
      <c r="D13" s="173">
        <v>72.59</v>
      </c>
      <c r="E13" s="173">
        <v>365.7</v>
      </c>
      <c r="F13" s="173">
        <v>1.82</v>
      </c>
      <c r="G13" s="173">
        <v>4.8600000000000003</v>
      </c>
      <c r="H13" s="173">
        <v>124.00999999999999</v>
      </c>
      <c r="I13" s="173">
        <v>1103.9959999999999</v>
      </c>
      <c r="J13" s="173">
        <v>68.790000000000006</v>
      </c>
      <c r="K13" s="173">
        <v>96.460000000000008</v>
      </c>
      <c r="L13" s="173">
        <v>13</v>
      </c>
      <c r="M13" s="173">
        <v>406.65899999999999</v>
      </c>
    </row>
    <row r="14" spans="1:13" s="23" customFormat="1" ht="22.5" customHeight="1">
      <c r="A14" s="166" t="s">
        <v>278</v>
      </c>
      <c r="B14" s="173">
        <v>363.15</v>
      </c>
      <c r="C14" s="173">
        <v>2663.1966000000002</v>
      </c>
      <c r="D14" s="173">
        <v>139.18</v>
      </c>
      <c r="E14" s="173">
        <v>563.81140000000005</v>
      </c>
      <c r="F14" s="173">
        <v>1.22</v>
      </c>
      <c r="G14" s="173">
        <v>3.1219999999999999</v>
      </c>
      <c r="H14" s="173">
        <v>90.300000000000011</v>
      </c>
      <c r="I14" s="173">
        <v>613.86519999999996</v>
      </c>
      <c r="J14" s="173">
        <v>91.449999999999989</v>
      </c>
      <c r="K14" s="173">
        <v>123.67999999999999</v>
      </c>
      <c r="L14" s="173">
        <v>41</v>
      </c>
      <c r="M14" s="173">
        <v>1358.7179999999998</v>
      </c>
    </row>
    <row r="15" spans="1:13" s="23" customFormat="1" ht="22.5" customHeight="1">
      <c r="A15" s="166" t="s">
        <v>279</v>
      </c>
      <c r="B15" s="173">
        <v>519.86</v>
      </c>
      <c r="C15" s="173">
        <v>3941.8296999999998</v>
      </c>
      <c r="D15" s="173">
        <v>300.74</v>
      </c>
      <c r="E15" s="173">
        <v>1543.9839999999999</v>
      </c>
      <c r="F15" s="173">
        <v>0.9</v>
      </c>
      <c r="G15" s="173">
        <v>2.61</v>
      </c>
      <c r="H15" s="173">
        <v>93.48</v>
      </c>
      <c r="I15" s="173">
        <v>675.80770000000007</v>
      </c>
      <c r="J15" s="173">
        <v>76.739999999999995</v>
      </c>
      <c r="K15" s="173">
        <v>106.19</v>
      </c>
      <c r="L15" s="173">
        <v>48</v>
      </c>
      <c r="M15" s="173">
        <v>1613.2379999999998</v>
      </c>
    </row>
    <row r="16" spans="1:13" s="23" customFormat="1" ht="22.5" customHeight="1">
      <c r="A16" s="166" t="s">
        <v>280</v>
      </c>
      <c r="B16" s="173">
        <v>678.59</v>
      </c>
      <c r="C16" s="173">
        <v>4787.6779999999999</v>
      </c>
      <c r="D16" s="173">
        <v>364.74</v>
      </c>
      <c r="E16" s="173">
        <v>1780.479</v>
      </c>
      <c r="F16" s="173">
        <v>2.58</v>
      </c>
      <c r="G16" s="178" t="s">
        <v>285</v>
      </c>
      <c r="H16" s="173">
        <v>135.43</v>
      </c>
      <c r="I16" s="173">
        <v>1045.0920000000001</v>
      </c>
      <c r="J16" s="173">
        <v>120.83999999999999</v>
      </c>
      <c r="K16" s="173">
        <v>160.37</v>
      </c>
      <c r="L16" s="173">
        <v>55</v>
      </c>
      <c r="M16" s="173">
        <v>1801.7369999999999</v>
      </c>
    </row>
    <row r="17" spans="1:14" s="23" customFormat="1" ht="22.5" customHeight="1">
      <c r="A17" s="166" t="s">
        <v>281</v>
      </c>
      <c r="B17" s="173">
        <v>521.05999999999995</v>
      </c>
      <c r="C17" s="173">
        <v>3490.8419999999996</v>
      </c>
      <c r="D17" s="173">
        <v>301.38</v>
      </c>
      <c r="E17" s="173">
        <v>1786.2380000000001</v>
      </c>
      <c r="F17" s="173">
        <v>1.96</v>
      </c>
      <c r="G17" s="173">
        <v>5</v>
      </c>
      <c r="H17" s="173">
        <v>139.78</v>
      </c>
      <c r="I17" s="173">
        <v>1079.74</v>
      </c>
      <c r="J17" s="173">
        <v>58.94</v>
      </c>
      <c r="K17" s="173">
        <v>83.072999999999993</v>
      </c>
      <c r="L17" s="173">
        <v>19</v>
      </c>
      <c r="M17" s="173">
        <v>536.79099999999994</v>
      </c>
    </row>
    <row r="18" spans="1:14" s="23" customFormat="1" ht="22.5" customHeight="1">
      <c r="A18" s="166" t="s">
        <v>282</v>
      </c>
      <c r="B18" s="173">
        <v>392.85</v>
      </c>
      <c r="C18" s="173">
        <v>2439.0273999999999</v>
      </c>
      <c r="D18" s="173">
        <v>190.71</v>
      </c>
      <c r="E18" s="173">
        <v>1049.451</v>
      </c>
      <c r="F18" s="173">
        <v>3.4399999999999995</v>
      </c>
      <c r="G18" s="173">
        <v>8.82</v>
      </c>
      <c r="H18" s="173">
        <v>110.83</v>
      </c>
      <c r="I18" s="173">
        <v>850.89639999999997</v>
      </c>
      <c r="J18" s="173">
        <v>69.87</v>
      </c>
      <c r="K18" s="173">
        <v>95.45</v>
      </c>
      <c r="L18" s="173">
        <v>18</v>
      </c>
      <c r="M18" s="173">
        <v>434.40999999999997</v>
      </c>
    </row>
    <row r="19" spans="1:14" s="23" customFormat="1" ht="22.5" customHeight="1">
      <c r="A19" s="166" t="s">
        <v>283</v>
      </c>
      <c r="B19" s="173">
        <v>437.09000000000003</v>
      </c>
      <c r="C19" s="173">
        <v>2572.9396999999994</v>
      </c>
      <c r="D19" s="173">
        <v>235.39</v>
      </c>
      <c r="E19" s="173">
        <v>1249.1099999999999</v>
      </c>
      <c r="F19" s="173">
        <v>1.9000000000000001</v>
      </c>
      <c r="G19" s="173">
        <v>4.55</v>
      </c>
      <c r="H19" s="173">
        <v>112.76</v>
      </c>
      <c r="I19" s="173">
        <v>861.89869999999996</v>
      </c>
      <c r="J19" s="173">
        <v>73.039999999999992</v>
      </c>
      <c r="K19" s="173">
        <v>102.39</v>
      </c>
      <c r="L19" s="173">
        <v>14</v>
      </c>
      <c r="M19" s="173">
        <v>354.99100000000004</v>
      </c>
    </row>
    <row r="20" spans="1:14" s="23" customFormat="1" ht="22.5" customHeight="1">
      <c r="A20" s="166" t="s">
        <v>284</v>
      </c>
      <c r="B20" s="173">
        <v>556.99</v>
      </c>
      <c r="C20" s="173">
        <v>15589.562999999998</v>
      </c>
      <c r="D20" s="173">
        <v>0.19</v>
      </c>
      <c r="E20" s="173">
        <v>0.88</v>
      </c>
      <c r="F20" s="173">
        <v>0.91999999999999993</v>
      </c>
      <c r="G20" s="173">
        <v>1.6</v>
      </c>
      <c r="H20" s="173">
        <v>18.720000000000002</v>
      </c>
      <c r="I20" s="173">
        <v>143.6</v>
      </c>
      <c r="J20" s="173">
        <v>28.160000000000004</v>
      </c>
      <c r="K20" s="173">
        <v>36.730000000000004</v>
      </c>
      <c r="L20" s="173">
        <v>509</v>
      </c>
      <c r="M20" s="173">
        <v>15406.752999999999</v>
      </c>
    </row>
    <row r="21" spans="1:14" s="21" customFormat="1" ht="23.25" customHeight="1">
      <c r="A21" s="275" t="s">
        <v>315</v>
      </c>
      <c r="B21" s="165"/>
      <c r="C21" s="165"/>
      <c r="D21" s="165"/>
      <c r="E21" s="165"/>
      <c r="F21" s="165"/>
      <c r="G21" s="165"/>
      <c r="H21" s="165"/>
      <c r="I21" s="165"/>
      <c r="J21" s="177"/>
      <c r="K21" s="101"/>
      <c r="L21" s="101"/>
      <c r="M21" s="72" t="s">
        <v>1</v>
      </c>
      <c r="N21" s="22"/>
    </row>
    <row r="22" spans="1:14" s="1" customFormat="1" ht="15" customHeight="1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</row>
    <row r="23" spans="1:14" s="6" customFormat="1" ht="20.100000000000001" customHeight="1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</row>
    <row r="24" spans="1:14" s="6" customFormat="1" ht="20.100000000000001" customHeight="1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</row>
    <row r="25" spans="1:14" s="6" customFormat="1" ht="20.100000000000001" customHeight="1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</row>
    <row r="26" spans="1:14" s="6" customFormat="1" ht="20.100000000000001" customHeight="1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</row>
    <row r="27" spans="1:14" s="6" customFormat="1" ht="30" customHeight="1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</row>
    <row r="28" spans="1:14" s="6" customFormat="1" ht="30" customHeight="1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</row>
    <row r="29" spans="1:14" s="24" customFormat="1" ht="18" customHeight="1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</row>
  </sheetData>
  <mergeCells count="8">
    <mergeCell ref="A1:M1"/>
    <mergeCell ref="L3:M3"/>
    <mergeCell ref="J3:K3"/>
    <mergeCell ref="A3:A4"/>
    <mergeCell ref="B3:C3"/>
    <mergeCell ref="D3:E3"/>
    <mergeCell ref="F3:G3"/>
    <mergeCell ref="H3:I3"/>
  </mergeCells>
  <phoneticPr fontId="2" type="noConversion"/>
  <printOptions horizontalCentered="1"/>
  <pageMargins left="0.78740157480314965" right="0.78740157480314965" top="0.98425196850393704" bottom="0.98425196850393704" header="0" footer="0.59055118110236227"/>
  <pageSetup paperSize="9" scale="57" firstPageNumber="48" pageOrder="overThenDown" orientation="landscape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2"/>
  <sheetViews>
    <sheetView view="pageBreakPreview" topLeftCell="A4" zoomScaleNormal="100" zoomScaleSheetLayoutView="100" workbookViewId="0">
      <selection activeCell="A22" sqref="A22"/>
    </sheetView>
  </sheetViews>
  <sheetFormatPr defaultColWidth="8.88671875" defaultRowHeight="13.5"/>
  <cols>
    <col min="1" max="1" width="8.77734375" style="5" customWidth="1"/>
    <col min="2" max="7" width="14.77734375" style="5" customWidth="1"/>
    <col min="8" max="16384" width="8.88671875" style="5"/>
  </cols>
  <sheetData>
    <row r="1" spans="1:8" s="21" customFormat="1" ht="20.100000000000001" customHeight="1">
      <c r="A1" s="288" t="s">
        <v>53</v>
      </c>
      <c r="B1" s="288"/>
      <c r="C1" s="288"/>
      <c r="D1" s="288"/>
      <c r="E1" s="288"/>
      <c r="F1" s="288"/>
      <c r="G1" s="288"/>
      <c r="H1" s="22"/>
    </row>
    <row r="2" spans="1:8" s="4" customFormat="1" ht="15" customHeight="1">
      <c r="A2" s="88" t="s">
        <v>8</v>
      </c>
      <c r="B2" s="88"/>
      <c r="C2" s="88"/>
      <c r="D2" s="88"/>
      <c r="E2" s="88"/>
      <c r="G2" s="71" t="s">
        <v>7</v>
      </c>
    </row>
    <row r="3" spans="1:8" s="3" customFormat="1" ht="40.5" customHeight="1">
      <c r="A3" s="314" t="s">
        <v>286</v>
      </c>
      <c r="B3" s="319" t="s">
        <v>204</v>
      </c>
      <c r="C3" s="305"/>
      <c r="D3" s="319" t="s">
        <v>209</v>
      </c>
      <c r="E3" s="305"/>
      <c r="F3" s="319" t="s">
        <v>210</v>
      </c>
      <c r="G3" s="306"/>
    </row>
    <row r="4" spans="1:8" s="3" customFormat="1" ht="39" customHeight="1">
      <c r="A4" s="318"/>
      <c r="B4" s="151" t="s">
        <v>194</v>
      </c>
      <c r="C4" s="76" t="s">
        <v>5</v>
      </c>
      <c r="D4" s="76" t="s">
        <v>194</v>
      </c>
      <c r="E4" s="151" t="s">
        <v>5</v>
      </c>
      <c r="F4" s="76" t="s">
        <v>194</v>
      </c>
      <c r="G4" s="151" t="s">
        <v>5</v>
      </c>
    </row>
    <row r="5" spans="1:8" s="3" customFormat="1" ht="26.25" customHeight="1">
      <c r="A5" s="166">
        <v>2018</v>
      </c>
      <c r="B5" s="179">
        <v>2188</v>
      </c>
      <c r="C5" s="179">
        <v>11979.2</v>
      </c>
      <c r="D5" s="179">
        <v>2188</v>
      </c>
      <c r="E5" s="179">
        <v>11949.2</v>
      </c>
      <c r="F5" s="179">
        <v>0</v>
      </c>
      <c r="G5" s="179">
        <v>0</v>
      </c>
    </row>
    <row r="6" spans="1:8" s="3" customFormat="1" ht="26.25" customHeight="1">
      <c r="A6" s="166">
        <v>2019</v>
      </c>
      <c r="B6" s="179">
        <v>2164.31</v>
      </c>
      <c r="C6" s="179">
        <v>11566.779999999999</v>
      </c>
      <c r="D6" s="179">
        <v>2164.31</v>
      </c>
      <c r="E6" s="179">
        <v>11566.779999999999</v>
      </c>
      <c r="F6" s="179">
        <v>0</v>
      </c>
      <c r="G6" s="179">
        <v>0</v>
      </c>
    </row>
    <row r="7" spans="1:8" s="3" customFormat="1" ht="26.25" customHeight="1">
      <c r="A7" s="166">
        <v>2020</v>
      </c>
      <c r="B7" s="179">
        <v>2146.5499999999997</v>
      </c>
      <c r="C7" s="167">
        <v>9764.6400000000012</v>
      </c>
      <c r="D7" s="179">
        <v>2146.5499999999997</v>
      </c>
      <c r="E7" s="167">
        <v>9764.6400000000012</v>
      </c>
      <c r="F7" s="179">
        <v>0</v>
      </c>
      <c r="G7" s="180">
        <v>0</v>
      </c>
    </row>
    <row r="8" spans="1:8" s="3" customFormat="1" ht="26.25" customHeight="1">
      <c r="A8" s="166">
        <v>2021</v>
      </c>
      <c r="B8" s="181">
        <v>2102.6999999999998</v>
      </c>
      <c r="C8" s="181">
        <v>9400.68</v>
      </c>
      <c r="D8" s="181">
        <v>2102.6999999999998</v>
      </c>
      <c r="E8" s="181">
        <v>9400.68</v>
      </c>
      <c r="F8" s="179">
        <v>0</v>
      </c>
      <c r="G8" s="180">
        <v>0</v>
      </c>
    </row>
    <row r="9" spans="1:8" s="3" customFormat="1" ht="26.25" customHeight="1">
      <c r="A9" s="166">
        <v>2022</v>
      </c>
      <c r="B9" s="181">
        <v>2134.9899999999998</v>
      </c>
      <c r="C9" s="181">
        <v>11031.02</v>
      </c>
      <c r="D9" s="181">
        <v>2134.9899999999998</v>
      </c>
      <c r="E9" s="181">
        <v>11031.02</v>
      </c>
      <c r="F9" s="179">
        <v>0</v>
      </c>
      <c r="G9" s="180">
        <v>0</v>
      </c>
    </row>
    <row r="10" spans="1:8" s="3" customFormat="1" ht="26.25" customHeight="1">
      <c r="A10" s="174">
        <v>2023</v>
      </c>
      <c r="B10" s="182">
        <v>2047.29</v>
      </c>
      <c r="C10" s="182">
        <v>10576.5954</v>
      </c>
      <c r="D10" s="182">
        <v>2047.29</v>
      </c>
      <c r="E10" s="182">
        <v>10576.5954</v>
      </c>
      <c r="F10" s="183">
        <v>0</v>
      </c>
      <c r="G10" s="184">
        <v>0</v>
      </c>
    </row>
    <row r="11" spans="1:8" s="3" customFormat="1" ht="26.25" customHeight="1">
      <c r="A11" s="166" t="s">
        <v>275</v>
      </c>
      <c r="B11" s="181">
        <v>143.19</v>
      </c>
      <c r="C11" s="181">
        <v>701.5</v>
      </c>
      <c r="D11" s="185">
        <v>143.19</v>
      </c>
      <c r="E11" s="185">
        <v>701.5</v>
      </c>
      <c r="F11" s="179">
        <v>0</v>
      </c>
      <c r="G11" s="180">
        <v>0</v>
      </c>
    </row>
    <row r="12" spans="1:8" s="3" customFormat="1" ht="26.25" customHeight="1">
      <c r="A12" s="166" t="s">
        <v>276</v>
      </c>
      <c r="B12" s="181">
        <v>299.18</v>
      </c>
      <c r="C12" s="181">
        <v>1535.442</v>
      </c>
      <c r="D12" s="185">
        <v>299.18</v>
      </c>
      <c r="E12" s="185">
        <v>1535.442</v>
      </c>
      <c r="F12" s="179">
        <v>0</v>
      </c>
      <c r="G12" s="180">
        <v>0</v>
      </c>
    </row>
    <row r="13" spans="1:8" s="3" customFormat="1" ht="26.25" customHeight="1">
      <c r="A13" s="166" t="s">
        <v>277</v>
      </c>
      <c r="B13" s="181">
        <v>72.59</v>
      </c>
      <c r="C13" s="181">
        <v>365.7</v>
      </c>
      <c r="D13" s="185">
        <v>72.59</v>
      </c>
      <c r="E13" s="185">
        <v>365.7</v>
      </c>
      <c r="F13" s="179">
        <v>0</v>
      </c>
      <c r="G13" s="180">
        <v>0</v>
      </c>
    </row>
    <row r="14" spans="1:8" s="3" customFormat="1" ht="26.25" customHeight="1">
      <c r="A14" s="166" t="s">
        <v>278</v>
      </c>
      <c r="B14" s="181">
        <v>139.18</v>
      </c>
      <c r="C14" s="181">
        <v>563.81140000000005</v>
      </c>
      <c r="D14" s="185">
        <v>139.18</v>
      </c>
      <c r="E14" s="185">
        <v>563.81140000000005</v>
      </c>
      <c r="F14" s="179">
        <v>0</v>
      </c>
      <c r="G14" s="180">
        <v>0</v>
      </c>
    </row>
    <row r="15" spans="1:8" s="3" customFormat="1" ht="26.25" customHeight="1">
      <c r="A15" s="166" t="s">
        <v>279</v>
      </c>
      <c r="B15" s="181">
        <v>300.74</v>
      </c>
      <c r="C15" s="181">
        <v>1543.9839999999999</v>
      </c>
      <c r="D15" s="185">
        <v>300.74</v>
      </c>
      <c r="E15" s="185">
        <v>1543.9839999999999</v>
      </c>
      <c r="F15" s="179">
        <v>0</v>
      </c>
      <c r="G15" s="180">
        <v>0</v>
      </c>
    </row>
    <row r="16" spans="1:8" s="3" customFormat="1" ht="26.25" customHeight="1">
      <c r="A16" s="166" t="s">
        <v>280</v>
      </c>
      <c r="B16" s="181">
        <v>364.74</v>
      </c>
      <c r="C16" s="181">
        <v>1780.479</v>
      </c>
      <c r="D16" s="185">
        <v>364.74</v>
      </c>
      <c r="E16" s="185">
        <v>1780.479</v>
      </c>
      <c r="F16" s="179">
        <v>0</v>
      </c>
      <c r="G16" s="180">
        <v>0</v>
      </c>
    </row>
    <row r="17" spans="1:7" s="3" customFormat="1" ht="26.25" customHeight="1">
      <c r="A17" s="166" t="s">
        <v>281</v>
      </c>
      <c r="B17" s="181">
        <v>301.38</v>
      </c>
      <c r="C17" s="181">
        <v>1786.2380000000001</v>
      </c>
      <c r="D17" s="185">
        <v>301.38</v>
      </c>
      <c r="E17" s="185">
        <v>1786.2380000000001</v>
      </c>
      <c r="F17" s="179">
        <v>0</v>
      </c>
      <c r="G17" s="180">
        <v>0</v>
      </c>
    </row>
    <row r="18" spans="1:7" s="3" customFormat="1" ht="26.25" customHeight="1">
      <c r="A18" s="166" t="s">
        <v>282</v>
      </c>
      <c r="B18" s="181">
        <v>190.71</v>
      </c>
      <c r="C18" s="181">
        <v>1049.451</v>
      </c>
      <c r="D18" s="185">
        <v>190.71</v>
      </c>
      <c r="E18" s="185">
        <v>1049.451</v>
      </c>
      <c r="F18" s="179">
        <v>0</v>
      </c>
      <c r="G18" s="180">
        <v>0</v>
      </c>
    </row>
    <row r="19" spans="1:7" s="3" customFormat="1" ht="26.25" customHeight="1">
      <c r="A19" s="166" t="s">
        <v>283</v>
      </c>
      <c r="B19" s="181">
        <v>235.39</v>
      </c>
      <c r="C19" s="181">
        <v>1249.1099999999999</v>
      </c>
      <c r="D19" s="185">
        <v>235.39</v>
      </c>
      <c r="E19" s="185">
        <v>1249.1099999999999</v>
      </c>
      <c r="F19" s="179">
        <v>0</v>
      </c>
      <c r="G19" s="180">
        <v>0</v>
      </c>
    </row>
    <row r="20" spans="1:7" s="3" customFormat="1" ht="26.25" customHeight="1">
      <c r="A20" s="166" t="s">
        <v>284</v>
      </c>
      <c r="B20" s="181">
        <v>0.19</v>
      </c>
      <c r="C20" s="181">
        <v>0.88</v>
      </c>
      <c r="D20" s="185">
        <v>0.19</v>
      </c>
      <c r="E20" s="185">
        <v>0.88</v>
      </c>
      <c r="F20" s="179">
        <v>0</v>
      </c>
      <c r="G20" s="180">
        <v>0</v>
      </c>
    </row>
    <row r="21" spans="1:7" s="3" customFormat="1" ht="15" customHeight="1">
      <c r="A21" s="113"/>
      <c r="B21" s="301" t="s">
        <v>148</v>
      </c>
      <c r="C21" s="301"/>
      <c r="D21" s="301"/>
      <c r="E21" s="301"/>
      <c r="F21" s="301"/>
      <c r="G21" s="301"/>
    </row>
    <row r="22" spans="1:7" ht="17.100000000000001" customHeight="1">
      <c r="A22" s="275" t="s">
        <v>314</v>
      </c>
      <c r="B22" s="101"/>
      <c r="C22" s="101"/>
      <c r="D22" s="101"/>
      <c r="E22" s="101"/>
      <c r="F22" s="9"/>
      <c r="G22" s="72" t="s">
        <v>1</v>
      </c>
    </row>
  </sheetData>
  <mergeCells count="6">
    <mergeCell ref="B21:G21"/>
    <mergeCell ref="A1:G1"/>
    <mergeCell ref="A3:A4"/>
    <mergeCell ref="B3:C3"/>
    <mergeCell ref="D3:E3"/>
    <mergeCell ref="F3:G3"/>
  </mergeCells>
  <phoneticPr fontId="2" type="noConversion"/>
  <printOptions horizontalCentered="1"/>
  <pageMargins left="0.78740157480314965" right="0.78740157480314965" top="0.98425196850393704" bottom="0.98425196850393704" header="0" footer="0.59055118110236227"/>
  <pageSetup paperSize="9" scale="79" firstPageNumber="48" pageOrder="overThenDown" orientation="landscape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23"/>
  <sheetViews>
    <sheetView view="pageBreakPreview" zoomScaleNormal="100" zoomScaleSheetLayoutView="100" workbookViewId="0">
      <selection activeCell="A23" sqref="A23"/>
    </sheetView>
  </sheetViews>
  <sheetFormatPr defaultColWidth="8.88671875" defaultRowHeight="13.5"/>
  <cols>
    <col min="1" max="1" width="8.77734375" style="5" customWidth="1"/>
    <col min="2" max="2" width="7.33203125" style="5" customWidth="1"/>
    <col min="3" max="3" width="7.77734375" style="5" customWidth="1"/>
    <col min="4" max="5" width="7.33203125" style="5" customWidth="1"/>
    <col min="6" max="6" width="7.77734375" style="5" customWidth="1"/>
    <col min="7" max="8" width="7.33203125" style="5" customWidth="1"/>
    <col min="9" max="9" width="7.77734375" style="5" customWidth="1"/>
    <col min="10" max="12" width="7.33203125" style="5" customWidth="1"/>
    <col min="13" max="13" width="6.77734375" style="5" customWidth="1"/>
    <col min="14" max="15" width="7.33203125" style="5" customWidth="1"/>
    <col min="16" max="16384" width="8.88671875" style="5"/>
  </cols>
  <sheetData>
    <row r="1" spans="1:15" s="25" customFormat="1" ht="20.100000000000001" customHeight="1">
      <c r="A1" s="288" t="s">
        <v>54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288"/>
      <c r="O1" s="288"/>
    </row>
    <row r="2" spans="1:15" s="9" customFormat="1" ht="15" customHeight="1">
      <c r="A2" s="88" t="s">
        <v>6</v>
      </c>
      <c r="B2" s="88"/>
      <c r="C2" s="88"/>
      <c r="D2" s="88"/>
      <c r="E2" s="88"/>
      <c r="F2" s="88"/>
      <c r="G2" s="88"/>
      <c r="H2" s="88"/>
      <c r="I2" s="88"/>
      <c r="J2" s="88"/>
      <c r="L2" s="88"/>
      <c r="M2" s="88"/>
      <c r="N2" s="88"/>
      <c r="O2" s="71" t="s">
        <v>7</v>
      </c>
    </row>
    <row r="3" spans="1:15" s="9" customFormat="1" ht="33.75" customHeight="1">
      <c r="A3" s="314" t="s">
        <v>286</v>
      </c>
      <c r="B3" s="323" t="s">
        <v>204</v>
      </c>
      <c r="C3" s="324"/>
      <c r="D3" s="325" t="s">
        <v>151</v>
      </c>
      <c r="E3" s="326"/>
      <c r="F3" s="327"/>
      <c r="G3" s="325" t="s">
        <v>152</v>
      </c>
      <c r="H3" s="326"/>
      <c r="I3" s="327"/>
      <c r="J3" s="325" t="s">
        <v>153</v>
      </c>
      <c r="K3" s="326"/>
      <c r="L3" s="327"/>
      <c r="M3" s="325" t="s">
        <v>154</v>
      </c>
      <c r="N3" s="326"/>
      <c r="O3" s="327"/>
    </row>
    <row r="4" spans="1:15" s="9" customFormat="1" ht="31.5" customHeight="1">
      <c r="A4" s="315"/>
      <c r="B4" s="320" t="s">
        <v>195</v>
      </c>
      <c r="C4" s="320" t="s">
        <v>29</v>
      </c>
      <c r="D4" s="320" t="s">
        <v>195</v>
      </c>
      <c r="E4" s="322" t="s">
        <v>150</v>
      </c>
      <c r="F4" s="320"/>
      <c r="G4" s="320" t="s">
        <v>195</v>
      </c>
      <c r="H4" s="322" t="s">
        <v>150</v>
      </c>
      <c r="I4" s="320"/>
      <c r="J4" s="320" t="s">
        <v>195</v>
      </c>
      <c r="K4" s="322" t="s">
        <v>150</v>
      </c>
      <c r="L4" s="320"/>
      <c r="M4" s="320" t="s">
        <v>195</v>
      </c>
      <c r="N4" s="322" t="s">
        <v>150</v>
      </c>
      <c r="O4" s="320"/>
    </row>
    <row r="5" spans="1:15" s="9" customFormat="1" ht="17.45" customHeight="1">
      <c r="A5" s="315"/>
      <c r="B5" s="320"/>
      <c r="C5" s="320"/>
      <c r="D5" s="321"/>
      <c r="E5" s="47"/>
      <c r="F5" s="81" t="s">
        <v>30</v>
      </c>
      <c r="G5" s="321"/>
      <c r="H5" s="47"/>
      <c r="I5" s="81" t="s">
        <v>30</v>
      </c>
      <c r="J5" s="321"/>
      <c r="K5" s="47"/>
      <c r="L5" s="81" t="s">
        <v>30</v>
      </c>
      <c r="M5" s="321"/>
      <c r="N5" s="47"/>
      <c r="O5" s="81" t="s">
        <v>30</v>
      </c>
    </row>
    <row r="6" spans="1:15" s="186" customFormat="1" ht="24.75" customHeight="1">
      <c r="A6" s="187">
        <v>2018</v>
      </c>
      <c r="B6" s="188">
        <v>0</v>
      </c>
      <c r="C6" s="188">
        <v>0</v>
      </c>
      <c r="D6" s="188">
        <v>0</v>
      </c>
      <c r="E6" s="188">
        <v>0</v>
      </c>
      <c r="F6" s="189" t="s">
        <v>285</v>
      </c>
      <c r="G6" s="188">
        <v>0</v>
      </c>
      <c r="H6" s="188">
        <v>0</v>
      </c>
      <c r="I6" s="189" t="s">
        <v>285</v>
      </c>
      <c r="J6" s="188">
        <v>0</v>
      </c>
      <c r="K6" s="188">
        <v>0</v>
      </c>
      <c r="L6" s="189" t="s">
        <v>285</v>
      </c>
      <c r="M6" s="188">
        <v>0</v>
      </c>
      <c r="N6" s="188">
        <v>0</v>
      </c>
      <c r="O6" s="189" t="s">
        <v>285</v>
      </c>
    </row>
    <row r="7" spans="1:15" s="186" customFormat="1" ht="24.75" customHeight="1">
      <c r="A7" s="187">
        <v>2019</v>
      </c>
      <c r="B7" s="190">
        <v>29.27</v>
      </c>
      <c r="C7" s="190">
        <v>77.406999999999996</v>
      </c>
      <c r="D7" s="190">
        <v>25.8</v>
      </c>
      <c r="E7" s="190">
        <v>67.88</v>
      </c>
      <c r="F7" s="190">
        <v>263.10077519379843</v>
      </c>
      <c r="G7" s="190">
        <v>0.95</v>
      </c>
      <c r="H7" s="190">
        <v>2.2000000000000002</v>
      </c>
      <c r="I7" s="190">
        <v>231.57894736842107</v>
      </c>
      <c r="J7" s="190">
        <v>2.5199999999999996</v>
      </c>
      <c r="K7" s="190">
        <v>7.327</v>
      </c>
      <c r="L7" s="190">
        <v>290.75396825396803</v>
      </c>
      <c r="M7" s="190">
        <v>0</v>
      </c>
      <c r="N7" s="190">
        <v>0</v>
      </c>
      <c r="O7" s="190">
        <v>0</v>
      </c>
    </row>
    <row r="8" spans="1:15" s="186" customFormat="1" ht="24.75" customHeight="1">
      <c r="A8" s="166">
        <v>2020</v>
      </c>
      <c r="B8" s="190">
        <v>32.303999999999995</v>
      </c>
      <c r="C8" s="190">
        <v>85.708000000000013</v>
      </c>
      <c r="D8" s="190">
        <v>27.75</v>
      </c>
      <c r="E8" s="190">
        <v>74.349999999999994</v>
      </c>
      <c r="F8" s="190">
        <v>267.9279279279279</v>
      </c>
      <c r="G8" s="190">
        <v>1.9</v>
      </c>
      <c r="H8" s="190">
        <v>4.3</v>
      </c>
      <c r="I8" s="190">
        <v>226.31578947368419</v>
      </c>
      <c r="J8" s="190">
        <v>2.6539999999999995</v>
      </c>
      <c r="K8" s="190">
        <v>7.0580000000000007</v>
      </c>
      <c r="L8" s="191">
        <v>265.93820648078383</v>
      </c>
      <c r="M8" s="190">
        <v>0</v>
      </c>
      <c r="N8" s="190">
        <v>0</v>
      </c>
      <c r="O8" s="192">
        <v>0</v>
      </c>
    </row>
    <row r="9" spans="1:15" s="186" customFormat="1" ht="24.75" customHeight="1">
      <c r="A9" s="166">
        <v>2021</v>
      </c>
      <c r="B9" s="190">
        <v>30.880000000000003</v>
      </c>
      <c r="C9" s="190">
        <v>79.76700000000001</v>
      </c>
      <c r="D9" s="190">
        <v>26.8</v>
      </c>
      <c r="E9" s="190">
        <v>69.14</v>
      </c>
      <c r="F9" s="190">
        <v>257.98507462686564</v>
      </c>
      <c r="G9" s="190">
        <v>1.26</v>
      </c>
      <c r="H9" s="190">
        <v>2.6</v>
      </c>
      <c r="I9" s="190">
        <v>206.34920634920638</v>
      </c>
      <c r="J9" s="190">
        <v>2.8199999999999994</v>
      </c>
      <c r="K9" s="190">
        <v>8.027000000000001</v>
      </c>
      <c r="L9" s="190">
        <v>284.64539007092208</v>
      </c>
      <c r="M9" s="190">
        <v>0</v>
      </c>
      <c r="N9" s="190">
        <v>0</v>
      </c>
      <c r="O9" s="190">
        <v>0</v>
      </c>
    </row>
    <row r="10" spans="1:15" s="186" customFormat="1" ht="24.75" customHeight="1">
      <c r="A10" s="166">
        <v>2022</v>
      </c>
      <c r="B10" s="190">
        <v>22.530000000000005</v>
      </c>
      <c r="C10" s="190">
        <v>56.9</v>
      </c>
      <c r="D10" s="190">
        <v>15.5</v>
      </c>
      <c r="E10" s="190">
        <v>39.800000000000004</v>
      </c>
      <c r="F10" s="190">
        <v>256.77419354838713</v>
      </c>
      <c r="G10" s="190">
        <v>1.4800000000000002</v>
      </c>
      <c r="H10" s="190">
        <v>3.27</v>
      </c>
      <c r="I10" s="190">
        <v>220.94594594594591</v>
      </c>
      <c r="J10" s="190">
        <v>5.4</v>
      </c>
      <c r="K10" s="190">
        <v>13.430000000000001</v>
      </c>
      <c r="L10" s="191">
        <v>248.7037037037037</v>
      </c>
      <c r="M10" s="190">
        <v>0.15</v>
      </c>
      <c r="N10" s="190">
        <v>0.4</v>
      </c>
      <c r="O10" s="190">
        <v>266.66666666666669</v>
      </c>
    </row>
    <row r="11" spans="1:15" s="186" customFormat="1" ht="24.75" customHeight="1">
      <c r="A11" s="174">
        <v>2023</v>
      </c>
      <c r="B11" s="193">
        <v>18.14</v>
      </c>
      <c r="C11" s="193">
        <v>46.341999999999999</v>
      </c>
      <c r="D11" s="193">
        <v>6.36</v>
      </c>
      <c r="E11" s="193">
        <v>15.881999999999998</v>
      </c>
      <c r="F11" s="193">
        <v>249.7169811320754</v>
      </c>
      <c r="G11" s="193">
        <v>1.9899999999999998</v>
      </c>
      <c r="H11" s="193">
        <v>3.9699999999999998</v>
      </c>
      <c r="I11" s="193">
        <v>199.49748743718595</v>
      </c>
      <c r="J11" s="193">
        <v>9.64</v>
      </c>
      <c r="K11" s="193">
        <v>26.089999999999996</v>
      </c>
      <c r="L11" s="194">
        <v>270.64315352697088</v>
      </c>
      <c r="M11" s="193">
        <v>0.15</v>
      </c>
      <c r="N11" s="193">
        <v>0.4</v>
      </c>
      <c r="O11" s="193">
        <v>266.66666666666669</v>
      </c>
    </row>
    <row r="12" spans="1:15" s="186" customFormat="1" ht="24.75" customHeight="1">
      <c r="A12" s="166" t="s">
        <v>275</v>
      </c>
      <c r="B12" s="189">
        <v>0.16</v>
      </c>
      <c r="C12" s="189">
        <v>0.35</v>
      </c>
      <c r="D12" s="189" t="s">
        <v>285</v>
      </c>
      <c r="E12" s="195" t="s">
        <v>285</v>
      </c>
      <c r="F12" s="189" t="s">
        <v>285</v>
      </c>
      <c r="G12" s="189">
        <v>0.16</v>
      </c>
      <c r="H12" s="189">
        <v>0.35</v>
      </c>
      <c r="I12" s="189">
        <v>218.75</v>
      </c>
      <c r="J12" s="189" t="s">
        <v>285</v>
      </c>
      <c r="K12" s="189" t="s">
        <v>285</v>
      </c>
      <c r="L12" s="189" t="s">
        <v>285</v>
      </c>
      <c r="M12" s="189" t="s">
        <v>285</v>
      </c>
      <c r="N12" s="189" t="s">
        <v>285</v>
      </c>
      <c r="O12" s="189" t="s">
        <v>285</v>
      </c>
    </row>
    <row r="13" spans="1:15" s="186" customFormat="1" ht="24.75" customHeight="1">
      <c r="A13" s="166" t="s">
        <v>287</v>
      </c>
      <c r="B13" s="189">
        <v>3.24</v>
      </c>
      <c r="C13" s="189">
        <v>8.5599999999999987</v>
      </c>
      <c r="D13" s="189">
        <v>1.42</v>
      </c>
      <c r="E13" s="189">
        <v>3.44</v>
      </c>
      <c r="F13" s="189">
        <v>242.25352112676055</v>
      </c>
      <c r="G13" s="189">
        <v>0.01</v>
      </c>
      <c r="H13" s="189">
        <v>0.02</v>
      </c>
      <c r="I13" s="189">
        <v>200</v>
      </c>
      <c r="J13" s="189">
        <v>1.81</v>
      </c>
      <c r="K13" s="189">
        <v>5.0999999999999996</v>
      </c>
      <c r="L13" s="189">
        <v>281.76795580110496</v>
      </c>
      <c r="M13" s="189" t="s">
        <v>285</v>
      </c>
      <c r="N13" s="189" t="s">
        <v>285</v>
      </c>
      <c r="O13" s="189" t="s">
        <v>285</v>
      </c>
    </row>
    <row r="14" spans="1:15" s="186" customFormat="1" ht="24.75" customHeight="1">
      <c r="A14" s="166" t="s">
        <v>277</v>
      </c>
      <c r="B14" s="189">
        <v>1.82</v>
      </c>
      <c r="C14" s="189">
        <v>4.8600000000000003</v>
      </c>
      <c r="D14" s="189">
        <v>0.35</v>
      </c>
      <c r="E14" s="189">
        <v>1</v>
      </c>
      <c r="F14" s="189">
        <v>285.71428571428572</v>
      </c>
      <c r="G14" s="189">
        <v>0.1</v>
      </c>
      <c r="H14" s="189">
        <v>0.26</v>
      </c>
      <c r="I14" s="189">
        <v>260</v>
      </c>
      <c r="J14" s="189">
        <v>1.37</v>
      </c>
      <c r="K14" s="189">
        <v>3.6</v>
      </c>
      <c r="L14" s="189">
        <v>262.77372262773724</v>
      </c>
      <c r="M14" s="189" t="s">
        <v>285</v>
      </c>
      <c r="N14" s="189" t="s">
        <v>285</v>
      </c>
      <c r="O14" s="189" t="s">
        <v>285</v>
      </c>
    </row>
    <row r="15" spans="1:15" s="186" customFormat="1" ht="24.75" customHeight="1">
      <c r="A15" s="166" t="s">
        <v>278</v>
      </c>
      <c r="B15" s="189">
        <v>1.22</v>
      </c>
      <c r="C15" s="189">
        <v>3.1219999999999999</v>
      </c>
      <c r="D15" s="189">
        <v>0.47</v>
      </c>
      <c r="E15" s="189">
        <v>1.222</v>
      </c>
      <c r="F15" s="189">
        <v>260</v>
      </c>
      <c r="G15" s="195">
        <v>0.11</v>
      </c>
      <c r="H15" s="195">
        <v>0</v>
      </c>
      <c r="I15" s="189">
        <v>0</v>
      </c>
      <c r="J15" s="189">
        <v>0.64</v>
      </c>
      <c r="K15" s="189">
        <v>1.9</v>
      </c>
      <c r="L15" s="189">
        <v>296.875</v>
      </c>
      <c r="M15" s="189" t="s">
        <v>285</v>
      </c>
      <c r="N15" s="189" t="s">
        <v>285</v>
      </c>
      <c r="O15" s="189" t="s">
        <v>285</v>
      </c>
    </row>
    <row r="16" spans="1:15" s="186" customFormat="1" ht="24.75" customHeight="1">
      <c r="A16" s="166" t="s">
        <v>279</v>
      </c>
      <c r="B16" s="189">
        <v>0.9</v>
      </c>
      <c r="C16" s="189">
        <v>2.61</v>
      </c>
      <c r="D16" s="189">
        <v>0</v>
      </c>
      <c r="E16" s="189">
        <v>0</v>
      </c>
      <c r="F16" s="189" t="s">
        <v>285</v>
      </c>
      <c r="G16" s="189">
        <v>0</v>
      </c>
      <c r="H16" s="189">
        <v>0</v>
      </c>
      <c r="I16" s="189" t="s">
        <v>285</v>
      </c>
      <c r="J16" s="189">
        <v>0.75</v>
      </c>
      <c r="K16" s="189">
        <v>2.21</v>
      </c>
      <c r="L16" s="189">
        <v>294.66666666666669</v>
      </c>
      <c r="M16" s="189">
        <v>0.15</v>
      </c>
      <c r="N16" s="189">
        <v>0.4</v>
      </c>
      <c r="O16" s="189">
        <v>266.66666666666669</v>
      </c>
    </row>
    <row r="17" spans="1:15" s="186" customFormat="1" ht="24.75" customHeight="1">
      <c r="A17" s="166" t="s">
        <v>280</v>
      </c>
      <c r="B17" s="189">
        <v>2.58</v>
      </c>
      <c r="C17" s="189">
        <v>6.87</v>
      </c>
      <c r="D17" s="189">
        <v>1.79</v>
      </c>
      <c r="E17" s="189">
        <v>4.67</v>
      </c>
      <c r="F17" s="189">
        <v>260.89385474860336</v>
      </c>
      <c r="G17" s="189">
        <v>0</v>
      </c>
      <c r="H17" s="189">
        <v>0</v>
      </c>
      <c r="I17" s="189" t="s">
        <v>285</v>
      </c>
      <c r="J17" s="189">
        <v>0.79</v>
      </c>
      <c r="K17" s="189">
        <v>2.2000000000000002</v>
      </c>
      <c r="L17" s="189">
        <v>278.48101265822788</v>
      </c>
      <c r="M17" s="189" t="s">
        <v>285</v>
      </c>
      <c r="N17" s="189" t="s">
        <v>285</v>
      </c>
      <c r="O17" s="189" t="s">
        <v>285</v>
      </c>
    </row>
    <row r="18" spans="1:15" s="186" customFormat="1" ht="24.75" customHeight="1">
      <c r="A18" s="166" t="s">
        <v>281</v>
      </c>
      <c r="B18" s="189">
        <v>1.96</v>
      </c>
      <c r="C18" s="189">
        <v>5</v>
      </c>
      <c r="D18" s="189">
        <v>0.43</v>
      </c>
      <c r="E18" s="189">
        <v>1.1000000000000001</v>
      </c>
      <c r="F18" s="189">
        <v>255.81395348837211</v>
      </c>
      <c r="G18" s="195">
        <v>0</v>
      </c>
      <c r="H18" s="195">
        <v>0</v>
      </c>
      <c r="I18" s="189" t="s">
        <v>285</v>
      </c>
      <c r="J18" s="189">
        <v>1.53</v>
      </c>
      <c r="K18" s="189">
        <v>3.9</v>
      </c>
      <c r="L18" s="189">
        <v>254.9019607843137</v>
      </c>
      <c r="M18" s="189" t="s">
        <v>285</v>
      </c>
      <c r="N18" s="189" t="s">
        <v>285</v>
      </c>
      <c r="O18" s="189" t="s">
        <v>285</v>
      </c>
    </row>
    <row r="19" spans="1:15" s="186" customFormat="1" ht="24.75" customHeight="1">
      <c r="A19" s="166" t="s">
        <v>282</v>
      </c>
      <c r="B19" s="189">
        <v>3.4399999999999995</v>
      </c>
      <c r="C19" s="189">
        <v>8.82</v>
      </c>
      <c r="D19" s="189">
        <v>1.49</v>
      </c>
      <c r="E19" s="189">
        <v>3.95</v>
      </c>
      <c r="F19" s="189">
        <v>265.1006711409396</v>
      </c>
      <c r="G19" s="189">
        <v>0.69</v>
      </c>
      <c r="H19" s="189">
        <v>1.44</v>
      </c>
      <c r="I19" s="189">
        <v>208.69565217391303</v>
      </c>
      <c r="J19" s="189">
        <v>1.26</v>
      </c>
      <c r="K19" s="189">
        <v>3.43</v>
      </c>
      <c r="L19" s="189">
        <v>272.22222222222223</v>
      </c>
      <c r="M19" s="189" t="s">
        <v>285</v>
      </c>
      <c r="N19" s="189" t="s">
        <v>285</v>
      </c>
      <c r="O19" s="189" t="s">
        <v>285</v>
      </c>
    </row>
    <row r="20" spans="1:15" s="186" customFormat="1" ht="24.75" customHeight="1">
      <c r="A20" s="166" t="s">
        <v>283</v>
      </c>
      <c r="B20" s="189">
        <v>1.9000000000000001</v>
      </c>
      <c r="C20" s="189">
        <v>4.55</v>
      </c>
      <c r="D20" s="195">
        <v>0.2</v>
      </c>
      <c r="E20" s="195">
        <v>0.5</v>
      </c>
      <c r="F20" s="189">
        <v>250</v>
      </c>
      <c r="G20" s="196">
        <v>0.92</v>
      </c>
      <c r="H20" s="196">
        <v>1.9</v>
      </c>
      <c r="I20" s="189">
        <v>206.52173913043475</v>
      </c>
      <c r="J20" s="196">
        <v>0.78</v>
      </c>
      <c r="K20" s="195">
        <v>2.15</v>
      </c>
      <c r="L20" s="195">
        <v>275.64102564102564</v>
      </c>
      <c r="M20" s="196" t="s">
        <v>285</v>
      </c>
      <c r="N20" s="196" t="s">
        <v>285</v>
      </c>
      <c r="O20" s="189" t="s">
        <v>285</v>
      </c>
    </row>
    <row r="21" spans="1:15" s="186" customFormat="1" ht="24.75" customHeight="1">
      <c r="A21" s="166" t="s">
        <v>284</v>
      </c>
      <c r="B21" s="189">
        <v>0.91999999999999993</v>
      </c>
      <c r="C21" s="189">
        <v>1.6</v>
      </c>
      <c r="D21" s="195">
        <v>0.21</v>
      </c>
      <c r="E21" s="195">
        <v>0</v>
      </c>
      <c r="F21" s="189">
        <v>0</v>
      </c>
      <c r="G21" s="195">
        <v>0</v>
      </c>
      <c r="H21" s="195">
        <v>0</v>
      </c>
      <c r="I21" s="189" t="s">
        <v>285</v>
      </c>
      <c r="J21" s="196">
        <v>0.71</v>
      </c>
      <c r="K21" s="196">
        <v>1.6</v>
      </c>
      <c r="L21" s="189">
        <v>225.35211267605635</v>
      </c>
      <c r="M21" s="196" t="s">
        <v>285</v>
      </c>
      <c r="N21" s="196" t="s">
        <v>285</v>
      </c>
      <c r="O21" s="189" t="s">
        <v>285</v>
      </c>
    </row>
    <row r="22" spans="1:15" s="9" customFormat="1" ht="27.75" customHeight="1">
      <c r="A22" s="113"/>
      <c r="B22" s="301" t="s">
        <v>149</v>
      </c>
      <c r="C22" s="301"/>
      <c r="D22" s="301"/>
      <c r="E22" s="301"/>
      <c r="F22" s="301"/>
      <c r="G22" s="301"/>
      <c r="H22" s="301"/>
      <c r="I22" s="301"/>
      <c r="J22" s="301"/>
      <c r="K22" s="301"/>
      <c r="L22" s="301"/>
      <c r="M22" s="301"/>
      <c r="N22" s="301"/>
      <c r="O22" s="301"/>
    </row>
    <row r="23" spans="1:15" s="9" customFormat="1" ht="17.100000000000001" customHeight="1">
      <c r="A23" s="275" t="s">
        <v>314</v>
      </c>
      <c r="B23" s="101"/>
      <c r="C23" s="101"/>
      <c r="D23" s="101"/>
      <c r="E23" s="101"/>
      <c r="F23" s="101"/>
      <c r="G23" s="101"/>
      <c r="H23" s="101"/>
      <c r="I23" s="101"/>
      <c r="J23" s="101"/>
      <c r="L23" s="101"/>
      <c r="M23" s="101"/>
      <c r="N23" s="101"/>
      <c r="O23" s="72" t="s">
        <v>1</v>
      </c>
    </row>
  </sheetData>
  <mergeCells count="18">
    <mergeCell ref="B22:O22"/>
    <mergeCell ref="A1:O1"/>
    <mergeCell ref="A3:A5"/>
    <mergeCell ref="B3:C3"/>
    <mergeCell ref="D3:F3"/>
    <mergeCell ref="G3:I3"/>
    <mergeCell ref="J3:L3"/>
    <mergeCell ref="N4:O4"/>
    <mergeCell ref="M3:O3"/>
    <mergeCell ref="B4:B5"/>
    <mergeCell ref="C4:C5"/>
    <mergeCell ref="D4:D5"/>
    <mergeCell ref="E4:F4"/>
    <mergeCell ref="G4:G5"/>
    <mergeCell ref="H4:I4"/>
    <mergeCell ref="J4:J5"/>
    <mergeCell ref="K4:L4"/>
    <mergeCell ref="M4:M5"/>
  </mergeCells>
  <phoneticPr fontId="2" type="noConversion"/>
  <printOptions horizontalCentered="1"/>
  <pageMargins left="0.78740157480314965" right="0.78740157480314965" top="0.98425196850393704" bottom="0.98425196850393704" header="0" footer="0.59055118110236227"/>
  <pageSetup paperSize="9" scale="80" firstPageNumber="48" pageOrder="overThenDown" orientation="landscape" r:id="rId1"/>
  <headerFooter scaleWithDoc="0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22"/>
  <sheetViews>
    <sheetView view="pageBreakPreview" zoomScaleNormal="100" zoomScaleSheetLayoutView="100" workbookViewId="0">
      <selection activeCell="A22" sqref="A22"/>
    </sheetView>
  </sheetViews>
  <sheetFormatPr defaultColWidth="8.88671875" defaultRowHeight="13.5"/>
  <cols>
    <col min="1" max="1" width="8.77734375" style="5" customWidth="1"/>
    <col min="2" max="3" width="7.33203125" style="5" customWidth="1"/>
    <col min="4" max="4" width="7.77734375" style="5" customWidth="1"/>
    <col min="5" max="6" width="7.33203125" style="5" customWidth="1"/>
    <col min="7" max="7" width="7.77734375" style="5" customWidth="1"/>
    <col min="8" max="12" width="7.33203125" style="5" customWidth="1"/>
    <col min="13" max="16384" width="8.88671875" style="5"/>
  </cols>
  <sheetData>
    <row r="1" spans="1:12" s="21" customFormat="1" ht="20.100000000000001" customHeight="1">
      <c r="A1" s="288" t="s">
        <v>55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</row>
    <row r="2" spans="1:12" ht="15" customHeight="1">
      <c r="A2" s="88" t="s">
        <v>6</v>
      </c>
      <c r="B2" s="88"/>
      <c r="C2" s="88"/>
      <c r="D2" s="88"/>
      <c r="E2" s="88"/>
      <c r="F2" s="88"/>
      <c r="G2" s="88"/>
      <c r="H2" s="88"/>
      <c r="J2" s="103"/>
      <c r="K2" s="103"/>
      <c r="L2" s="79" t="s">
        <v>117</v>
      </c>
    </row>
    <row r="3" spans="1:12" ht="30.75" customHeight="1">
      <c r="A3" s="332" t="s">
        <v>286</v>
      </c>
      <c r="B3" s="328" t="s">
        <v>204</v>
      </c>
      <c r="C3" s="329"/>
      <c r="D3" s="325" t="s">
        <v>206</v>
      </c>
      <c r="E3" s="330"/>
      <c r="F3" s="331"/>
      <c r="G3" s="325" t="s">
        <v>207</v>
      </c>
      <c r="H3" s="330"/>
      <c r="I3" s="331"/>
      <c r="J3" s="325" t="s">
        <v>208</v>
      </c>
      <c r="K3" s="330"/>
      <c r="L3" s="331"/>
    </row>
    <row r="4" spans="1:12" ht="30.75" customHeight="1">
      <c r="A4" s="333"/>
      <c r="B4" s="320" t="s">
        <v>195</v>
      </c>
      <c r="C4" s="320" t="s">
        <v>29</v>
      </c>
      <c r="D4" s="320" t="s">
        <v>195</v>
      </c>
      <c r="E4" s="322" t="s">
        <v>150</v>
      </c>
      <c r="F4" s="320"/>
      <c r="G4" s="320" t="s">
        <v>195</v>
      </c>
      <c r="H4" s="322" t="s">
        <v>150</v>
      </c>
      <c r="I4" s="320"/>
      <c r="J4" s="335" t="s">
        <v>195</v>
      </c>
      <c r="K4" s="322" t="s">
        <v>150</v>
      </c>
      <c r="L4" s="320"/>
    </row>
    <row r="5" spans="1:12" ht="17.45" customHeight="1">
      <c r="A5" s="334"/>
      <c r="B5" s="320"/>
      <c r="C5" s="320"/>
      <c r="D5" s="321"/>
      <c r="E5" s="47"/>
      <c r="F5" s="81" t="s">
        <v>30</v>
      </c>
      <c r="G5" s="321"/>
      <c r="H5" s="47"/>
      <c r="I5" s="81" t="s">
        <v>30</v>
      </c>
      <c r="J5" s="336"/>
      <c r="K5" s="47"/>
      <c r="L5" s="81" t="s">
        <v>30</v>
      </c>
    </row>
    <row r="6" spans="1:12" ht="26.25" customHeight="1">
      <c r="A6" s="166">
        <v>2018</v>
      </c>
      <c r="B6" s="167">
        <v>1137.6419354838711</v>
      </c>
      <c r="C6" s="167">
        <v>7851.0000000000009</v>
      </c>
      <c r="D6" s="167">
        <v>1020.0000000000002</v>
      </c>
      <c r="E6" s="167">
        <v>7699.9999999999991</v>
      </c>
      <c r="F6" s="167">
        <v>7489.0354962641159</v>
      </c>
      <c r="G6" s="167">
        <v>34.9</v>
      </c>
      <c r="H6" s="167">
        <v>26.999999999999996</v>
      </c>
      <c r="I6" s="167">
        <v>683.13940850637141</v>
      </c>
      <c r="J6" s="167">
        <v>82.741935483870833</v>
      </c>
      <c r="K6" s="167">
        <v>124.00000000000182</v>
      </c>
      <c r="L6" s="167">
        <v>375.8</v>
      </c>
    </row>
    <row r="7" spans="1:12" ht="26.25" customHeight="1">
      <c r="A7" s="166">
        <v>2019</v>
      </c>
      <c r="B7" s="167">
        <v>1005.23</v>
      </c>
      <c r="C7" s="167">
        <v>6185.2599999999993</v>
      </c>
      <c r="D7" s="167">
        <v>933.2600000000001</v>
      </c>
      <c r="E7" s="167">
        <v>6044.4599999999991</v>
      </c>
      <c r="F7" s="167">
        <v>647.67160276878883</v>
      </c>
      <c r="G7" s="167">
        <v>28.230000000000004</v>
      </c>
      <c r="H7" s="167">
        <v>21.070000000000004</v>
      </c>
      <c r="I7" s="167">
        <v>74.636911087495577</v>
      </c>
      <c r="J7" s="167">
        <v>43.739999999999995</v>
      </c>
      <c r="K7" s="167">
        <v>119.73</v>
      </c>
      <c r="L7" s="167">
        <v>273.7311385459534</v>
      </c>
    </row>
    <row r="8" spans="1:12" ht="26.25" customHeight="1">
      <c r="A8" s="166">
        <v>2020</v>
      </c>
      <c r="B8" s="167">
        <v>1040.51</v>
      </c>
      <c r="C8" s="167">
        <v>8051.4699999999993</v>
      </c>
      <c r="D8" s="167">
        <v>954.46000000000015</v>
      </c>
      <c r="E8" s="167">
        <v>7857.74</v>
      </c>
      <c r="F8" s="167">
        <v>823.2655113886384</v>
      </c>
      <c r="G8" s="167">
        <v>41.879999999999995</v>
      </c>
      <c r="H8" s="167">
        <v>32.130000000000003</v>
      </c>
      <c r="I8" s="167">
        <v>76.719197707736413</v>
      </c>
      <c r="J8" s="167">
        <v>44.17</v>
      </c>
      <c r="K8" s="167">
        <v>161.59999999999997</v>
      </c>
      <c r="L8" s="167">
        <v>365.85918043921203</v>
      </c>
    </row>
    <row r="9" spans="1:12" ht="26.25" customHeight="1">
      <c r="A9" s="166">
        <v>2021</v>
      </c>
      <c r="B9" s="173">
        <v>1056.01</v>
      </c>
      <c r="C9" s="173">
        <v>8116.07</v>
      </c>
      <c r="D9" s="173">
        <v>971.46000000000015</v>
      </c>
      <c r="E9" s="173">
        <v>7923.74</v>
      </c>
      <c r="F9" s="173">
        <v>815.65272888230072</v>
      </c>
      <c r="G9" s="173">
        <v>40.379999999999995</v>
      </c>
      <c r="H9" s="173">
        <v>30.729999999999997</v>
      </c>
      <c r="I9" s="173">
        <v>76.102030708271414</v>
      </c>
      <c r="J9" s="173">
        <v>44.17</v>
      </c>
      <c r="K9" s="173">
        <v>161.59999999999997</v>
      </c>
      <c r="L9" s="173">
        <v>365.85918043921203</v>
      </c>
    </row>
    <row r="10" spans="1:12" ht="26.25" customHeight="1">
      <c r="A10" s="166">
        <v>2022</v>
      </c>
      <c r="B10" s="173">
        <v>1063.24</v>
      </c>
      <c r="C10" s="173">
        <v>8121.7100000000009</v>
      </c>
      <c r="D10" s="173">
        <v>965.23</v>
      </c>
      <c r="E10" s="173">
        <v>7941.16</v>
      </c>
      <c r="F10" s="173">
        <v>822.72204552282881</v>
      </c>
      <c r="G10" s="173">
        <v>57.559999999999995</v>
      </c>
      <c r="H10" s="173">
        <v>43.35</v>
      </c>
      <c r="I10" s="173">
        <v>75.312717164697716</v>
      </c>
      <c r="J10" s="173">
        <v>40.450000000000003</v>
      </c>
      <c r="K10" s="173">
        <v>137.20000000000002</v>
      </c>
      <c r="L10" s="173">
        <v>339.18417799752785</v>
      </c>
    </row>
    <row r="11" spans="1:12" ht="26.25" customHeight="1">
      <c r="A11" s="174">
        <v>2023</v>
      </c>
      <c r="B11" s="175">
        <v>1060.68</v>
      </c>
      <c r="C11" s="175">
        <v>8017.4959789999994</v>
      </c>
      <c r="D11" s="175">
        <v>953.1099999999999</v>
      </c>
      <c r="E11" s="175">
        <v>7839.1645999999992</v>
      </c>
      <c r="F11" s="175">
        <v>822.48267251419043</v>
      </c>
      <c r="G11" s="175">
        <v>70.040000000000006</v>
      </c>
      <c r="H11" s="175">
        <v>51.711378999999994</v>
      </c>
      <c r="I11" s="175">
        <v>73.831209308966294</v>
      </c>
      <c r="J11" s="175">
        <v>37.530000000000008</v>
      </c>
      <c r="K11" s="175">
        <v>126.62000000000002</v>
      </c>
      <c r="L11" s="175">
        <v>337.38342659205966</v>
      </c>
    </row>
    <row r="12" spans="1:12" ht="26.25" customHeight="1">
      <c r="A12" s="166" t="s">
        <v>275</v>
      </c>
      <c r="B12" s="173">
        <v>100.84</v>
      </c>
      <c r="C12" s="173">
        <v>768.66617900000006</v>
      </c>
      <c r="D12" s="169">
        <v>95</v>
      </c>
      <c r="E12" s="167">
        <v>754.32479999999998</v>
      </c>
      <c r="F12" s="167">
        <v>794.02610526315789</v>
      </c>
      <c r="G12" s="169">
        <v>1.84</v>
      </c>
      <c r="H12" s="167">
        <v>1.241379</v>
      </c>
      <c r="I12" s="167">
        <v>67.466249999999988</v>
      </c>
      <c r="J12" s="169">
        <v>4</v>
      </c>
      <c r="K12" s="167">
        <v>13.1</v>
      </c>
      <c r="L12" s="167">
        <v>327.5</v>
      </c>
    </row>
    <row r="13" spans="1:12" ht="26.25" customHeight="1">
      <c r="A13" s="166" t="s">
        <v>287</v>
      </c>
      <c r="B13" s="173">
        <v>134.53</v>
      </c>
      <c r="C13" s="173">
        <v>873.93380000000002</v>
      </c>
      <c r="D13" s="169">
        <v>106.88</v>
      </c>
      <c r="E13" s="167">
        <v>850.19380000000001</v>
      </c>
      <c r="F13" s="167">
        <v>795.46575598802406</v>
      </c>
      <c r="G13" s="169">
        <v>26.35</v>
      </c>
      <c r="H13" s="167">
        <v>19</v>
      </c>
      <c r="I13" s="167">
        <v>72.106261859582546</v>
      </c>
      <c r="J13" s="169">
        <v>1.3</v>
      </c>
      <c r="K13" s="167">
        <v>4.74</v>
      </c>
      <c r="L13" s="167">
        <v>364.61538461538458</v>
      </c>
    </row>
    <row r="14" spans="1:12" ht="26.25" customHeight="1">
      <c r="A14" s="166" t="s">
        <v>277</v>
      </c>
      <c r="B14" s="173">
        <v>124.00999999999999</v>
      </c>
      <c r="C14" s="173">
        <v>1103.9959999999999</v>
      </c>
      <c r="D14" s="169">
        <v>109.83</v>
      </c>
      <c r="E14" s="167">
        <v>1084.366</v>
      </c>
      <c r="F14" s="167">
        <v>987.31312027679132</v>
      </c>
      <c r="G14" s="169">
        <v>11.18</v>
      </c>
      <c r="H14" s="167">
        <v>8.8000000000000007</v>
      </c>
      <c r="I14" s="167">
        <v>78.711985688729882</v>
      </c>
      <c r="J14" s="169">
        <v>3</v>
      </c>
      <c r="K14" s="167">
        <v>10.83</v>
      </c>
      <c r="L14" s="167">
        <v>361</v>
      </c>
    </row>
    <row r="15" spans="1:12" ht="26.25" customHeight="1">
      <c r="A15" s="166" t="s">
        <v>278</v>
      </c>
      <c r="B15" s="173">
        <v>90.300000000000011</v>
      </c>
      <c r="C15" s="173">
        <v>613.86519999999996</v>
      </c>
      <c r="D15" s="169">
        <v>62.42</v>
      </c>
      <c r="E15" s="167">
        <v>535.79520000000002</v>
      </c>
      <c r="F15" s="167">
        <v>858.37103492470362</v>
      </c>
      <c r="G15" s="169">
        <v>6.48</v>
      </c>
      <c r="H15" s="167">
        <v>4.67</v>
      </c>
      <c r="I15" s="167">
        <v>72.067901234567898</v>
      </c>
      <c r="J15" s="169">
        <v>21.4</v>
      </c>
      <c r="K15" s="167">
        <v>73.400000000000006</v>
      </c>
      <c r="L15" s="167">
        <v>342.99065420560754</v>
      </c>
    </row>
    <row r="16" spans="1:12" ht="26.25" customHeight="1">
      <c r="A16" s="166" t="s">
        <v>279</v>
      </c>
      <c r="B16" s="173">
        <v>93.48</v>
      </c>
      <c r="C16" s="173">
        <v>675.80770000000007</v>
      </c>
      <c r="D16" s="169">
        <v>77.58</v>
      </c>
      <c r="E16" s="167">
        <v>653.66769999999997</v>
      </c>
      <c r="F16" s="167">
        <v>842.57244135086364</v>
      </c>
      <c r="G16" s="169">
        <v>11.9</v>
      </c>
      <c r="H16" s="167">
        <v>9.1999999999999993</v>
      </c>
      <c r="I16" s="167">
        <v>77.310924369747895</v>
      </c>
      <c r="J16" s="169">
        <v>4</v>
      </c>
      <c r="K16" s="167">
        <v>12.94</v>
      </c>
      <c r="L16" s="167">
        <v>323.5</v>
      </c>
    </row>
    <row r="17" spans="1:12" ht="26.25" customHeight="1">
      <c r="A17" s="166" t="s">
        <v>280</v>
      </c>
      <c r="B17" s="173">
        <v>135.43</v>
      </c>
      <c r="C17" s="173">
        <v>1045.0920000000001</v>
      </c>
      <c r="D17" s="169">
        <v>132.96</v>
      </c>
      <c r="E17" s="167">
        <v>1041.6420000000001</v>
      </c>
      <c r="F17" s="167">
        <v>783.42509025270761</v>
      </c>
      <c r="G17" s="169">
        <v>1.85</v>
      </c>
      <c r="H17" s="167">
        <v>1.4</v>
      </c>
      <c r="I17" s="167">
        <v>75.675675675675663</v>
      </c>
      <c r="J17" s="169">
        <v>0.62</v>
      </c>
      <c r="K17" s="167">
        <v>2.0499999999999998</v>
      </c>
      <c r="L17" s="167">
        <v>330.64516129032256</v>
      </c>
    </row>
    <row r="18" spans="1:12" ht="26.25" customHeight="1">
      <c r="A18" s="166" t="s">
        <v>281</v>
      </c>
      <c r="B18" s="173">
        <v>139.78</v>
      </c>
      <c r="C18" s="173">
        <v>1079.74</v>
      </c>
      <c r="D18" s="169">
        <v>136.07</v>
      </c>
      <c r="E18" s="167">
        <v>1074.71</v>
      </c>
      <c r="F18" s="167">
        <v>789.82141544793137</v>
      </c>
      <c r="G18" s="169">
        <v>2.61</v>
      </c>
      <c r="H18" s="167">
        <v>1.8</v>
      </c>
      <c r="I18" s="167">
        <v>68.965517241379317</v>
      </c>
      <c r="J18" s="169">
        <v>1.1000000000000001</v>
      </c>
      <c r="K18" s="167">
        <v>3.23</v>
      </c>
      <c r="L18" s="167">
        <v>293.63636363636363</v>
      </c>
    </row>
    <row r="19" spans="1:12" ht="26.25" customHeight="1">
      <c r="A19" s="166" t="s">
        <v>282</v>
      </c>
      <c r="B19" s="173">
        <v>110.83</v>
      </c>
      <c r="C19" s="173">
        <v>850.89639999999997</v>
      </c>
      <c r="D19" s="169">
        <v>108.17</v>
      </c>
      <c r="E19" s="167">
        <v>848.14639999999997</v>
      </c>
      <c r="F19" s="167">
        <v>784.08653046131087</v>
      </c>
      <c r="G19" s="169">
        <v>2.3199999999999998</v>
      </c>
      <c r="H19" s="167">
        <v>1.6</v>
      </c>
      <c r="I19" s="167">
        <v>68.965517241379317</v>
      </c>
      <c r="J19" s="169">
        <v>0.34</v>
      </c>
      <c r="K19" s="167">
        <v>1.1499999999999999</v>
      </c>
      <c r="L19" s="167">
        <v>338.23529411764702</v>
      </c>
    </row>
    <row r="20" spans="1:12" ht="26.25" customHeight="1">
      <c r="A20" s="166" t="s">
        <v>283</v>
      </c>
      <c r="B20" s="173">
        <v>112.76</v>
      </c>
      <c r="C20" s="173">
        <v>861.89869999999996</v>
      </c>
      <c r="D20" s="169">
        <v>107.19</v>
      </c>
      <c r="E20" s="167">
        <v>854.31870000000004</v>
      </c>
      <c r="F20" s="167">
        <v>797.01343408900084</v>
      </c>
      <c r="G20" s="169">
        <v>3.93</v>
      </c>
      <c r="H20" s="167">
        <v>2.8</v>
      </c>
      <c r="I20" s="167">
        <v>71.246819338422384</v>
      </c>
      <c r="J20" s="169">
        <v>1.64</v>
      </c>
      <c r="K20" s="167">
        <v>4.78</v>
      </c>
      <c r="L20" s="167">
        <v>291.46341463414637</v>
      </c>
    </row>
    <row r="21" spans="1:12" ht="26.25" customHeight="1">
      <c r="A21" s="166" t="s">
        <v>284</v>
      </c>
      <c r="B21" s="173">
        <v>18.720000000000002</v>
      </c>
      <c r="C21" s="173">
        <v>143.6</v>
      </c>
      <c r="D21" s="169">
        <v>17.010000000000002</v>
      </c>
      <c r="E21" s="167">
        <v>142</v>
      </c>
      <c r="F21" s="167">
        <v>834.80305702527926</v>
      </c>
      <c r="G21" s="169">
        <v>1.58</v>
      </c>
      <c r="H21" s="167">
        <v>1.2</v>
      </c>
      <c r="I21" s="167">
        <v>75.949367088607588</v>
      </c>
      <c r="J21" s="169">
        <v>0.13</v>
      </c>
      <c r="K21" s="167">
        <v>0.4</v>
      </c>
      <c r="L21" s="167">
        <v>307.69230769230774</v>
      </c>
    </row>
    <row r="22" spans="1:12" ht="17.100000000000001" customHeight="1">
      <c r="A22" s="275" t="s">
        <v>314</v>
      </c>
      <c r="B22" s="110"/>
      <c r="C22" s="110"/>
      <c r="D22" s="110"/>
      <c r="E22" s="110"/>
      <c r="F22" s="110"/>
      <c r="G22" s="110"/>
      <c r="H22" s="110"/>
      <c r="J22" s="101"/>
      <c r="K22" s="101"/>
      <c r="L22" s="72" t="s">
        <v>1</v>
      </c>
    </row>
  </sheetData>
  <mergeCells count="14">
    <mergeCell ref="A1:L1"/>
    <mergeCell ref="B4:B5"/>
    <mergeCell ref="C4:C5"/>
    <mergeCell ref="H4:I4"/>
    <mergeCell ref="B3:C3"/>
    <mergeCell ref="J3:L3"/>
    <mergeCell ref="D3:F3"/>
    <mergeCell ref="G3:I3"/>
    <mergeCell ref="A3:A5"/>
    <mergeCell ref="K4:L4"/>
    <mergeCell ref="J4:J5"/>
    <mergeCell ref="D4:D5"/>
    <mergeCell ref="E4:F4"/>
    <mergeCell ref="G4:G5"/>
  </mergeCells>
  <phoneticPr fontId="2" type="noConversion"/>
  <printOptions horizontalCentered="1"/>
  <pageMargins left="0.78740157480314965" right="0.78740157480314965" top="0.98425196850393704" bottom="0.98425196850393704" header="0" footer="0.59055118110236227"/>
  <pageSetup paperSize="9" scale="81" firstPageNumber="48" pageOrder="overThenDown" orientation="landscape" r:id="rId1"/>
  <headerFooter scaleWithDoc="0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P22"/>
  <sheetViews>
    <sheetView view="pageBreakPreview" topLeftCell="A4" zoomScaleNormal="100" zoomScaleSheetLayoutView="100" workbookViewId="0">
      <selection activeCell="A22" sqref="A22"/>
    </sheetView>
  </sheetViews>
  <sheetFormatPr defaultColWidth="8.88671875" defaultRowHeight="13.5"/>
  <cols>
    <col min="1" max="1" width="8.77734375" style="5" customWidth="1"/>
    <col min="2" max="2" width="7.88671875" style="5" customWidth="1"/>
    <col min="3" max="15" width="7.21875" style="5" customWidth="1"/>
    <col min="16" max="16384" width="8.88671875" style="5"/>
  </cols>
  <sheetData>
    <row r="1" spans="1:16" s="16" customFormat="1" ht="30" customHeight="1">
      <c r="A1" s="288" t="s">
        <v>56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288"/>
      <c r="O1" s="288"/>
      <c r="P1" s="15"/>
    </row>
    <row r="2" spans="1:16" s="1" customFormat="1" ht="15" customHeight="1">
      <c r="A2" s="88" t="s">
        <v>6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N2" s="88"/>
      <c r="O2" s="71" t="s">
        <v>7</v>
      </c>
    </row>
    <row r="3" spans="1:16" s="9" customFormat="1" ht="28.5" customHeight="1">
      <c r="A3" s="314" t="s">
        <v>288</v>
      </c>
      <c r="B3" s="337" t="s">
        <v>204</v>
      </c>
      <c r="C3" s="338"/>
      <c r="D3" s="337" t="s">
        <v>155</v>
      </c>
      <c r="E3" s="337"/>
      <c r="F3" s="337"/>
      <c r="G3" s="337" t="s">
        <v>156</v>
      </c>
      <c r="H3" s="337"/>
      <c r="I3" s="337"/>
      <c r="J3" s="339" t="s">
        <v>157</v>
      </c>
      <c r="K3" s="339"/>
      <c r="L3" s="339"/>
      <c r="M3" s="340" t="s">
        <v>205</v>
      </c>
      <c r="N3" s="340"/>
      <c r="O3" s="340"/>
    </row>
    <row r="4" spans="1:16" s="9" customFormat="1" ht="39" customHeight="1">
      <c r="A4" s="315"/>
      <c r="B4" s="320" t="s">
        <v>195</v>
      </c>
      <c r="C4" s="320" t="s">
        <v>29</v>
      </c>
      <c r="D4" s="320" t="s">
        <v>195</v>
      </c>
      <c r="E4" s="322" t="s">
        <v>150</v>
      </c>
      <c r="F4" s="320"/>
      <c r="G4" s="320" t="s">
        <v>195</v>
      </c>
      <c r="H4" s="322" t="s">
        <v>150</v>
      </c>
      <c r="I4" s="320"/>
      <c r="J4" s="320" t="s">
        <v>195</v>
      </c>
      <c r="K4" s="322" t="s">
        <v>150</v>
      </c>
      <c r="L4" s="320"/>
      <c r="M4" s="320" t="s">
        <v>195</v>
      </c>
      <c r="N4" s="322" t="s">
        <v>150</v>
      </c>
      <c r="O4" s="320"/>
    </row>
    <row r="5" spans="1:16" s="9" customFormat="1" ht="24.95" customHeight="1">
      <c r="A5" s="315"/>
      <c r="B5" s="320"/>
      <c r="C5" s="320"/>
      <c r="D5" s="321"/>
      <c r="E5" s="47"/>
      <c r="F5" s="81" t="s">
        <v>30</v>
      </c>
      <c r="G5" s="321"/>
      <c r="H5" s="47"/>
      <c r="I5" s="81" t="s">
        <v>30</v>
      </c>
      <c r="J5" s="321"/>
      <c r="K5" s="47"/>
      <c r="L5" s="81" t="s">
        <v>30</v>
      </c>
      <c r="M5" s="321"/>
      <c r="N5" s="47"/>
      <c r="O5" s="81" t="s">
        <v>30</v>
      </c>
    </row>
    <row r="6" spans="1:16" s="9" customFormat="1" ht="24.95" customHeight="1">
      <c r="A6" s="166">
        <v>2018</v>
      </c>
      <c r="B6" s="190">
        <v>716.9000000000002</v>
      </c>
      <c r="C6" s="190">
        <v>1050.5</v>
      </c>
      <c r="D6" s="190">
        <v>502</v>
      </c>
      <c r="E6" s="190">
        <v>795</v>
      </c>
      <c r="F6" s="190">
        <v>158.36653386454182</v>
      </c>
      <c r="G6" s="190">
        <v>123.00000000000037</v>
      </c>
      <c r="H6" s="190">
        <v>176</v>
      </c>
      <c r="I6" s="190">
        <v>143.08943089430852</v>
      </c>
      <c r="J6" s="190">
        <v>8.4</v>
      </c>
      <c r="K6" s="190">
        <v>8.5</v>
      </c>
      <c r="L6" s="190">
        <v>101.19047619047619</v>
      </c>
      <c r="M6" s="190">
        <v>83.499999999999858</v>
      </c>
      <c r="N6" s="190">
        <v>71.000000000000014</v>
      </c>
      <c r="O6" s="190">
        <v>85.029940119760639</v>
      </c>
    </row>
    <row r="7" spans="1:16" s="9" customFormat="1" ht="24.95" customHeight="1">
      <c r="A7" s="166">
        <v>2019</v>
      </c>
      <c r="B7" s="190">
        <v>813.56399999999996</v>
      </c>
      <c r="C7" s="190">
        <v>1272.8</v>
      </c>
      <c r="D7" s="190">
        <v>592.44000000000005</v>
      </c>
      <c r="E7" s="190">
        <v>954.12</v>
      </c>
      <c r="F7" s="190">
        <v>161.04922017419486</v>
      </c>
      <c r="G7" s="190">
        <v>137.75400000000002</v>
      </c>
      <c r="H7" s="190">
        <v>202.51500000000001</v>
      </c>
      <c r="I7" s="190">
        <v>147.01206498540876</v>
      </c>
      <c r="J7" s="190">
        <v>2.52</v>
      </c>
      <c r="K7" s="190">
        <v>8.8550000000000004</v>
      </c>
      <c r="L7" s="190">
        <v>351.38888888888886</v>
      </c>
      <c r="M7" s="190">
        <v>80.849999999999994</v>
      </c>
      <c r="N7" s="190">
        <v>107.31</v>
      </c>
      <c r="O7" s="190">
        <v>132.72727272727275</v>
      </c>
    </row>
    <row r="8" spans="1:16" s="9" customFormat="1" ht="24.95" customHeight="1">
      <c r="A8" s="166">
        <v>2020</v>
      </c>
      <c r="B8" s="190">
        <v>816.63000000000011</v>
      </c>
      <c r="C8" s="190">
        <v>1109.8127999999999</v>
      </c>
      <c r="D8" s="190">
        <v>599.54000000000008</v>
      </c>
      <c r="E8" s="190">
        <v>810.96799999999985</v>
      </c>
      <c r="F8" s="190">
        <v>135.26503652800477</v>
      </c>
      <c r="G8" s="190">
        <v>128.80000000000001</v>
      </c>
      <c r="H8" s="190">
        <v>172.08999999999997</v>
      </c>
      <c r="I8" s="190">
        <v>133.61024844720492</v>
      </c>
      <c r="J8" s="190">
        <v>3.3</v>
      </c>
      <c r="K8" s="190">
        <v>8.7647999999999993</v>
      </c>
      <c r="L8" s="190">
        <v>265.60000000000002</v>
      </c>
      <c r="M8" s="190">
        <v>84.99</v>
      </c>
      <c r="N8" s="190">
        <v>117.99</v>
      </c>
      <c r="O8" s="190">
        <v>138.82809742322627</v>
      </c>
    </row>
    <row r="9" spans="1:16" s="9" customFormat="1" ht="24.95" customHeight="1">
      <c r="A9" s="166">
        <v>2021</v>
      </c>
      <c r="B9" s="199">
        <v>799.06</v>
      </c>
      <c r="C9" s="199">
        <v>1060.4699999999998</v>
      </c>
      <c r="D9" s="190">
        <v>587.54000000000008</v>
      </c>
      <c r="E9" s="190">
        <v>776.96800000000007</v>
      </c>
      <c r="F9" s="190">
        <v>132.24086870681145</v>
      </c>
      <c r="G9" s="190">
        <v>125.56</v>
      </c>
      <c r="H9" s="190">
        <v>161.4</v>
      </c>
      <c r="I9" s="190">
        <v>128.54412233195285</v>
      </c>
      <c r="J9" s="190">
        <v>3.6999999999999997</v>
      </c>
      <c r="K9" s="190">
        <v>9.4320000000000004</v>
      </c>
      <c r="L9" s="190">
        <v>254.91891891891893</v>
      </c>
      <c r="M9" s="190">
        <v>82.26</v>
      </c>
      <c r="N9" s="190">
        <v>112.66999999999999</v>
      </c>
      <c r="O9" s="190">
        <v>136.96814976902502</v>
      </c>
    </row>
    <row r="10" spans="1:16" s="9" customFormat="1" ht="24.95" customHeight="1">
      <c r="A10" s="166">
        <v>2022</v>
      </c>
      <c r="B10" s="199">
        <v>764.07080000000008</v>
      </c>
      <c r="C10" s="199">
        <v>1042.8635999999999</v>
      </c>
      <c r="D10" s="190">
        <v>547.63</v>
      </c>
      <c r="E10" s="190">
        <v>750.83999999999992</v>
      </c>
      <c r="F10" s="190">
        <v>137.10717090006023</v>
      </c>
      <c r="G10" s="190">
        <v>96.949999999999989</v>
      </c>
      <c r="H10" s="190">
        <v>125.33200000000001</v>
      </c>
      <c r="I10" s="190">
        <v>129.27488396080454</v>
      </c>
      <c r="J10" s="190">
        <v>2.2999999999999998</v>
      </c>
      <c r="K10" s="190">
        <v>6.6499999999999995</v>
      </c>
      <c r="L10" s="190">
        <v>289.13043478260869</v>
      </c>
      <c r="M10" s="190">
        <v>117.19080000000001</v>
      </c>
      <c r="N10" s="190">
        <v>160.04159999999999</v>
      </c>
      <c r="O10" s="190">
        <v>136.56498632998492</v>
      </c>
    </row>
    <row r="11" spans="1:16" s="9" customFormat="1" ht="24.95" customHeight="1">
      <c r="A11" s="174">
        <v>2023</v>
      </c>
      <c r="B11" s="200">
        <v>713.4899999999999</v>
      </c>
      <c r="C11" s="200">
        <v>972.78600000000006</v>
      </c>
      <c r="D11" s="193">
        <v>536.41999999999996</v>
      </c>
      <c r="E11" s="193">
        <v>733.9</v>
      </c>
      <c r="F11" s="193">
        <v>136.8144364490511</v>
      </c>
      <c r="G11" s="193">
        <v>66.489999999999995</v>
      </c>
      <c r="H11" s="193">
        <v>87.44</v>
      </c>
      <c r="I11" s="193">
        <v>131.50849751842384</v>
      </c>
      <c r="J11" s="193">
        <v>0.51</v>
      </c>
      <c r="K11" s="193">
        <v>1.2429999999999999</v>
      </c>
      <c r="L11" s="193">
        <v>243.7254901960784</v>
      </c>
      <c r="M11" s="193">
        <v>110.07000000000001</v>
      </c>
      <c r="N11" s="193">
        <v>150.203</v>
      </c>
      <c r="O11" s="193">
        <v>136.46134278186608</v>
      </c>
    </row>
    <row r="12" spans="1:16" s="9" customFormat="1" ht="24.95" customHeight="1">
      <c r="A12" s="166" t="s">
        <v>275</v>
      </c>
      <c r="B12" s="199">
        <v>51.36</v>
      </c>
      <c r="C12" s="199">
        <v>68.933000000000007</v>
      </c>
      <c r="D12" s="190">
        <v>37.6</v>
      </c>
      <c r="E12" s="201">
        <v>51</v>
      </c>
      <c r="F12" s="191">
        <v>135.63829787234042</v>
      </c>
      <c r="G12" s="190">
        <v>6.1</v>
      </c>
      <c r="H12" s="201">
        <v>8.24</v>
      </c>
      <c r="I12" s="191">
        <v>135.08196721311475</v>
      </c>
      <c r="J12" s="190">
        <v>7.0000000000000007E-2</v>
      </c>
      <c r="K12" s="202" t="s">
        <v>285</v>
      </c>
      <c r="L12" s="190">
        <v>32.857142857142854</v>
      </c>
      <c r="M12" s="190">
        <v>7.59</v>
      </c>
      <c r="N12" s="201">
        <v>9.67</v>
      </c>
      <c r="O12" s="191">
        <v>127.40447957839262</v>
      </c>
    </row>
    <row r="13" spans="1:16" s="9" customFormat="1" ht="24.95" customHeight="1">
      <c r="A13" s="166" t="s">
        <v>287</v>
      </c>
      <c r="B13" s="199">
        <v>74.3</v>
      </c>
      <c r="C13" s="199">
        <v>99.509999999999991</v>
      </c>
      <c r="D13" s="190">
        <v>50.63</v>
      </c>
      <c r="E13" s="201">
        <v>68.7</v>
      </c>
      <c r="F13" s="191">
        <v>135.69030219237607</v>
      </c>
      <c r="G13" s="190">
        <v>6.3</v>
      </c>
      <c r="H13" s="201">
        <v>7.56</v>
      </c>
      <c r="I13" s="191">
        <v>120</v>
      </c>
      <c r="J13" s="190">
        <v>7.0000000000000007E-2</v>
      </c>
      <c r="K13" s="201">
        <v>0.35</v>
      </c>
      <c r="L13" s="190">
        <v>499.99999999999989</v>
      </c>
      <c r="M13" s="190">
        <v>17.3</v>
      </c>
      <c r="N13" s="201">
        <v>22.9</v>
      </c>
      <c r="O13" s="191">
        <v>132.36994219653178</v>
      </c>
    </row>
    <row r="14" spans="1:16" s="9" customFormat="1" ht="24.95" customHeight="1">
      <c r="A14" s="166" t="s">
        <v>277</v>
      </c>
      <c r="B14" s="199">
        <v>68.790000000000006</v>
      </c>
      <c r="C14" s="199">
        <v>96.460000000000008</v>
      </c>
      <c r="D14" s="190">
        <v>42.25</v>
      </c>
      <c r="E14" s="201">
        <v>59</v>
      </c>
      <c r="F14" s="191">
        <v>139.6449704142012</v>
      </c>
      <c r="G14" s="190">
        <v>6.73</v>
      </c>
      <c r="H14" s="201">
        <v>8.76</v>
      </c>
      <c r="I14" s="191">
        <v>130.16344725111441</v>
      </c>
      <c r="J14" s="190" t="s">
        <v>285</v>
      </c>
      <c r="K14" s="202">
        <v>0</v>
      </c>
      <c r="L14" s="190">
        <v>0</v>
      </c>
      <c r="M14" s="190">
        <v>19.8</v>
      </c>
      <c r="N14" s="201">
        <v>28.7</v>
      </c>
      <c r="O14" s="191">
        <v>144.94949494949495</v>
      </c>
    </row>
    <row r="15" spans="1:16" s="9" customFormat="1" ht="24.95" customHeight="1">
      <c r="A15" s="166" t="s">
        <v>278</v>
      </c>
      <c r="B15" s="199">
        <v>91.449999999999989</v>
      </c>
      <c r="C15" s="199">
        <v>123.67999999999999</v>
      </c>
      <c r="D15" s="190">
        <v>59.94</v>
      </c>
      <c r="E15" s="201">
        <v>82.6</v>
      </c>
      <c r="F15" s="191">
        <v>137.80447113780448</v>
      </c>
      <c r="G15" s="190">
        <v>10.199999999999999</v>
      </c>
      <c r="H15" s="201">
        <v>13.7</v>
      </c>
      <c r="I15" s="191">
        <v>134.31372549019608</v>
      </c>
      <c r="J15" s="190">
        <v>0.16</v>
      </c>
      <c r="K15" s="201">
        <v>0.57999999999999996</v>
      </c>
      <c r="L15" s="190">
        <v>362.49999999999994</v>
      </c>
      <c r="M15" s="190">
        <v>21.15</v>
      </c>
      <c r="N15" s="201">
        <v>26.8</v>
      </c>
      <c r="O15" s="191">
        <v>126.71394799054374</v>
      </c>
    </row>
    <row r="16" spans="1:16" s="9" customFormat="1" ht="24.95" customHeight="1">
      <c r="A16" s="166" t="s">
        <v>279</v>
      </c>
      <c r="B16" s="199">
        <v>76.739999999999995</v>
      </c>
      <c r="C16" s="199">
        <v>106.19</v>
      </c>
      <c r="D16" s="190">
        <v>51.94</v>
      </c>
      <c r="E16" s="201">
        <v>73.599999999999994</v>
      </c>
      <c r="F16" s="191">
        <v>141.70196380438969</v>
      </c>
      <c r="G16" s="190">
        <v>9.9</v>
      </c>
      <c r="H16" s="201">
        <v>12.52</v>
      </c>
      <c r="I16" s="191">
        <v>126.46464646464646</v>
      </c>
      <c r="J16" s="190">
        <v>0</v>
      </c>
      <c r="K16" s="202">
        <v>0</v>
      </c>
      <c r="L16" s="190" t="s">
        <v>285</v>
      </c>
      <c r="M16" s="190">
        <v>14.9</v>
      </c>
      <c r="N16" s="201">
        <v>20.07</v>
      </c>
      <c r="O16" s="191">
        <v>134.69798657718121</v>
      </c>
    </row>
    <row r="17" spans="1:15" s="9" customFormat="1" ht="24.95" customHeight="1">
      <c r="A17" s="166" t="s">
        <v>280</v>
      </c>
      <c r="B17" s="199">
        <v>120.83999999999999</v>
      </c>
      <c r="C17" s="199">
        <v>160.37</v>
      </c>
      <c r="D17" s="190">
        <v>114.66</v>
      </c>
      <c r="E17" s="201">
        <v>150.69999999999999</v>
      </c>
      <c r="F17" s="191">
        <v>131.43206000348857</v>
      </c>
      <c r="G17" s="190">
        <v>0</v>
      </c>
      <c r="H17" s="201" t="s">
        <v>285</v>
      </c>
      <c r="I17" s="191" t="s">
        <v>285</v>
      </c>
      <c r="J17" s="190">
        <v>0.08</v>
      </c>
      <c r="K17" s="202" t="s">
        <v>285</v>
      </c>
      <c r="L17" s="190">
        <v>37.5</v>
      </c>
      <c r="M17" s="190">
        <v>6.1</v>
      </c>
      <c r="N17" s="201">
        <v>9.64</v>
      </c>
      <c r="O17" s="191">
        <v>158.03278688524591</v>
      </c>
    </row>
    <row r="18" spans="1:15" s="9" customFormat="1" ht="24.95" customHeight="1">
      <c r="A18" s="166" t="s">
        <v>281</v>
      </c>
      <c r="B18" s="199">
        <v>58.94</v>
      </c>
      <c r="C18" s="199">
        <v>83.072999999999993</v>
      </c>
      <c r="D18" s="190">
        <v>48.62</v>
      </c>
      <c r="E18" s="201">
        <v>68.7</v>
      </c>
      <c r="F18" s="191">
        <v>141.29987659399427</v>
      </c>
      <c r="G18" s="190">
        <v>6.86</v>
      </c>
      <c r="H18" s="201">
        <v>9.6300000000000008</v>
      </c>
      <c r="I18" s="191">
        <v>140.37900874635568</v>
      </c>
      <c r="J18" s="190" t="s">
        <v>285</v>
      </c>
      <c r="K18" s="202">
        <v>0</v>
      </c>
      <c r="L18" s="190">
        <v>0</v>
      </c>
      <c r="M18" s="190">
        <v>3.43</v>
      </c>
      <c r="N18" s="201">
        <v>4.7430000000000003</v>
      </c>
      <c r="O18" s="191">
        <v>138.27988338192421</v>
      </c>
    </row>
    <row r="19" spans="1:15" s="9" customFormat="1" ht="24.95" customHeight="1">
      <c r="A19" s="166" t="s">
        <v>282</v>
      </c>
      <c r="B19" s="199">
        <v>69.87</v>
      </c>
      <c r="C19" s="199">
        <v>95.45</v>
      </c>
      <c r="D19" s="190">
        <v>53.77</v>
      </c>
      <c r="E19" s="201">
        <v>71.5</v>
      </c>
      <c r="F19" s="191">
        <v>132.97377719918168</v>
      </c>
      <c r="G19" s="190">
        <v>6.3</v>
      </c>
      <c r="H19" s="201">
        <v>9.8699999999999992</v>
      </c>
      <c r="I19" s="191">
        <v>156.66666666666666</v>
      </c>
      <c r="J19" s="190">
        <v>0</v>
      </c>
      <c r="K19" s="201" t="s">
        <v>285</v>
      </c>
      <c r="L19" s="190" t="s">
        <v>285</v>
      </c>
      <c r="M19" s="190">
        <v>9.8000000000000007</v>
      </c>
      <c r="N19" s="201">
        <v>14.08</v>
      </c>
      <c r="O19" s="191">
        <v>143.67346938775509</v>
      </c>
    </row>
    <row r="20" spans="1:15" s="9" customFormat="1" ht="24.95" customHeight="1">
      <c r="A20" s="166" t="s">
        <v>283</v>
      </c>
      <c r="B20" s="199">
        <v>73.039999999999992</v>
      </c>
      <c r="C20" s="199">
        <v>102.39</v>
      </c>
      <c r="D20" s="190">
        <v>62.86</v>
      </c>
      <c r="E20" s="201">
        <v>88.5</v>
      </c>
      <c r="F20" s="191">
        <v>140.78905504295261</v>
      </c>
      <c r="G20" s="190">
        <v>3.3</v>
      </c>
      <c r="H20" s="201">
        <v>4.3600000000000003</v>
      </c>
      <c r="I20" s="191">
        <v>132.12121212121212</v>
      </c>
      <c r="J20" s="190">
        <v>0.08</v>
      </c>
      <c r="K20" s="201">
        <v>0.26</v>
      </c>
      <c r="L20" s="190">
        <v>325</v>
      </c>
      <c r="M20" s="190">
        <v>6.8</v>
      </c>
      <c r="N20" s="201">
        <v>9.27</v>
      </c>
      <c r="O20" s="191">
        <v>136.3235294117647</v>
      </c>
    </row>
    <row r="21" spans="1:15" s="9" customFormat="1" ht="24.95" customHeight="1">
      <c r="A21" s="166" t="s">
        <v>284</v>
      </c>
      <c r="B21" s="199">
        <v>28.160000000000004</v>
      </c>
      <c r="C21" s="199">
        <v>36.730000000000004</v>
      </c>
      <c r="D21" s="190">
        <v>14.15</v>
      </c>
      <c r="E21" s="201">
        <v>19.600000000000001</v>
      </c>
      <c r="F21" s="191">
        <v>138.51590106007069</v>
      </c>
      <c r="G21" s="190">
        <v>10.8</v>
      </c>
      <c r="H21" s="201">
        <v>12.8</v>
      </c>
      <c r="I21" s="191">
        <v>118.5185185185185</v>
      </c>
      <c r="J21" s="190" t="s">
        <v>285</v>
      </c>
      <c r="K21" s="202">
        <v>0</v>
      </c>
      <c r="L21" s="190">
        <v>0</v>
      </c>
      <c r="M21" s="190">
        <v>3.2</v>
      </c>
      <c r="N21" s="201">
        <v>4.33</v>
      </c>
      <c r="O21" s="191">
        <v>135.3125</v>
      </c>
    </row>
    <row r="22" spans="1:15" s="1" customFormat="1" ht="15" customHeight="1">
      <c r="A22" s="275" t="s">
        <v>314</v>
      </c>
      <c r="B22" s="110"/>
      <c r="C22" s="110"/>
      <c r="D22" s="110"/>
      <c r="E22" s="110"/>
      <c r="F22" s="110"/>
      <c r="G22" s="110"/>
      <c r="H22" s="110"/>
      <c r="I22" s="110"/>
      <c r="J22" s="110"/>
      <c r="K22" s="110"/>
      <c r="L22" s="110"/>
      <c r="N22" s="101"/>
      <c r="O22" s="72" t="s">
        <v>1</v>
      </c>
    </row>
  </sheetData>
  <mergeCells count="17">
    <mergeCell ref="A1:O1"/>
    <mergeCell ref="A3:A5"/>
    <mergeCell ref="B3:C3"/>
    <mergeCell ref="D3:F3"/>
    <mergeCell ref="G3:I3"/>
    <mergeCell ref="J3:L3"/>
    <mergeCell ref="M3:O3"/>
    <mergeCell ref="B4:B5"/>
    <mergeCell ref="K4:L4"/>
    <mergeCell ref="M4:M5"/>
    <mergeCell ref="N4:O4"/>
    <mergeCell ref="C4:C5"/>
    <mergeCell ref="D4:D5"/>
    <mergeCell ref="E4:F4"/>
    <mergeCell ref="G4:G5"/>
    <mergeCell ref="H4:I4"/>
    <mergeCell ref="J4:J5"/>
  </mergeCells>
  <phoneticPr fontId="2" type="noConversion"/>
  <printOptions horizontalCentered="1"/>
  <pageMargins left="0.78740157480314965" right="0.78740157480314965" top="0.98425196850393704" bottom="0.98425196850393704" header="0" footer="0.59055118110236227"/>
  <pageSetup paperSize="9" scale="81" firstPageNumber="48" pageOrder="overThenDown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22</vt:i4>
      </vt:variant>
      <vt:variant>
        <vt:lpstr>이름 지정된 범위</vt:lpstr>
      </vt:variant>
      <vt:variant>
        <vt:i4>1</vt:i4>
      </vt:variant>
    </vt:vector>
  </HeadingPairs>
  <TitlesOfParts>
    <vt:vector size="23" baseType="lpstr">
      <vt:lpstr>Ⅵ-1.농가 및 농가인구</vt:lpstr>
      <vt:lpstr>Ⅵ-2.연령별 농가인구</vt:lpstr>
      <vt:lpstr>Ⅵ-3.경지면적</vt:lpstr>
      <vt:lpstr>Ⅵ-4.경지규모별 농가</vt:lpstr>
      <vt:lpstr>Ⅵ-5.식량작물생산량(정곡)</vt:lpstr>
      <vt:lpstr>Ⅵ-5-1.미곡</vt:lpstr>
      <vt:lpstr>Ⅵ-5-2.맥류</vt:lpstr>
      <vt:lpstr>Ⅵ-5-3.잡곡</vt:lpstr>
      <vt:lpstr>Ⅵ-5-4.두류</vt:lpstr>
      <vt:lpstr>Ⅵ-5-5.서류</vt:lpstr>
      <vt:lpstr>Ⅵ-6.채소류생산량</vt:lpstr>
      <vt:lpstr>Ⅵ-7.특용작물 생산량</vt:lpstr>
      <vt:lpstr>Ⅵ-8.과실류 생산량</vt:lpstr>
      <vt:lpstr>Ⅵ-9.농업기계 보유현황</vt:lpstr>
      <vt:lpstr>Ⅵ-10.가축사육</vt:lpstr>
      <vt:lpstr>Ⅵ-11.가축전염병발생</vt:lpstr>
      <vt:lpstr>Ⅵ-12.임산물생산량 13.임목벌채허가</vt:lpstr>
      <vt:lpstr>Ⅵ-14.조림</vt:lpstr>
      <vt:lpstr>Ⅵ-15.불법산림훼손피해</vt:lpstr>
      <vt:lpstr>Ⅵ-16.어가및어가인구(내수면업)</vt:lpstr>
      <vt:lpstr>Ⅵ-17.친환경농축산물 출하현황</vt:lpstr>
      <vt:lpstr>Ⅵ-18.화훼재배현황</vt:lpstr>
      <vt:lpstr>'Ⅵ-12.임산물생산량 13.임목벌채허가'!Print_Area</vt:lpstr>
    </vt:vector>
  </TitlesOfParts>
  <Company>통계청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cp:lastPrinted>2019-10-16T14:03:05Z</cp:lastPrinted>
  <dcterms:created xsi:type="dcterms:W3CDTF">2010-02-11T04:23:46Z</dcterms:created>
  <dcterms:modified xsi:type="dcterms:W3CDTF">2025-06-17T07:07:40Z</dcterms:modified>
</cp:coreProperties>
</file>