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년도\통계연보\제작중\제작완\"/>
    </mc:Choice>
  </mc:AlternateContent>
  <bookViews>
    <workbookView xWindow="28680" yWindow="-120" windowWidth="23250" windowHeight="13170" tabRatio="328"/>
  </bookViews>
  <sheets>
    <sheet name="Ⅱ. 토지 및 기후" sheetId="15" r:id="rId1"/>
    <sheet name="1.위치" sheetId="20" r:id="rId2"/>
    <sheet name="2. 행정구역" sheetId="1" r:id="rId3"/>
    <sheet name="3.토지지목별현황" sheetId="16" r:id="rId4"/>
    <sheet name="4.일기일수" sheetId="17" r:id="rId5"/>
    <sheet name="5.기상개황" sheetId="18" r:id="rId6"/>
    <sheet name="6.강수량" sheetId="19" r:id="rId7"/>
  </sheets>
  <definedNames>
    <definedName name="aaa" localSheetId="1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>#REF!</definedName>
    <definedName name="_xlnm.Print_Area" localSheetId="2">'2. 행정구역'!$A$1:$O$59</definedName>
    <definedName name="_xlnm.Print_Area" localSheetId="4">'4.일기일수'!$A$1:$C$68</definedName>
    <definedName name="_xlnm.Print_Area" localSheetId="5">'5.기상개황'!$A$1:$T$70</definedName>
    <definedName name="_xlnm.Print_Area" localSheetId="6">'6.강수량'!$A$1:$H$32</definedName>
    <definedName name="_xlnm.Print_Area" localSheetId="0">'Ⅱ. 토지 및 기후'!$A$1:$J$44</definedName>
  </definedNames>
  <calcPr calcId="162913"/>
</workbook>
</file>

<file path=xl/calcChain.xml><?xml version="1.0" encoding="utf-8"?>
<calcChain xmlns="http://schemas.openxmlformats.org/spreadsheetml/2006/main">
  <c r="T53" i="18" l="1"/>
  <c r="S53" i="18"/>
  <c r="R53" i="18"/>
  <c r="P53" i="18"/>
  <c r="N53" i="18"/>
  <c r="L53" i="18"/>
  <c r="J53" i="18"/>
  <c r="I53" i="18"/>
  <c r="H53" i="18"/>
  <c r="G53" i="18"/>
  <c r="F53" i="18"/>
  <c r="E53" i="18"/>
  <c r="D53" i="18"/>
  <c r="B53" i="18"/>
  <c r="T40" i="18"/>
  <c r="S40" i="18"/>
  <c r="R40" i="18"/>
  <c r="P40" i="18"/>
  <c r="O40" i="18"/>
  <c r="L40" i="18"/>
  <c r="J40" i="18"/>
  <c r="I40" i="18"/>
  <c r="H40" i="18"/>
  <c r="G40" i="18"/>
  <c r="F40" i="18"/>
  <c r="E40" i="18"/>
  <c r="D40" i="18"/>
  <c r="C40" i="18"/>
  <c r="B40" i="18"/>
  <c r="B16" i="19" l="1"/>
  <c r="L45" i="1" l="1"/>
  <c r="H45" i="1"/>
  <c r="C45" i="1"/>
  <c r="L44" i="1"/>
  <c r="H44" i="1"/>
  <c r="C44" i="1"/>
  <c r="L43" i="1"/>
  <c r="H43" i="1"/>
  <c r="C43" i="1"/>
  <c r="L42" i="1"/>
  <c r="H42" i="1"/>
  <c r="C42" i="1"/>
  <c r="L41" i="1"/>
  <c r="H41" i="1"/>
  <c r="C41" i="1"/>
  <c r="L40" i="1"/>
  <c r="H40" i="1"/>
  <c r="C40" i="1"/>
  <c r="L39" i="1"/>
  <c r="H39" i="1"/>
  <c r="C39" i="1"/>
  <c r="L38" i="1"/>
  <c r="H38" i="1"/>
  <c r="C38" i="1"/>
  <c r="L37" i="1"/>
  <c r="H37" i="1"/>
  <c r="C37" i="1"/>
  <c r="L36" i="1"/>
  <c r="H36" i="1"/>
  <c r="C36" i="1"/>
  <c r="O35" i="1"/>
  <c r="N35" i="1"/>
  <c r="M35" i="1"/>
  <c r="L35" i="1"/>
  <c r="K35" i="1"/>
  <c r="J35" i="1"/>
  <c r="I35" i="1"/>
  <c r="G35" i="1"/>
  <c r="F35" i="1"/>
  <c r="E35" i="1"/>
  <c r="D35" i="1"/>
  <c r="B35" i="1"/>
  <c r="C35" i="1" l="1"/>
  <c r="H35" i="1"/>
  <c r="B52" i="17" l="1"/>
  <c r="B56" i="16"/>
  <c r="B55" i="16"/>
  <c r="B54" i="16"/>
  <c r="B53" i="16"/>
  <c r="B52" i="16"/>
  <c r="B51" i="16"/>
  <c r="B50" i="16"/>
  <c r="B49" i="16"/>
  <c r="B48" i="16"/>
  <c r="B47" i="16"/>
  <c r="AD46" i="16"/>
  <c r="AC46" i="16"/>
  <c r="AB46" i="16"/>
  <c r="AA46" i="16"/>
  <c r="Z46" i="16"/>
  <c r="Y46" i="16"/>
  <c r="X46" i="16"/>
  <c r="W46" i="16"/>
  <c r="V46" i="16"/>
  <c r="U46" i="16"/>
  <c r="T46" i="16"/>
  <c r="S46" i="16"/>
  <c r="R46" i="16"/>
  <c r="Q46" i="16"/>
  <c r="P46" i="16"/>
  <c r="N46" i="16"/>
  <c r="M46" i="16"/>
  <c r="L46" i="16"/>
  <c r="K46" i="16"/>
  <c r="J46" i="16"/>
  <c r="I46" i="16"/>
  <c r="H46" i="16"/>
  <c r="G46" i="16"/>
  <c r="F46" i="16"/>
  <c r="E46" i="16"/>
  <c r="D46" i="16"/>
  <c r="C46" i="16"/>
  <c r="H48" i="1"/>
  <c r="C47" i="1"/>
  <c r="C53" i="18"/>
  <c r="B46" i="16" l="1"/>
  <c r="T27" i="18"/>
  <c r="B46" i="1" l="1"/>
  <c r="G27" i="18" l="1"/>
  <c r="P14" i="18" l="1"/>
  <c r="AB13" i="16"/>
  <c r="B19" i="16"/>
  <c r="S13" i="16"/>
  <c r="R13" i="16"/>
  <c r="B39" i="17" l="1"/>
  <c r="F46" i="1"/>
  <c r="J27" i="18" l="1"/>
  <c r="I27" i="18"/>
  <c r="D27" i="18"/>
  <c r="H27" i="18"/>
  <c r="F27" i="18"/>
  <c r="E27" i="18"/>
  <c r="C27" i="18"/>
  <c r="B27" i="18"/>
  <c r="B26" i="17"/>
  <c r="B45" i="16"/>
  <c r="B44" i="16"/>
  <c r="B43" i="16"/>
  <c r="B42" i="16"/>
  <c r="B41" i="16"/>
  <c r="B40" i="16"/>
  <c r="B39" i="16"/>
  <c r="B38" i="16"/>
  <c r="B37" i="16"/>
  <c r="B36" i="16"/>
  <c r="AD35" i="16"/>
  <c r="AC35" i="16"/>
  <c r="AB35" i="16"/>
  <c r="AA35" i="16"/>
  <c r="Z35" i="16"/>
  <c r="Y35" i="16"/>
  <c r="X35" i="16"/>
  <c r="W35" i="16"/>
  <c r="V35" i="16"/>
  <c r="U35" i="16"/>
  <c r="T35" i="16"/>
  <c r="S35" i="16"/>
  <c r="R35" i="16"/>
  <c r="Q35" i="16"/>
  <c r="P35" i="16"/>
  <c r="N35" i="16"/>
  <c r="M35" i="16"/>
  <c r="L35" i="16"/>
  <c r="K35" i="16"/>
  <c r="J35" i="16"/>
  <c r="I35" i="16"/>
  <c r="H35" i="16"/>
  <c r="G35" i="16"/>
  <c r="F35" i="16"/>
  <c r="E35" i="16"/>
  <c r="D35" i="16"/>
  <c r="C35" i="16"/>
  <c r="I46" i="1"/>
  <c r="H47" i="1"/>
  <c r="L56" i="1"/>
  <c r="H56" i="1"/>
  <c r="C56" i="1"/>
  <c r="L55" i="1"/>
  <c r="H55" i="1"/>
  <c r="C55" i="1"/>
  <c r="L54" i="1"/>
  <c r="H54" i="1"/>
  <c r="C54" i="1"/>
  <c r="L53" i="1"/>
  <c r="H53" i="1"/>
  <c r="C53" i="1"/>
  <c r="L52" i="1"/>
  <c r="H52" i="1"/>
  <c r="C52" i="1"/>
  <c r="L51" i="1"/>
  <c r="H51" i="1"/>
  <c r="C51" i="1"/>
  <c r="L50" i="1"/>
  <c r="H50" i="1"/>
  <c r="C50" i="1"/>
  <c r="L49" i="1"/>
  <c r="H49" i="1"/>
  <c r="C49" i="1"/>
  <c r="L48" i="1"/>
  <c r="C48" i="1"/>
  <c r="L47" i="1"/>
  <c r="O46" i="1"/>
  <c r="N46" i="1"/>
  <c r="M46" i="1"/>
  <c r="K46" i="1"/>
  <c r="J46" i="1"/>
  <c r="G46" i="1"/>
  <c r="E46" i="1"/>
  <c r="D46" i="1"/>
  <c r="C46" i="1" l="1"/>
  <c r="L46" i="1"/>
  <c r="B35" i="16"/>
  <c r="H46" i="1"/>
  <c r="S24" i="16" l="1"/>
  <c r="R27" i="18" l="1"/>
  <c r="P27" i="18"/>
  <c r="O27" i="18"/>
  <c r="O13" i="1" l="1"/>
  <c r="D24" i="1"/>
  <c r="B24" i="1"/>
  <c r="B13" i="1" l="1"/>
  <c r="L23" i="1"/>
  <c r="H23" i="1"/>
  <c r="C23" i="1"/>
  <c r="L22" i="1"/>
  <c r="H22" i="1"/>
  <c r="C22" i="1"/>
  <c r="L21" i="1"/>
  <c r="H21" i="1"/>
  <c r="C21" i="1"/>
  <c r="L20" i="1"/>
  <c r="H20" i="1"/>
  <c r="C20" i="1"/>
  <c r="L19" i="1"/>
  <c r="H19" i="1"/>
  <c r="C19" i="1"/>
  <c r="L18" i="1"/>
  <c r="H18" i="1"/>
  <c r="C18" i="1"/>
  <c r="L17" i="1"/>
  <c r="H17" i="1"/>
  <c r="C17" i="1"/>
  <c r="L16" i="1"/>
  <c r="H16" i="1"/>
  <c r="C16" i="1"/>
  <c r="L15" i="1"/>
  <c r="H15" i="1"/>
  <c r="C15" i="1"/>
  <c r="L14" i="1"/>
  <c r="H14" i="1"/>
  <c r="C14" i="1"/>
  <c r="N13" i="1"/>
  <c r="M13" i="1"/>
  <c r="K13" i="1"/>
  <c r="J13" i="1"/>
  <c r="I13" i="1"/>
  <c r="G13" i="1"/>
  <c r="F13" i="1"/>
  <c r="E13" i="1"/>
  <c r="D13" i="1"/>
  <c r="I24" i="1"/>
  <c r="S27" i="18"/>
  <c r="L27" i="18"/>
  <c r="AD13" i="16"/>
  <c r="AC13" i="16"/>
  <c r="AA13" i="16"/>
  <c r="Z13" i="16"/>
  <c r="Y13" i="16"/>
  <c r="X13" i="16"/>
  <c r="W13" i="16"/>
  <c r="V13" i="16"/>
  <c r="U13" i="16"/>
  <c r="T13" i="16"/>
  <c r="P13" i="16"/>
  <c r="N13" i="16"/>
  <c r="M13" i="16"/>
  <c r="L13" i="16"/>
  <c r="K13" i="16"/>
  <c r="J13" i="16"/>
  <c r="I13" i="16"/>
  <c r="H13" i="16"/>
  <c r="B23" i="16"/>
  <c r="B22" i="16"/>
  <c r="B21" i="16"/>
  <c r="B20" i="16"/>
  <c r="B18" i="16"/>
  <c r="B17" i="16"/>
  <c r="B16" i="16"/>
  <c r="B15" i="16"/>
  <c r="B14" i="16"/>
  <c r="G13" i="16"/>
  <c r="F13" i="16"/>
  <c r="E13" i="16"/>
  <c r="D13" i="16"/>
  <c r="C13" i="16"/>
  <c r="H25" i="1"/>
  <c r="B13" i="16" l="1"/>
  <c r="C13" i="1"/>
  <c r="L13" i="1"/>
  <c r="H13" i="1"/>
  <c r="O24" i="1"/>
  <c r="N24" i="1"/>
  <c r="M24" i="1"/>
  <c r="L26" i="1"/>
  <c r="L27" i="1"/>
  <c r="L28" i="1"/>
  <c r="L29" i="1"/>
  <c r="L30" i="1"/>
  <c r="L31" i="1"/>
  <c r="L32" i="1"/>
  <c r="L33" i="1"/>
  <c r="L34" i="1"/>
  <c r="L25" i="1"/>
  <c r="K24" i="1"/>
  <c r="J24" i="1"/>
  <c r="F24" i="1"/>
  <c r="G24" i="1"/>
  <c r="E24" i="1"/>
  <c r="C24" i="1" s="1"/>
  <c r="C26" i="1"/>
  <c r="C27" i="1"/>
  <c r="C28" i="1"/>
  <c r="C29" i="1"/>
  <c r="C30" i="1"/>
  <c r="C31" i="1"/>
  <c r="C32" i="1"/>
  <c r="C33" i="1"/>
  <c r="C34" i="1"/>
  <c r="C25" i="1"/>
  <c r="L24" i="1" l="1"/>
  <c r="H33" i="1"/>
  <c r="H34" i="1"/>
  <c r="AD24" i="16"/>
  <c r="Z24" i="16"/>
  <c r="AA24" i="16"/>
  <c r="AB24" i="16"/>
  <c r="AC24" i="16"/>
  <c r="Y24" i="16"/>
  <c r="Q24" i="16"/>
  <c r="R24" i="16"/>
  <c r="T24" i="16"/>
  <c r="U24" i="16"/>
  <c r="V24" i="16"/>
  <c r="W24" i="16"/>
  <c r="X24" i="16"/>
  <c r="P24" i="16"/>
  <c r="I24" i="16"/>
  <c r="J24" i="16"/>
  <c r="K24" i="16"/>
  <c r="L24" i="16"/>
  <c r="M24" i="16"/>
  <c r="N24" i="16"/>
  <c r="H24" i="16"/>
  <c r="C24" i="16"/>
  <c r="D24" i="16"/>
  <c r="E24" i="16"/>
  <c r="F24" i="16"/>
  <c r="G24" i="16"/>
  <c r="B25" i="16"/>
  <c r="H32" i="1" l="1"/>
  <c r="B34" i="16"/>
  <c r="B33" i="16"/>
  <c r="B32" i="16"/>
  <c r="B31" i="16"/>
  <c r="B30" i="16"/>
  <c r="B29" i="16"/>
  <c r="B28" i="16"/>
  <c r="B27" i="16"/>
  <c r="B26" i="16"/>
  <c r="B24" i="16" s="1"/>
  <c r="H31" i="1" l="1"/>
  <c r="H30" i="1" l="1"/>
  <c r="H29" i="1" l="1"/>
  <c r="H28" i="1" l="1"/>
  <c r="H27" i="1" l="1"/>
  <c r="H26" i="1" l="1"/>
  <c r="H24" i="1" l="1"/>
</calcChain>
</file>

<file path=xl/sharedStrings.xml><?xml version="1.0" encoding="utf-8"?>
<sst xmlns="http://schemas.openxmlformats.org/spreadsheetml/2006/main" count="577" uniqueCount="244">
  <si>
    <t>단위 : 개</t>
  </si>
  <si>
    <t xml:space="preserve"> </t>
  </si>
  <si>
    <t>단위 : ㎡</t>
  </si>
  <si>
    <t>출 장 소
Branch Office</t>
  </si>
  <si>
    <t>통·리
Tong &amp; Ri</t>
  </si>
  <si>
    <t>읍 ·면 ·동
Eup ·Myeon· Dong</t>
    <phoneticPr fontId="2" type="noConversion"/>
  </si>
  <si>
    <t>행정
Administrative</t>
    <phoneticPr fontId="2" type="noConversion"/>
  </si>
  <si>
    <t>법정
Legal</t>
    <phoneticPr fontId="2" type="noConversion"/>
  </si>
  <si>
    <t>Ⅱ. 토지 및 기후</t>
    <phoneticPr fontId="17" type="noConversion"/>
  </si>
  <si>
    <t>Land and Climate</t>
    <phoneticPr fontId="17" type="noConversion"/>
  </si>
  <si>
    <t>읍면별</t>
    <phoneticPr fontId="2" type="noConversion"/>
  </si>
  <si>
    <t>홍천읍</t>
  </si>
  <si>
    <t>화촌면</t>
  </si>
  <si>
    <t>두촌면</t>
  </si>
  <si>
    <t>내촌면</t>
  </si>
  <si>
    <t>서면</t>
  </si>
  <si>
    <t>북방면</t>
  </si>
  <si>
    <t>내면</t>
  </si>
  <si>
    <t>서석면</t>
  </si>
  <si>
    <t>남면</t>
  </si>
  <si>
    <t>자료 : 행정과, 토지주택과</t>
    <phoneticPr fontId="9" type="noConversion"/>
  </si>
  <si>
    <t>단위 : ㎡</t>
    <phoneticPr fontId="9" type="noConversion"/>
  </si>
  <si>
    <t>Unit : ㎡</t>
    <phoneticPr fontId="9" type="noConversion"/>
  </si>
  <si>
    <t>연  별</t>
    <phoneticPr fontId="9" type="noConversion"/>
  </si>
  <si>
    <t>계</t>
  </si>
  <si>
    <t>전</t>
  </si>
  <si>
    <t>답</t>
  </si>
  <si>
    <t>과수원</t>
  </si>
  <si>
    <t>목장용지</t>
  </si>
  <si>
    <t>임  야</t>
  </si>
  <si>
    <t>광천지</t>
  </si>
  <si>
    <t>공장용지</t>
  </si>
  <si>
    <t>학교용지</t>
  </si>
  <si>
    <t>주차장</t>
    <phoneticPr fontId="9" type="noConversion"/>
  </si>
  <si>
    <t>주유소용지</t>
    <phoneticPr fontId="9" type="noConversion"/>
  </si>
  <si>
    <t>창고용지</t>
    <phoneticPr fontId="9" type="noConversion"/>
  </si>
  <si>
    <t>도  로</t>
  </si>
  <si>
    <t>철도용지</t>
  </si>
  <si>
    <t>하  천</t>
  </si>
  <si>
    <t>제  방</t>
  </si>
  <si>
    <t>구  거</t>
  </si>
  <si>
    <t>유  지</t>
  </si>
  <si>
    <t>양어장</t>
    <phoneticPr fontId="9" type="noConversion"/>
  </si>
  <si>
    <t>수도용지</t>
  </si>
  <si>
    <t>공  원</t>
  </si>
  <si>
    <t>체육용지</t>
  </si>
  <si>
    <t>유원지</t>
  </si>
  <si>
    <t>종교용지</t>
  </si>
  <si>
    <t>사적지</t>
  </si>
  <si>
    <t>묘  지</t>
  </si>
  <si>
    <t>잡종지</t>
  </si>
  <si>
    <t>읍면별</t>
    <phoneticPr fontId="9" type="noConversion"/>
  </si>
  <si>
    <t>Total</t>
  </si>
  <si>
    <t>Pasture</t>
  </si>
  <si>
    <t>Road</t>
  </si>
  <si>
    <t>Bank</t>
  </si>
  <si>
    <t>Ditch</t>
  </si>
  <si>
    <t>Marsh</t>
  </si>
  <si>
    <t>Park</t>
  </si>
  <si>
    <t>홍천읍</t>
    <phoneticPr fontId="9" type="noConversion"/>
  </si>
  <si>
    <t>자료 : 토지주택과</t>
    <phoneticPr fontId="9" type="noConversion"/>
  </si>
  <si>
    <t>대</t>
    <phoneticPr fontId="2" type="noConversion"/>
  </si>
  <si>
    <t>남면</t>
    <phoneticPr fontId="2" type="noConversion"/>
  </si>
  <si>
    <t>폭  풍</t>
  </si>
  <si>
    <t>Rain</t>
    <phoneticPr fontId="9" type="noConversion"/>
  </si>
  <si>
    <t>Gale</t>
    <phoneticPr fontId="9" type="noConversion"/>
  </si>
  <si>
    <t xml:space="preserve"> 주  1) 강수는 일강수량 0.1이상인 날수</t>
    <phoneticPr fontId="9" type="noConversion"/>
  </si>
  <si>
    <t>Number Of Days For Weather Conditions</t>
    <phoneticPr fontId="9" type="noConversion"/>
  </si>
  <si>
    <t>기    온         Air temperature(℃)</t>
    <phoneticPr fontId="9" type="noConversion"/>
  </si>
  <si>
    <t>평  균</t>
    <phoneticPr fontId="9" type="noConversion"/>
  </si>
  <si>
    <t>평  균</t>
  </si>
  <si>
    <t>최   소</t>
  </si>
  <si>
    <t>Mean</t>
    <phoneticPr fontId="9" type="noConversion"/>
  </si>
  <si>
    <t>Highest</t>
    <phoneticPr fontId="9" type="noConversion"/>
  </si>
  <si>
    <t>Lowest</t>
  </si>
  <si>
    <t>평균운량</t>
  </si>
  <si>
    <t>바  람     Windspeed(m/s)</t>
    <phoneticPr fontId="9" type="noConversion"/>
  </si>
  <si>
    <t xml:space="preserve">  주 : 평균기온 및 평균습도는 매일 3시, 6시, 9시, 12시,</t>
    <phoneticPr fontId="9" type="noConversion"/>
  </si>
  <si>
    <t xml:space="preserve">       15시, 18시, 21시, 24시의 8회 관측치를 산술평균한 것임.</t>
    <phoneticPr fontId="9" type="noConversion"/>
  </si>
  <si>
    <t>Summary Meteorological Conditions</t>
    <phoneticPr fontId="9" type="noConversion"/>
  </si>
  <si>
    <t>Precipitation</t>
  </si>
  <si>
    <t>단위 : ㎜</t>
  </si>
  <si>
    <t>unit : ㎜</t>
    <phoneticPr fontId="9" type="noConversion"/>
  </si>
  <si>
    <t>계</t>
    <phoneticPr fontId="9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</si>
  <si>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</si>
  <si>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</si>
  <si>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</si>
  <si>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</si>
  <si>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</si>
  <si>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</si>
  <si>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</si>
  <si>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</si>
  <si>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</si>
  <si>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</si>
  <si>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</si>
  <si>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</si>
  <si>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</t>
    <phoneticPr fontId="9" type="noConversion"/>
  </si>
  <si>
    <t>Total</t>
    <phoneticPr fontId="9" type="noConversion"/>
  </si>
  <si>
    <t>Myeon</t>
    <phoneticPr fontId="2" type="noConversion"/>
  </si>
  <si>
    <t>면</t>
    <phoneticPr fontId="2" type="noConversion"/>
  </si>
  <si>
    <t>City·County</t>
    <phoneticPr fontId="2" type="noConversion"/>
  </si>
  <si>
    <t>시·군</t>
    <phoneticPr fontId="2" type="noConversion"/>
  </si>
  <si>
    <t>Eup·Myeon</t>
    <phoneticPr fontId="2" type="noConversion"/>
  </si>
  <si>
    <t>Tong</t>
  </si>
  <si>
    <t>Ri</t>
    <phoneticPr fontId="2" type="noConversion"/>
  </si>
  <si>
    <t>Ban</t>
  </si>
  <si>
    <t>반</t>
    <phoneticPr fontId="9" type="noConversion"/>
  </si>
  <si>
    <t>Area</t>
    <phoneticPr fontId="2" type="noConversion"/>
  </si>
  <si>
    <t>통</t>
    <phoneticPr fontId="2" type="noConversion"/>
  </si>
  <si>
    <t>리</t>
    <phoneticPr fontId="2" type="noConversion"/>
  </si>
  <si>
    <t>동면</t>
  </si>
  <si>
    <t>동면</t>
    <phoneticPr fontId="2" type="noConversion"/>
  </si>
  <si>
    <t>동 Dong</t>
    <phoneticPr fontId="2" type="noConversion"/>
  </si>
  <si>
    <t>읍·면</t>
    <phoneticPr fontId="2" type="noConversion"/>
  </si>
  <si>
    <t>읍</t>
    <phoneticPr fontId="2" type="noConversion"/>
  </si>
  <si>
    <t>Administrative Districts of Local Governments</t>
    <phoneticPr fontId="2" type="noConversion"/>
  </si>
  <si>
    <t>Area of Land Category</t>
    <phoneticPr fontId="2" type="noConversion"/>
  </si>
  <si>
    <t>단위 : 개별</t>
    <phoneticPr fontId="2" type="noConversion"/>
  </si>
  <si>
    <t>Unit : item specific</t>
    <phoneticPr fontId="2" type="noConversion"/>
  </si>
  <si>
    <t>2월  Feb.</t>
    <phoneticPr fontId="9" type="noConversion"/>
  </si>
  <si>
    <t>3월  Mar.</t>
    <phoneticPr fontId="9" type="noConversion"/>
  </si>
  <si>
    <t>4월  Apr.</t>
    <phoneticPr fontId="9" type="noConversion"/>
  </si>
  <si>
    <t>5월  May.</t>
    <phoneticPr fontId="9" type="noConversion"/>
  </si>
  <si>
    <t>6월  Jun.</t>
    <phoneticPr fontId="9" type="noConversion"/>
  </si>
  <si>
    <t xml:space="preserve">7월  Jul. </t>
    <phoneticPr fontId="9" type="noConversion"/>
  </si>
  <si>
    <t>8월  Aug.</t>
    <phoneticPr fontId="9" type="noConversion"/>
  </si>
  <si>
    <t>9월  Sept.</t>
    <phoneticPr fontId="9" type="noConversion"/>
  </si>
  <si>
    <t>11월  Nov.</t>
    <phoneticPr fontId="9" type="noConversion"/>
  </si>
  <si>
    <t>12월  Dec.</t>
    <phoneticPr fontId="9" type="noConversion"/>
  </si>
  <si>
    <t>-</t>
  </si>
  <si>
    <t>…</t>
    <phoneticPr fontId="2" type="noConversion"/>
  </si>
  <si>
    <t>10월  Oct.</t>
    <phoneticPr fontId="9" type="noConversion"/>
  </si>
  <si>
    <t>1월  Jan.</t>
    <phoneticPr fontId="9" type="noConversion"/>
  </si>
  <si>
    <t>`16.6</t>
  </si>
  <si>
    <t>면적(㎢)</t>
    <phoneticPr fontId="2" type="noConversion"/>
  </si>
  <si>
    <t>Eup</t>
    <phoneticPr fontId="2" type="noConversion"/>
  </si>
  <si>
    <t>Area of Land Category(Cont'd)</t>
    <phoneticPr fontId="9" type="noConversion"/>
  </si>
  <si>
    <t>1월   Jan.</t>
    <phoneticPr fontId="9" type="noConversion"/>
  </si>
  <si>
    <t xml:space="preserve">10월  Oct.  </t>
    <phoneticPr fontId="9" type="noConversion"/>
  </si>
  <si>
    <t>Mean dewpoint temperature</t>
    <phoneticPr fontId="2" type="noConversion"/>
  </si>
  <si>
    <t>Mean Speed</t>
    <phoneticPr fontId="9" type="noConversion"/>
  </si>
  <si>
    <t>Highest Speed</t>
    <phoneticPr fontId="9" type="noConversion"/>
  </si>
  <si>
    <t>최심신적설
(㎝)</t>
    <phoneticPr fontId="2" type="noConversion"/>
  </si>
  <si>
    <t>Location</t>
    <phoneticPr fontId="2" type="noConversion"/>
  </si>
  <si>
    <t>○ 홍천군은 한반도의 중심에 위치한 백두대간의 지맥으로 협곡상태를 이루는 산악지대로서 위치는 아래와
    같습니다.</t>
    <phoneticPr fontId="2" type="noConversion"/>
  </si>
  <si>
    <t>소 재 지
Location</t>
    <phoneticPr fontId="2" type="noConversion"/>
  </si>
  <si>
    <t>단
Extremity</t>
    <phoneticPr fontId="2" type="noConversion"/>
  </si>
  <si>
    <t>경도와 위도의 극점
Extreme of longitude and latitude</t>
    <phoneticPr fontId="2" type="noConversion"/>
  </si>
  <si>
    <t>연장거리
(Gross distance)</t>
    <phoneticPr fontId="2" type="noConversion"/>
  </si>
  <si>
    <t>지         명
 Name of place</t>
    <phoneticPr fontId="2" type="noConversion"/>
  </si>
  <si>
    <t>극         점
 Extreme</t>
    <phoneticPr fontId="2" type="noConversion"/>
  </si>
  <si>
    <t>홍천군 홍천읍
석화로 93</t>
    <phoneticPr fontId="2" type="noConversion"/>
  </si>
  <si>
    <t>동 단</t>
    <phoneticPr fontId="2" type="noConversion"/>
  </si>
  <si>
    <t>내   면 명개리</t>
  </si>
  <si>
    <t>동서간  96.1㎞
East-West distance 
남북간  39.4㎞
South-North distance</t>
    <phoneticPr fontId="2" type="noConversion"/>
  </si>
  <si>
    <t>서 단</t>
    <phoneticPr fontId="2" type="noConversion"/>
  </si>
  <si>
    <t>서   면 동막리</t>
    <phoneticPr fontId="2" type="noConversion"/>
  </si>
  <si>
    <t>동경 127˚ 32' 40" 북위 37˚ 38' 60"</t>
  </si>
  <si>
    <t>남 단</t>
    <phoneticPr fontId="2" type="noConversion"/>
  </si>
  <si>
    <t>남   면 시동리</t>
    <phoneticPr fontId="2" type="noConversion"/>
  </si>
  <si>
    <t>동경 127˚ 51' 00" 북위 37˚ 32' 80"</t>
  </si>
  <si>
    <t>북 단</t>
    <phoneticPr fontId="2" type="noConversion"/>
  </si>
  <si>
    <t>두촌면 장남리</t>
    <phoneticPr fontId="2" type="noConversion"/>
  </si>
  <si>
    <t>동경 128˚ 01' 10" 북위 37˚ 56' 50"</t>
    <phoneticPr fontId="2" type="noConversion"/>
  </si>
  <si>
    <t>2. 행 정 구 역</t>
    <phoneticPr fontId="2" type="noConversion"/>
  </si>
  <si>
    <t>3. 토 지 지 목 별 현 황</t>
    <phoneticPr fontId="2" type="noConversion"/>
  </si>
  <si>
    <t>토 지 지 목 별 현 황(속)</t>
    <phoneticPr fontId="9" type="noConversion"/>
  </si>
  <si>
    <t>연   별</t>
    <phoneticPr fontId="9" type="noConversion"/>
  </si>
  <si>
    <t>월   별</t>
    <phoneticPr fontId="2" type="noConversion"/>
  </si>
  <si>
    <t>단위: 일</t>
    <phoneticPr fontId="2" type="noConversion"/>
  </si>
  <si>
    <t>연   별</t>
    <phoneticPr fontId="2" type="noConversion"/>
  </si>
  <si>
    <r>
      <t>강  수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2" type="noConversion"/>
  </si>
  <si>
    <t>Highest 
Gust Speed</t>
    <phoneticPr fontId="9" type="noConversion"/>
  </si>
  <si>
    <t>Precipi
-tation</t>
    <phoneticPr fontId="9" type="noConversion"/>
  </si>
  <si>
    <t>Duration 
of 
Sunshine</t>
    <phoneticPr fontId="9" type="noConversion"/>
  </si>
  <si>
    <t>평균
최고</t>
    <phoneticPr fontId="2" type="noConversion"/>
  </si>
  <si>
    <t>최고
극값</t>
    <phoneticPr fontId="9" type="noConversion"/>
  </si>
  <si>
    <t>평균
최저</t>
    <phoneticPr fontId="2" type="noConversion"/>
  </si>
  <si>
    <t>최저
극값</t>
    <phoneticPr fontId="9" type="noConversion"/>
  </si>
  <si>
    <t>평균
풍속</t>
    <phoneticPr fontId="2" type="noConversion"/>
  </si>
  <si>
    <t>최대
풍속</t>
    <phoneticPr fontId="2" type="noConversion"/>
  </si>
  <si>
    <t>최대
순간풍속</t>
    <phoneticPr fontId="9" type="noConversion"/>
  </si>
  <si>
    <t>Air pressure 
of mean 
sea level</t>
    <phoneticPr fontId="9" type="noConversion"/>
  </si>
  <si>
    <t>평균해면기압
(hPa)</t>
    <phoneticPr fontId="9" type="noConversion"/>
  </si>
  <si>
    <t>강수량
(㎜)</t>
    <phoneticPr fontId="2" type="noConversion"/>
  </si>
  <si>
    <t>이슬점온도
(℃)</t>
    <phoneticPr fontId="2" type="noConversion"/>
  </si>
  <si>
    <t>6. 강 수 량</t>
    <phoneticPr fontId="2" type="noConversion"/>
  </si>
  <si>
    <t>7월  Jul.</t>
    <phoneticPr fontId="9" type="noConversion"/>
  </si>
  <si>
    <t>영귀미면</t>
    <phoneticPr fontId="2" type="noConversion"/>
  </si>
  <si>
    <t>영귀미면</t>
    <phoneticPr fontId="2" type="noConversion"/>
  </si>
  <si>
    <t>Mineral spring site</t>
    <phoneticPr fontId="9" type="noConversion"/>
  </si>
  <si>
    <t>Building site</t>
    <phoneticPr fontId="9" type="noConversion"/>
  </si>
  <si>
    <t>Factory site</t>
    <phoneticPr fontId="2" type="noConversion"/>
  </si>
  <si>
    <t>School site</t>
    <phoneticPr fontId="2" type="noConversion"/>
  </si>
  <si>
    <t>Parking lot</t>
    <phoneticPr fontId="9" type="noConversion"/>
  </si>
  <si>
    <t>Warehouse site</t>
    <phoneticPr fontId="9" type="noConversion"/>
  </si>
  <si>
    <t>Fish farm</t>
    <phoneticPr fontId="9" type="noConversion"/>
  </si>
  <si>
    <t>Historical
site</t>
    <phoneticPr fontId="2" type="noConversion"/>
  </si>
  <si>
    <t>Religious
site</t>
    <phoneticPr fontId="2" type="noConversion"/>
  </si>
  <si>
    <t>Miscellaneous site</t>
    <phoneticPr fontId="9" type="noConversion"/>
  </si>
  <si>
    <t>1,207.069.0</t>
    <phoneticPr fontId="2" type="noConversion"/>
  </si>
  <si>
    <t>118.175.0</t>
    <phoneticPr fontId="2" type="noConversion"/>
  </si>
  <si>
    <t>…</t>
  </si>
  <si>
    <t>Unit : number</t>
    <phoneticPr fontId="9" type="noConversion"/>
  </si>
  <si>
    <t>단위: day</t>
    <phoneticPr fontId="2" type="noConversion"/>
  </si>
  <si>
    <t>시·도</t>
    <phoneticPr fontId="2" type="noConversion"/>
  </si>
  <si>
    <t>Metropolitan City
·Province</t>
    <phoneticPr fontId="2" type="noConversion"/>
  </si>
  <si>
    <t>Dry paddy
field</t>
    <phoneticPr fontId="9" type="noConversion"/>
  </si>
  <si>
    <t>Paddy
field</t>
    <phoneticPr fontId="9" type="noConversion"/>
  </si>
  <si>
    <t>Orchard</t>
    <phoneticPr fontId="2" type="noConversion"/>
  </si>
  <si>
    <t>Forestry</t>
    <phoneticPr fontId="9" type="noConversion"/>
  </si>
  <si>
    <t>Gas station
site</t>
    <phoneticPr fontId="9" type="noConversion"/>
  </si>
  <si>
    <t xml:space="preserve"> Railroad site</t>
    <phoneticPr fontId="2" type="noConversion"/>
  </si>
  <si>
    <t>Rivers</t>
    <phoneticPr fontId="2" type="noConversion"/>
  </si>
  <si>
    <t>Water 
supply site</t>
    <phoneticPr fontId="9" type="noConversion"/>
  </si>
  <si>
    <t>Gymnastics
site</t>
    <phoneticPr fontId="9" type="noConversion"/>
  </si>
  <si>
    <t>Recrecation site</t>
    <phoneticPr fontId="9" type="noConversion"/>
  </si>
  <si>
    <t>Burial</t>
    <phoneticPr fontId="2" type="noConversion"/>
  </si>
  <si>
    <t>Mean
maximum</t>
    <phoneticPr fontId="9" type="noConversion"/>
  </si>
  <si>
    <t>Mean
minimum</t>
    <phoneticPr fontId="9" type="noConversion"/>
  </si>
  <si>
    <t>Lowest</t>
    <phoneticPr fontId="2" type="noConversion"/>
  </si>
  <si>
    <t>상대습도(%)
Relative humidity</t>
    <phoneticPr fontId="2" type="noConversion"/>
  </si>
  <si>
    <t>Mean cloud amount</t>
    <phoneticPr fontId="9" type="noConversion"/>
  </si>
  <si>
    <t>일조시간</t>
    <phoneticPr fontId="2" type="noConversion"/>
  </si>
  <si>
    <t>Maximum new snowfall</t>
    <phoneticPr fontId="2" type="noConversion"/>
  </si>
  <si>
    <t>January</t>
    <phoneticPr fontId="9" type="noConversion"/>
  </si>
  <si>
    <t>February</t>
    <phoneticPr fontId="2" type="noConversion"/>
  </si>
  <si>
    <t>March</t>
    <phoneticPr fontId="2" type="noConversion"/>
  </si>
  <si>
    <t>April</t>
    <phoneticPr fontId="2" type="noConversion"/>
  </si>
  <si>
    <t>May</t>
    <phoneticPr fontId="2" type="noConversion"/>
  </si>
  <si>
    <t>June</t>
    <phoneticPr fontId="2" type="noConversion"/>
  </si>
  <si>
    <t>July</t>
    <phoneticPr fontId="2" type="noConversion"/>
  </si>
  <si>
    <t>August</t>
    <phoneticPr fontId="2" type="noConversion"/>
  </si>
  <si>
    <t>September</t>
    <phoneticPr fontId="2" type="noConversion"/>
  </si>
  <si>
    <t>October</t>
    <phoneticPr fontId="2" type="noConversion"/>
  </si>
  <si>
    <t>November</t>
    <phoneticPr fontId="2" type="noConversion"/>
  </si>
  <si>
    <t>December</t>
    <phoneticPr fontId="2" type="noConversion"/>
  </si>
  <si>
    <t>1. 위 치</t>
    <phoneticPr fontId="2" type="noConversion"/>
  </si>
  <si>
    <t xml:space="preserve"> 자료 : 기상청 「기상관측통계」, 강원지방기상청</t>
    <phoneticPr fontId="9" type="noConversion"/>
  </si>
  <si>
    <t>4. 일 기 일 수</t>
    <phoneticPr fontId="9" type="noConversion"/>
  </si>
  <si>
    <t>5. 기 상 개 황</t>
    <phoneticPr fontId="2" type="noConversion"/>
  </si>
  <si>
    <t>○ 지  세
  홍천군의 면적은 1,820.5㎢로 태백산맥의 크고 작은 지맥에 둘러싸인 중산간 지역이며, 홍천읍 시가지를
  관통하는 북한강 지류인 홍천강이 태백산맥의 분수령으로부터 서쪽으로 흘러 경기도 가평군 설악면에서 
  북한강과 합류하고 있어 그 유역에 작은 평야를 이룰 뿐 위도상으로는 동경 127도 32분에서 128도 50분간에 
  걸쳐 있으며, 동북쪽으로 인제군과  양양군, 남쪽으로 횡성군과 평창군, 서쪽으로는 경기도 양평군과 북쪽으로 
  춘천시와 접하고 있다. 서울~속초, 춘천~원주간 중부내륙 교통의 요충지이며 쌀, 한우, 인삼, 옥수수, 잣을
  비롯한 농축산물의 집산지이다.</t>
    <phoneticPr fontId="2" type="noConversion"/>
  </si>
  <si>
    <t>동경 128˚ 50' 50" 북위 37˚ 51' 30"</t>
    <phoneticPr fontId="2" type="noConversion"/>
  </si>
  <si>
    <t>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</si>
</sst>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-* #,##0_-;\-* #,##0_-;_-* &quot;-&quot;_-;_-@_-"/>
    <numFmt numFmtId="43" formatCode="_-* #,##0.00_-;\-* #,##0.00_-;_-* &quot;-&quot;??_-;_-@_-"/>
    <numFmt numFmtId="176" formatCode="0.00_);[Red]\(0.00\)"/>
    <numFmt numFmtId="177" formatCode="_-* #,##0.0_-;\-* #,##0.0_-;_-* &quot;-&quot;?_-;_-@_-"/>
    <numFmt numFmtId="178" formatCode="_ * #,##0_ ;_ * \-#,##0_ ;_ * &quot;-&quot;_ ;_ @_ "/>
    <numFmt numFmtId="179" formatCode="_ * #,##0_ ;_ * \-#,##0_ ;_ * &quot;-&quot;??_ ;_ @_ "/>
    <numFmt numFmtId="180" formatCode="#,##0.0"/>
    <numFmt numFmtId="181" formatCode="_ * #,##0.0_ ;_ * \-#,##0.0_ ;_ * &quot;-&quot;??_ ;_ @_ "/>
    <numFmt numFmtId="182" formatCode="_ * #,##0.0_ ;_ * \-#,##0.0_ ;_ * &quot;-&quot;_ ;_ @_ "/>
    <numFmt numFmtId="183" formatCode="_-* #,##0.0_-;\-* #,##0.0_-;_-* &quot;-&quot;_-;_-@_-"/>
    <numFmt numFmtId="184" formatCode="#,##0.0_ "/>
    <numFmt numFmtId="185" formatCode="0.0_);[Red]\(0.0\)"/>
    <numFmt numFmtId="186" formatCode="#,##0.0_);[Red]\(#,##0.0\)"/>
    <numFmt numFmtId="187" formatCode="0_);[Red]\(0\)"/>
    <numFmt numFmtId="188" formatCode="0.0_ "/>
  </numFmts>
  <fonts count="4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6"/>
      <name val="HY중고딕"/>
      <family val="1"/>
      <charset val="129"/>
    </font>
    <font>
      <sz val="9"/>
      <name val="굴림"/>
      <family val="3"/>
      <charset val="129"/>
    </font>
    <font>
      <sz val="10"/>
      <name val="HY중고딕"/>
      <family val="1"/>
      <charset val="129"/>
    </font>
    <font>
      <sz val="12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8"/>
      <name val="바탕"/>
      <family val="1"/>
      <charset val="129"/>
    </font>
    <font>
      <b/>
      <sz val="9"/>
      <name val="HY중고딕"/>
      <family val="1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name val="맑은 고딕"/>
      <family val="3"/>
      <charset val="129"/>
      <scheme val="minor"/>
    </font>
    <font>
      <sz val="8"/>
      <name val="바탕체"/>
      <family val="1"/>
      <charset val="129"/>
    </font>
    <font>
      <b/>
      <sz val="2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color rgb="FF17171C"/>
      <name val="바탕체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sz val="12"/>
      <name val="HY헤드라인M"/>
      <family val="1"/>
      <charset val="129"/>
    </font>
    <font>
      <b/>
      <sz val="10"/>
      <color rgb="FF0000FF"/>
      <name val="맑은 고딕"/>
      <family val="3"/>
      <charset val="129"/>
      <scheme val="minor"/>
    </font>
    <font>
      <b/>
      <sz val="9"/>
      <color rgb="FF0000FF"/>
      <name val="돋움"/>
      <family val="3"/>
      <charset val="129"/>
    </font>
    <font>
      <b/>
      <sz val="10"/>
      <color rgb="FF0000FF"/>
      <name val="함초롬돋움"/>
      <family val="3"/>
      <charset val="129"/>
    </font>
    <font>
      <b/>
      <sz val="9"/>
      <color rgb="FF0000FF"/>
      <name val="함초롬돋움"/>
      <family val="3"/>
      <charset val="129"/>
    </font>
    <font>
      <b/>
      <sz val="9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name val="돋움"/>
      <family val="3"/>
      <charset val="129"/>
    </font>
    <font>
      <vertAlign val="superscript"/>
      <sz val="10"/>
      <name val="맑은 고딕"/>
      <family val="3"/>
      <charset val="129"/>
      <scheme val="minor"/>
    </font>
    <font>
      <sz val="9"/>
      <color rgb="FF0000FF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7" fillId="0" borderId="0"/>
    <xf numFmtId="178" fontId="7" fillId="0" borderId="0" applyFont="0" applyFill="0" applyBorder="0" applyAlignment="0" applyProtection="0"/>
    <xf numFmtId="0" fontId="8" fillId="0" borderId="0">
      <alignment vertical="center"/>
    </xf>
    <xf numFmtId="0" fontId="7" fillId="0" borderId="0"/>
    <xf numFmtId="0" fontId="1" fillId="0" borderId="0"/>
    <xf numFmtId="0" fontId="7" fillId="0" borderId="0"/>
    <xf numFmtId="0" fontId="1" fillId="0" borderId="0"/>
  </cellStyleXfs>
  <cellXfs count="532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4" fillId="0" borderId="0" xfId="5" applyFont="1" applyFill="1" applyAlignment="1"/>
    <xf numFmtId="0" fontId="15" fillId="0" borderId="0" xfId="6" applyFont="1"/>
    <xf numFmtId="0" fontId="15" fillId="0" borderId="0" xfId="6" applyFont="1" applyAlignment="1">
      <alignment horizontal="centerContinuous"/>
    </xf>
    <xf numFmtId="0" fontId="18" fillId="0" borderId="0" xfId="6" applyFont="1" applyAlignment="1">
      <alignment horizontal="centerContinuous"/>
    </xf>
    <xf numFmtId="0" fontId="16" fillId="0" borderId="0" xfId="6" applyFont="1" applyAlignment="1">
      <alignment horizontal="centerContinuous"/>
    </xf>
    <xf numFmtId="0" fontId="19" fillId="0" borderId="0" xfId="6" applyFont="1" applyFill="1" applyAlignment="1">
      <alignment horizontal="left" vertical="top"/>
    </xf>
    <xf numFmtId="0" fontId="19" fillId="0" borderId="0" xfId="6" applyFont="1" applyFill="1" applyAlignment="1">
      <alignment vertical="top"/>
    </xf>
    <xf numFmtId="0" fontId="19" fillId="0" borderId="0" xfId="6" applyFont="1" applyFill="1" applyAlignment="1">
      <alignment horizontal="right" vertical="top"/>
    </xf>
    <xf numFmtId="0" fontId="15" fillId="0" borderId="0" xfId="6" applyFont="1" applyFill="1" applyAlignment="1">
      <alignment vertical="center"/>
    </xf>
    <xf numFmtId="0" fontId="18" fillId="0" borderId="0" xfId="6" applyFont="1" applyFill="1" applyAlignment="1" applyProtection="1">
      <alignment horizontal="centerContinuous"/>
    </xf>
    <xf numFmtId="0" fontId="22" fillId="0" borderId="0" xfId="6" applyFont="1" applyFill="1" applyAlignment="1" applyProtection="1">
      <alignment horizontal="centerContinuous"/>
    </xf>
    <xf numFmtId="181" fontId="24" fillId="0" borderId="0" xfId="6" applyNumberFormat="1" applyFont="1" applyFill="1" applyAlignment="1" applyProtection="1">
      <alignment horizontal="centerContinuous"/>
    </xf>
    <xf numFmtId="0" fontId="18" fillId="0" borderId="0" xfId="6" applyFont="1" applyFill="1" applyAlignment="1" applyProtection="1"/>
    <xf numFmtId="0" fontId="15" fillId="0" borderId="0" xfId="6" applyFont="1" applyFill="1" applyAlignment="1" applyProtection="1">
      <alignment horizontal="centerContinuous"/>
    </xf>
    <xf numFmtId="0" fontId="15" fillId="0" borderId="0" xfId="6" applyFont="1" applyFill="1" applyBorder="1" applyAlignment="1" applyProtection="1">
      <alignment horizontal="centerContinuous"/>
    </xf>
    <xf numFmtId="0" fontId="15" fillId="0" borderId="0" xfId="6" applyFont="1" applyFill="1" applyAlignment="1"/>
    <xf numFmtId="0" fontId="21" fillId="4" borderId="11" xfId="6" applyFont="1" applyFill="1" applyBorder="1" applyAlignment="1" applyProtection="1">
      <alignment horizontal="center" vertical="center"/>
    </xf>
    <xf numFmtId="0" fontId="21" fillId="4" borderId="12" xfId="6" applyFont="1" applyFill="1" applyBorder="1" applyAlignment="1" applyProtection="1">
      <alignment horizontal="center" vertical="center"/>
    </xf>
    <xf numFmtId="0" fontId="19" fillId="0" borderId="0" xfId="6" applyFont="1" applyFill="1" applyAlignment="1">
      <alignment horizontal="center" vertical="center"/>
    </xf>
    <xf numFmtId="0" fontId="21" fillId="4" borderId="10" xfId="6" applyFont="1" applyFill="1" applyBorder="1" applyAlignment="1" applyProtection="1">
      <alignment horizontal="center" vertical="center"/>
    </xf>
    <xf numFmtId="0" fontId="21" fillId="4" borderId="5" xfId="6" applyFont="1" applyFill="1" applyBorder="1" applyAlignment="1" applyProtection="1">
      <alignment horizontal="center" vertical="center"/>
    </xf>
    <xf numFmtId="0" fontId="21" fillId="4" borderId="7" xfId="6" applyFont="1" applyFill="1" applyBorder="1" applyAlignment="1" applyProtection="1">
      <alignment horizontal="center" vertical="center"/>
    </xf>
    <xf numFmtId="0" fontId="21" fillId="4" borderId="3" xfId="6" applyFont="1" applyFill="1" applyBorder="1" applyAlignment="1" applyProtection="1">
      <alignment horizontal="center" vertical="center"/>
    </xf>
    <xf numFmtId="181" fontId="21" fillId="0" borderId="0" xfId="6" applyNumberFormat="1" applyFont="1" applyFill="1" applyBorder="1" applyAlignment="1" applyProtection="1">
      <alignment horizontal="right"/>
    </xf>
    <xf numFmtId="182" fontId="21" fillId="0" borderId="0" xfId="7" applyNumberFormat="1" applyFont="1" applyFill="1" applyBorder="1" applyAlignment="1" applyProtection="1">
      <alignment horizontal="center"/>
    </xf>
    <xf numFmtId="0" fontId="19" fillId="0" borderId="0" xfId="6" applyFont="1" applyFill="1" applyAlignment="1">
      <alignment vertical="center"/>
    </xf>
    <xf numFmtId="181" fontId="21" fillId="0" borderId="0" xfId="6" applyNumberFormat="1" applyFont="1" applyFill="1" applyBorder="1" applyAlignment="1" applyProtection="1">
      <alignment horizontal="center"/>
    </xf>
    <xf numFmtId="0" fontId="19" fillId="0" borderId="0" xfId="6" applyFont="1" applyFill="1" applyAlignment="1"/>
    <xf numFmtId="0" fontId="19" fillId="0" borderId="0" xfId="6" applyFont="1" applyFill="1" applyBorder="1" applyAlignment="1" applyProtection="1">
      <alignment horizontal="center" vertical="center"/>
    </xf>
    <xf numFmtId="181" fontId="19" fillId="0" borderId="0" xfId="6" applyNumberFormat="1" applyFont="1" applyFill="1" applyBorder="1" applyAlignment="1" applyProtection="1"/>
    <xf numFmtId="185" fontId="19" fillId="0" borderId="0" xfId="10" applyNumberFormat="1" applyFont="1" applyFill="1" applyBorder="1"/>
    <xf numFmtId="0" fontId="19" fillId="0" borderId="0" xfId="6" applyFont="1" applyFill="1" applyAlignment="1">
      <alignment horizontal="center"/>
    </xf>
    <xf numFmtId="0" fontId="19" fillId="0" borderId="0" xfId="6" applyFont="1" applyFill="1"/>
    <xf numFmtId="180" fontId="19" fillId="0" borderId="0" xfId="6" applyNumberFormat="1" applyFont="1" applyFill="1"/>
    <xf numFmtId="3" fontId="19" fillId="0" borderId="0" xfId="6" applyNumberFormat="1" applyFont="1" applyFill="1"/>
    <xf numFmtId="3" fontId="19" fillId="0" borderId="0" xfId="6" applyNumberFormat="1" applyFont="1" applyFill="1" applyBorder="1"/>
    <xf numFmtId="0" fontId="15" fillId="0" borderId="0" xfId="6" applyFont="1" applyFill="1"/>
    <xf numFmtId="0" fontId="15" fillId="0" borderId="0" xfId="6" applyFont="1" applyFill="1" applyBorder="1"/>
    <xf numFmtId="0" fontId="27" fillId="0" borderId="0" xfId="6" applyFont="1" applyFill="1" applyAlignment="1"/>
    <xf numFmtId="0" fontId="15" fillId="0" borderId="0" xfId="6" applyFont="1" applyFill="1" applyAlignment="1">
      <alignment horizontal="center"/>
    </xf>
    <xf numFmtId="0" fontId="15" fillId="0" borderId="0" xfId="6" applyFont="1" applyFill="1" applyAlignment="1">
      <alignment horizontal="center" vertical="center"/>
    </xf>
    <xf numFmtId="3" fontId="19" fillId="0" borderId="0" xfId="6" applyNumberFormat="1" applyFont="1" applyFill="1" applyAlignment="1">
      <alignment vertical="center"/>
    </xf>
    <xf numFmtId="3" fontId="19" fillId="0" borderId="0" xfId="6" applyNumberFormat="1" applyFont="1" applyFill="1" applyAlignment="1"/>
    <xf numFmtId="3" fontId="15" fillId="0" borderId="0" xfId="6" applyNumberFormat="1" applyFont="1" applyFill="1"/>
    <xf numFmtId="3" fontId="15" fillId="0" borderId="0" xfId="6" applyNumberFormat="1" applyFont="1" applyFill="1" applyBorder="1"/>
    <xf numFmtId="0" fontId="19" fillId="0" borderId="0" xfId="9" applyFont="1" applyFill="1" applyAlignment="1">
      <alignment vertical="top"/>
    </xf>
    <xf numFmtId="0" fontId="19" fillId="0" borderId="0" xfId="9" applyFont="1" applyFill="1" applyAlignment="1">
      <alignment horizontal="left" vertical="top"/>
    </xf>
    <xf numFmtId="0" fontId="15" fillId="0" borderId="0" xfId="9" applyFont="1" applyFill="1" applyAlignment="1">
      <alignment horizontal="left" vertical="top"/>
    </xf>
    <xf numFmtId="0" fontId="28" fillId="0" borderId="0" xfId="9" applyFont="1" applyFill="1" applyAlignment="1">
      <alignment horizontal="right" vertical="top"/>
    </xf>
    <xf numFmtId="0" fontId="15" fillId="0" borderId="0" xfId="9" applyFont="1" applyFill="1" applyAlignment="1">
      <alignment horizontal="right" vertical="top"/>
    </xf>
    <xf numFmtId="0" fontId="15" fillId="0" borderId="0" xfId="9" applyFont="1" applyFill="1" applyAlignment="1">
      <alignment vertical="center"/>
    </xf>
    <xf numFmtId="0" fontId="18" fillId="0" borderId="0" xfId="9" applyFont="1" applyFill="1" applyAlignment="1" applyProtection="1">
      <alignment horizontal="center" vertical="center"/>
    </xf>
    <xf numFmtId="0" fontId="15" fillId="0" borderId="0" xfId="9" applyFont="1" applyFill="1"/>
    <xf numFmtId="0" fontId="19" fillId="0" borderId="0" xfId="9" applyFont="1" applyFill="1" applyAlignment="1">
      <alignment vertical="center"/>
    </xf>
    <xf numFmtId="0" fontId="19" fillId="0" borderId="0" xfId="9" applyFont="1" applyFill="1"/>
    <xf numFmtId="0" fontId="20" fillId="0" borderId="0" xfId="9" applyFont="1" applyFill="1"/>
    <xf numFmtId="0" fontId="25" fillId="0" borderId="0" xfId="9" applyFont="1" applyFill="1"/>
    <xf numFmtId="0" fontId="30" fillId="5" borderId="0" xfId="9" applyFont="1" applyFill="1" applyAlignment="1">
      <alignment vertical="center" wrapText="1"/>
    </xf>
    <xf numFmtId="0" fontId="25" fillId="0" borderId="0" xfId="9" applyFont="1" applyFill="1" applyBorder="1" applyAlignment="1" applyProtection="1">
      <alignment horizontal="right"/>
    </xf>
    <xf numFmtId="0" fontId="25" fillId="0" borderId="0" xfId="9" applyFont="1" applyFill="1" applyAlignment="1" applyProtection="1">
      <alignment horizontal="left"/>
    </xf>
    <xf numFmtId="0" fontId="19" fillId="0" borderId="0" xfId="9" applyFont="1" applyFill="1" applyAlignment="1"/>
    <xf numFmtId="0" fontId="15" fillId="0" borderId="0" xfId="9" applyFont="1" applyFill="1" applyAlignment="1"/>
    <xf numFmtId="0" fontId="18" fillId="0" borderId="0" xfId="9" applyFont="1" applyFill="1" applyAlignment="1" applyProtection="1">
      <alignment horizontal="centerContinuous" vertical="center"/>
    </xf>
    <xf numFmtId="0" fontId="15" fillId="0" borderId="0" xfId="9" applyFont="1" applyFill="1" applyAlignment="1" applyProtection="1">
      <alignment horizontal="centerContinuous" vertical="center"/>
    </xf>
    <xf numFmtId="0" fontId="19" fillId="0" borderId="0" xfId="9" applyFont="1" applyFill="1" applyAlignment="1" applyProtection="1">
      <alignment horizontal="left"/>
    </xf>
    <xf numFmtId="0" fontId="19" fillId="0" borderId="0" xfId="9" applyFont="1" applyFill="1" applyProtection="1"/>
    <xf numFmtId="0" fontId="19" fillId="0" borderId="0" xfId="9" applyFont="1" applyFill="1" applyAlignment="1" applyProtection="1">
      <alignment horizontal="right"/>
    </xf>
    <xf numFmtId="0" fontId="19" fillId="4" borderId="3" xfId="9" applyFont="1" applyFill="1" applyBorder="1" applyAlignment="1" applyProtection="1">
      <alignment horizontal="center" vertical="center"/>
    </xf>
    <xf numFmtId="182" fontId="19" fillId="0" borderId="9" xfId="7" applyNumberFormat="1" applyFont="1" applyFill="1" applyBorder="1" applyAlignment="1" applyProtection="1">
      <alignment horizontal="center" shrinkToFit="1"/>
    </xf>
    <xf numFmtId="182" fontId="19" fillId="0" borderId="0" xfId="7" applyNumberFormat="1" applyFont="1" applyFill="1" applyBorder="1" applyAlignment="1" applyProtection="1">
      <alignment horizontal="center" shrinkToFit="1"/>
    </xf>
    <xf numFmtId="182" fontId="19" fillId="0" borderId="0" xfId="7" applyNumberFormat="1" applyFont="1" applyFill="1" applyBorder="1" applyProtection="1"/>
    <xf numFmtId="182" fontId="19" fillId="0" borderId="0" xfId="7" applyNumberFormat="1" applyFont="1" applyFill="1" applyBorder="1" applyAlignment="1" applyProtection="1">
      <alignment horizontal="centerContinuous" shrinkToFit="1"/>
    </xf>
    <xf numFmtId="182" fontId="19" fillId="3" borderId="9" xfId="7" applyNumberFormat="1" applyFont="1" applyFill="1" applyBorder="1" applyAlignment="1" applyProtection="1">
      <alignment horizontal="center" shrinkToFit="1"/>
      <protection locked="0"/>
    </xf>
    <xf numFmtId="182" fontId="19" fillId="3" borderId="0" xfId="7" applyNumberFormat="1" applyFont="1" applyFill="1" applyBorder="1" applyAlignment="1" applyProtection="1">
      <alignment horizontal="center" shrinkToFit="1"/>
      <protection locked="0"/>
    </xf>
    <xf numFmtId="182" fontId="19" fillId="3" borderId="0" xfId="7" applyNumberFormat="1" applyFont="1" applyFill="1" applyBorder="1" applyAlignment="1" applyProtection="1">
      <alignment horizontal="center" shrinkToFit="1"/>
      <protection locked="0" hidden="1"/>
    </xf>
    <xf numFmtId="182" fontId="19" fillId="3" borderId="0" xfId="7" applyNumberFormat="1" applyFont="1" applyFill="1" applyBorder="1" applyProtection="1">
      <protection locked="0"/>
    </xf>
    <xf numFmtId="182" fontId="19" fillId="3" borderId="0" xfId="7" applyNumberFormat="1" applyFont="1" applyFill="1" applyBorder="1" applyAlignment="1" applyProtection="1">
      <alignment horizontal="right" shrinkToFit="1"/>
      <protection locked="0"/>
    </xf>
    <xf numFmtId="0" fontId="15" fillId="0" borderId="0" xfId="9" applyFont="1" applyFill="1" applyBorder="1" applyAlignment="1">
      <alignment vertical="center"/>
    </xf>
    <xf numFmtId="0" fontId="18" fillId="0" borderId="0" xfId="9" applyFont="1" applyFill="1" applyAlignment="1" applyProtection="1">
      <alignment horizontal="centerContinuous"/>
    </xf>
    <xf numFmtId="0" fontId="22" fillId="0" borderId="0" xfId="9" applyFont="1" applyFill="1" applyAlignment="1" applyProtection="1">
      <alignment horizontal="centerContinuous"/>
    </xf>
    <xf numFmtId="0" fontId="15" fillId="0" borderId="0" xfId="9" applyFont="1" applyFill="1" applyBorder="1" applyAlignment="1"/>
    <xf numFmtId="0" fontId="23" fillId="0" borderId="0" xfId="9" applyFont="1" applyFill="1" applyBorder="1" applyAlignment="1"/>
    <xf numFmtId="0" fontId="19" fillId="4" borderId="12" xfId="9" applyFont="1" applyFill="1" applyBorder="1" applyAlignment="1" applyProtection="1">
      <alignment horizontal="center" vertical="center"/>
    </xf>
    <xf numFmtId="0" fontId="19" fillId="0" borderId="0" xfId="9" applyFont="1" applyFill="1" applyBorder="1" applyAlignment="1">
      <alignment horizontal="center" vertical="center"/>
    </xf>
    <xf numFmtId="0" fontId="19" fillId="0" borderId="0" xfId="9" applyFont="1" applyFill="1" applyAlignment="1">
      <alignment horizontal="center" vertical="center"/>
    </xf>
    <xf numFmtId="181" fontId="19" fillId="0" borderId="0" xfId="9" applyNumberFormat="1" applyFont="1" applyFill="1" applyBorder="1" applyAlignment="1" applyProtection="1">
      <alignment vertical="center"/>
      <protection locked="0"/>
    </xf>
    <xf numFmtId="1" fontId="19" fillId="0" borderId="0" xfId="9" applyNumberFormat="1" applyFont="1" applyFill="1" applyBorder="1" applyAlignment="1">
      <alignment horizontal="center" vertical="center"/>
    </xf>
    <xf numFmtId="0" fontId="19" fillId="0" borderId="0" xfId="9" applyFont="1" applyFill="1" applyBorder="1" applyAlignment="1">
      <alignment vertical="center"/>
    </xf>
    <xf numFmtId="181" fontId="19" fillId="0" borderId="0" xfId="9" applyNumberFormat="1" applyFont="1" applyFill="1" applyBorder="1" applyAlignment="1"/>
    <xf numFmtId="1" fontId="19" fillId="0" borderId="0" xfId="9" applyNumberFormat="1" applyFont="1" applyFill="1" applyBorder="1" applyAlignment="1">
      <alignment horizontal="center"/>
    </xf>
    <xf numFmtId="0" fontId="19" fillId="0" borderId="0" xfId="9" applyFont="1" applyFill="1" applyBorder="1" applyAlignment="1"/>
    <xf numFmtId="181" fontId="20" fillId="0" borderId="0" xfId="9" applyNumberFormat="1" applyFont="1" applyFill="1" applyBorder="1" applyAlignment="1"/>
    <xf numFmtId="1" fontId="20" fillId="0" borderId="0" xfId="9" applyNumberFormat="1" applyFont="1" applyFill="1" applyBorder="1" applyAlignment="1">
      <alignment horizontal="center"/>
    </xf>
    <xf numFmtId="0" fontId="20" fillId="0" borderId="0" xfId="9" applyFont="1" applyFill="1" applyBorder="1" applyAlignment="1"/>
    <xf numFmtId="0" fontId="20" fillId="0" borderId="0" xfId="9" applyFont="1" applyFill="1" applyAlignment="1"/>
    <xf numFmtId="0" fontId="19" fillId="0" borderId="0" xfId="9" applyFont="1" applyFill="1" applyBorder="1" applyAlignment="1" applyProtection="1">
      <alignment horizontal="center" vertical="center"/>
    </xf>
    <xf numFmtId="181" fontId="19" fillId="0" borderId="0" xfId="9" applyNumberFormat="1" applyFont="1" applyFill="1" applyBorder="1" applyAlignment="1" applyProtection="1">
      <alignment vertical="center"/>
    </xf>
    <xf numFmtId="3" fontId="19" fillId="0" borderId="0" xfId="9" applyNumberFormat="1" applyFont="1" applyFill="1" applyBorder="1" applyAlignment="1">
      <alignment vertical="center"/>
    </xf>
    <xf numFmtId="0" fontId="19" fillId="0" borderId="0" xfId="9" applyFont="1" applyFill="1" applyAlignment="1">
      <alignment horizontal="center"/>
    </xf>
    <xf numFmtId="180" fontId="19" fillId="0" borderId="0" xfId="9" applyNumberFormat="1" applyFont="1" applyFill="1"/>
    <xf numFmtId="3" fontId="19" fillId="0" borderId="0" xfId="9" applyNumberFormat="1" applyFont="1" applyFill="1"/>
    <xf numFmtId="0" fontId="15" fillId="0" borderId="0" xfId="9" applyFont="1" applyFill="1" applyBorder="1"/>
    <xf numFmtId="0" fontId="15" fillId="0" borderId="0" xfId="9" applyFont="1" applyFill="1" applyBorder="1" applyAlignment="1">
      <alignment horizontal="center"/>
    </xf>
    <xf numFmtId="0" fontId="15" fillId="0" borderId="0" xfId="9" applyFont="1" applyFill="1" applyAlignment="1">
      <alignment horizontal="center"/>
    </xf>
    <xf numFmtId="0" fontId="15" fillId="0" borderId="0" xfId="9" applyFont="1" applyFill="1" applyBorder="1" applyAlignment="1">
      <alignment horizontal="center" vertical="center"/>
    </xf>
    <xf numFmtId="0" fontId="15" fillId="0" borderId="0" xfId="9" applyFont="1" applyFill="1" applyAlignment="1">
      <alignment horizontal="center" vertical="center"/>
    </xf>
    <xf numFmtId="3" fontId="15" fillId="0" borderId="0" xfId="9" applyNumberFormat="1" applyFont="1" applyFill="1"/>
    <xf numFmtId="179" fontId="25" fillId="0" borderId="0" xfId="0" applyNumberFormat="1" applyFont="1" applyFill="1">
      <alignment vertical="center"/>
    </xf>
    <xf numFmtId="177" fontId="25" fillId="0" borderId="0" xfId="0" applyNumberFormat="1" applyFont="1" applyFill="1" applyBorder="1" applyAlignment="1">
      <alignment horizontal="right"/>
    </xf>
    <xf numFmtId="0" fontId="31" fillId="0" borderId="0" xfId="0" applyFont="1" applyFill="1" applyAlignment="1">
      <alignment vertical="top"/>
    </xf>
    <xf numFmtId="0" fontId="31" fillId="0" borderId="0" xfId="0" applyFont="1" applyFill="1">
      <alignment vertical="center"/>
    </xf>
    <xf numFmtId="0" fontId="21" fillId="0" borderId="0" xfId="6" applyFont="1" applyFill="1" applyBorder="1" applyAlignment="1">
      <alignment horizontal="distributed"/>
    </xf>
    <xf numFmtId="0" fontId="21" fillId="0" borderId="25" xfId="6" applyFont="1" applyFill="1" applyBorder="1" applyAlignment="1">
      <alignment horizontal="distributed"/>
    </xf>
    <xf numFmtId="49" fontId="31" fillId="0" borderId="0" xfId="0" applyNumberFormat="1" applyFont="1" applyFill="1" applyBorder="1" applyAlignment="1">
      <alignment vertical="center"/>
    </xf>
    <xf numFmtId="0" fontId="19" fillId="0" borderId="0" xfId="6" applyFont="1" applyFill="1" applyAlignment="1" applyProtection="1">
      <alignment horizontal="left"/>
    </xf>
    <xf numFmtId="0" fontId="19" fillId="0" borderId="0" xfId="6" applyFont="1" applyFill="1" applyProtection="1"/>
    <xf numFmtId="180" fontId="19" fillId="0" borderId="0" xfId="6" applyNumberFormat="1" applyFont="1" applyFill="1" applyProtection="1"/>
    <xf numFmtId="3" fontId="19" fillId="0" borderId="0" xfId="6" applyNumberFormat="1" applyFont="1" applyFill="1" applyProtection="1"/>
    <xf numFmtId="3" fontId="19" fillId="0" borderId="0" xfId="6" applyNumberFormat="1" applyFont="1" applyFill="1" applyBorder="1" applyProtection="1"/>
    <xf numFmtId="0" fontId="32" fillId="0" borderId="0" xfId="6" applyFont="1" applyFill="1" applyAlignment="1">
      <alignment vertical="center"/>
    </xf>
    <xf numFmtId="0" fontId="31" fillId="0" borderId="0" xfId="6" applyFont="1" applyFill="1" applyAlignment="1" applyProtection="1">
      <alignment horizontal="centerContinuous"/>
    </xf>
    <xf numFmtId="0" fontId="32" fillId="0" borderId="0" xfId="6" applyFont="1" applyFill="1" applyAlignment="1" applyProtection="1">
      <alignment horizontal="centerContinuous"/>
    </xf>
    <xf numFmtId="181" fontId="32" fillId="0" borderId="0" xfId="6" applyNumberFormat="1" applyFont="1" applyFill="1" applyAlignment="1" applyProtection="1">
      <alignment horizontal="centerContinuous"/>
    </xf>
    <xf numFmtId="0" fontId="31" fillId="0" borderId="0" xfId="6" applyFont="1" applyFill="1" applyAlignment="1" applyProtection="1"/>
    <xf numFmtId="0" fontId="32" fillId="0" borderId="0" xfId="6" applyFont="1" applyFill="1" applyBorder="1" applyAlignment="1" applyProtection="1">
      <alignment horizontal="centerContinuous"/>
    </xf>
    <xf numFmtId="0" fontId="32" fillId="0" borderId="0" xfId="6" applyFont="1" applyFill="1" applyAlignment="1"/>
    <xf numFmtId="181" fontId="21" fillId="0" borderId="0" xfId="6" applyNumberFormat="1" applyFont="1" applyFill="1" applyBorder="1" applyAlignment="1" applyProtection="1"/>
    <xf numFmtId="0" fontId="19" fillId="0" borderId="0" xfId="6" applyFont="1" applyFill="1" applyBorder="1" applyAlignment="1">
      <alignment vertical="center"/>
    </xf>
    <xf numFmtId="0" fontId="19" fillId="0" borderId="0" xfId="6" applyFont="1" applyFill="1" applyBorder="1" applyAlignment="1" applyProtection="1">
      <alignment horizontal="left"/>
    </xf>
    <xf numFmtId="0" fontId="19" fillId="0" borderId="0" xfId="6" applyFont="1" applyFill="1" applyBorder="1" applyProtection="1"/>
    <xf numFmtId="0" fontId="19" fillId="0" borderId="0" xfId="6" applyFont="1" applyFill="1" applyBorder="1"/>
    <xf numFmtId="0" fontId="21" fillId="4" borderId="29" xfId="6" applyFont="1" applyFill="1" applyBorder="1" applyAlignment="1" applyProtection="1">
      <alignment horizontal="center" vertical="center"/>
    </xf>
    <xf numFmtId="0" fontId="21" fillId="4" borderId="20" xfId="6" applyFont="1" applyFill="1" applyBorder="1" applyAlignment="1" applyProtection="1">
      <alignment horizontal="center" vertical="center"/>
    </xf>
    <xf numFmtId="0" fontId="21" fillId="4" borderId="25" xfId="6" applyFont="1" applyFill="1" applyBorder="1" applyAlignment="1" applyProtection="1">
      <alignment horizontal="center" vertical="center"/>
    </xf>
    <xf numFmtId="0" fontId="21" fillId="4" borderId="22" xfId="6" applyFont="1" applyFill="1" applyBorder="1" applyAlignment="1" applyProtection="1">
      <alignment horizontal="center" vertical="center"/>
    </xf>
    <xf numFmtId="0" fontId="21" fillId="4" borderId="30" xfId="6" applyFont="1" applyFill="1" applyBorder="1" applyAlignment="1" applyProtection="1">
      <alignment horizontal="center" vertical="center"/>
    </xf>
    <xf numFmtId="0" fontId="21" fillId="4" borderId="23" xfId="6" applyFont="1" applyFill="1" applyBorder="1" applyAlignment="1" applyProtection="1">
      <alignment horizontal="center" vertical="center"/>
    </xf>
    <xf numFmtId="181" fontId="21" fillId="0" borderId="21" xfId="6" applyNumberFormat="1" applyFont="1" applyFill="1" applyBorder="1" applyAlignment="1" applyProtection="1"/>
    <xf numFmtId="181" fontId="21" fillId="0" borderId="0" xfId="0" applyNumberFormat="1" applyFont="1" applyFill="1" applyBorder="1" applyAlignment="1" applyProtection="1">
      <alignment horizontal="center"/>
    </xf>
    <xf numFmtId="181" fontId="21" fillId="0" borderId="26" xfId="0" applyNumberFormat="1" applyFont="1" applyFill="1" applyBorder="1" applyAlignment="1" applyProtection="1">
      <alignment horizontal="center"/>
    </xf>
    <xf numFmtId="181" fontId="21" fillId="0" borderId="21" xfId="6" applyNumberFormat="1" applyFont="1" applyFill="1" applyBorder="1" applyAlignment="1" applyProtection="1">
      <alignment horizontal="center"/>
    </xf>
    <xf numFmtId="181" fontId="21" fillId="0" borderId="26" xfId="6" applyNumberFormat="1" applyFont="1" applyFill="1" applyBorder="1" applyAlignment="1" applyProtection="1">
      <alignment horizontal="center"/>
    </xf>
    <xf numFmtId="183" fontId="21" fillId="3" borderId="21" xfId="6" applyNumberFormat="1" applyFont="1" applyFill="1" applyBorder="1"/>
    <xf numFmtId="183" fontId="21" fillId="3" borderId="0" xfId="6" applyNumberFormat="1" applyFont="1" applyFill="1" applyBorder="1"/>
    <xf numFmtId="183" fontId="21" fillId="3" borderId="26" xfId="6" applyNumberFormat="1" applyFont="1" applyFill="1" applyBorder="1"/>
    <xf numFmtId="0" fontId="21" fillId="0" borderId="25" xfId="6" applyFont="1" applyFill="1" applyBorder="1" applyAlignment="1" applyProtection="1">
      <alignment horizontal="center"/>
    </xf>
    <xf numFmtId="183" fontId="21" fillId="3" borderId="0" xfId="8" applyNumberFormat="1" applyFont="1" applyFill="1" applyBorder="1" applyAlignment="1">
      <alignment horizontal="right"/>
    </xf>
    <xf numFmtId="181" fontId="19" fillId="0" borderId="0" xfId="0" applyNumberFormat="1" applyFont="1" applyFill="1" applyBorder="1" applyAlignment="1" applyProtection="1">
      <alignment horizontal="center"/>
    </xf>
    <xf numFmtId="181" fontId="19" fillId="0" borderId="26" xfId="0" applyNumberFormat="1" applyFont="1" applyFill="1" applyBorder="1" applyAlignment="1" applyProtection="1">
      <alignment horizontal="center"/>
    </xf>
    <xf numFmtId="184" fontId="21" fillId="0" borderId="0" xfId="6" applyNumberFormat="1" applyFont="1" applyFill="1" applyBorder="1" applyAlignment="1" applyProtection="1"/>
    <xf numFmtId="180" fontId="21" fillId="3" borderId="0" xfId="6" applyNumberFormat="1" applyFont="1" applyFill="1" applyBorder="1"/>
    <xf numFmtId="180" fontId="21" fillId="3" borderId="26" xfId="6" applyNumberFormat="1" applyFont="1" applyFill="1" applyBorder="1"/>
    <xf numFmtId="41" fontId="21" fillId="0" borderId="21" xfId="6" applyNumberFormat="1" applyFont="1" applyFill="1" applyBorder="1" applyAlignment="1" applyProtection="1"/>
    <xf numFmtId="181" fontId="21" fillId="0" borderId="26" xfId="6" applyNumberFormat="1" applyFont="1" applyFill="1" applyBorder="1" applyAlignment="1" applyProtection="1">
      <alignment horizontal="right"/>
    </xf>
    <xf numFmtId="183" fontId="21" fillId="3" borderId="0" xfId="8" applyNumberFormat="1" applyFont="1" applyFill="1" applyBorder="1" applyAlignment="1"/>
    <xf numFmtId="0" fontId="19" fillId="4" borderId="20" xfId="9" applyFont="1" applyFill="1" applyBorder="1" applyAlignment="1" applyProtection="1">
      <alignment horizontal="center" vertical="center"/>
    </xf>
    <xf numFmtId="0" fontId="19" fillId="4" borderId="30" xfId="9" applyFont="1" applyFill="1" applyBorder="1" applyAlignment="1" applyProtection="1">
      <alignment horizontal="center" vertical="center"/>
    </xf>
    <xf numFmtId="0" fontId="19" fillId="4" borderId="23" xfId="9" applyFont="1" applyFill="1" applyBorder="1" applyAlignment="1" applyProtection="1">
      <alignment horizontal="center" vertical="center"/>
    </xf>
    <xf numFmtId="0" fontId="19" fillId="0" borderId="25" xfId="9" applyFont="1" applyFill="1" applyBorder="1" applyAlignment="1" applyProtection="1">
      <alignment horizontal="center"/>
    </xf>
    <xf numFmtId="178" fontId="19" fillId="0" borderId="0" xfId="7" applyFont="1" applyFill="1" applyBorder="1" applyProtection="1"/>
    <xf numFmtId="0" fontId="25" fillId="0" borderId="27" xfId="9" applyFont="1" applyFill="1" applyBorder="1" applyAlignment="1" applyProtection="1"/>
    <xf numFmtId="0" fontId="25" fillId="0" borderId="18" xfId="9" applyFont="1" applyFill="1" applyBorder="1" applyProtection="1"/>
    <xf numFmtId="0" fontId="25" fillId="0" borderId="0" xfId="9" applyFont="1" applyFill="1" applyBorder="1" applyAlignment="1" applyProtection="1"/>
    <xf numFmtId="0" fontId="25" fillId="0" borderId="0" xfId="9" applyFont="1" applyFill="1" applyBorder="1" applyProtection="1"/>
    <xf numFmtId="0" fontId="33" fillId="0" borderId="0" xfId="9" applyFont="1" applyFill="1" applyAlignment="1">
      <alignment vertical="center"/>
    </xf>
    <xf numFmtId="182" fontId="19" fillId="0" borderId="0" xfId="7" applyNumberFormat="1" applyFont="1" applyFill="1" applyBorder="1" applyAlignment="1" applyProtection="1">
      <alignment horizontal="right" shrinkToFit="1"/>
      <protection locked="0" hidden="1"/>
    </xf>
    <xf numFmtId="0" fontId="31" fillId="0" borderId="0" xfId="9" applyFont="1" applyFill="1" applyAlignment="1" applyProtection="1">
      <alignment horizontal="centerContinuous" vertical="center"/>
    </xf>
    <xf numFmtId="0" fontId="32" fillId="0" borderId="0" xfId="9" applyFont="1" applyFill="1" applyAlignment="1" applyProtection="1">
      <alignment horizontal="centerContinuous" vertical="center"/>
    </xf>
    <xf numFmtId="0" fontId="32" fillId="0" borderId="0" xfId="9" applyFont="1" applyFill="1" applyAlignment="1">
      <alignment vertical="center"/>
    </xf>
    <xf numFmtId="0" fontId="19" fillId="0" borderId="0" xfId="9" applyFont="1" applyFill="1" applyBorder="1" applyAlignment="1" applyProtection="1">
      <alignment horizontal="left"/>
    </xf>
    <xf numFmtId="182" fontId="19" fillId="0" borderId="0" xfId="7" applyNumberFormat="1" applyFont="1" applyFill="1" applyBorder="1" applyAlignment="1" applyProtection="1">
      <alignment horizontal="center" shrinkToFit="1"/>
      <protection locked="0"/>
    </xf>
    <xf numFmtId="182" fontId="19" fillId="0" borderId="0" xfId="7" applyNumberFormat="1" applyFont="1" applyFill="1" applyBorder="1" applyAlignment="1" applyProtection="1">
      <alignment horizontal="center" shrinkToFit="1"/>
      <protection locked="0" hidden="1"/>
    </xf>
    <xf numFmtId="182" fontId="19" fillId="0" borderId="0" xfId="7" applyNumberFormat="1" applyFont="1" applyFill="1" applyBorder="1" applyProtection="1">
      <protection locked="0"/>
    </xf>
    <xf numFmtId="182" fontId="19" fillId="0" borderId="0" xfId="7" applyNumberFormat="1" applyFont="1" applyFill="1" applyBorder="1" applyAlignment="1" applyProtection="1">
      <alignment horizontal="right" shrinkToFit="1"/>
      <protection locked="0"/>
    </xf>
    <xf numFmtId="182" fontId="19" fillId="0" borderId="26" xfId="7" applyNumberFormat="1" applyFont="1" applyFill="1" applyBorder="1" applyProtection="1"/>
    <xf numFmtId="0" fontId="19" fillId="0" borderId="25" xfId="9" applyFont="1" applyFill="1" applyBorder="1" applyAlignment="1" applyProtection="1">
      <alignment horizontal="center" vertical="center"/>
    </xf>
    <xf numFmtId="182" fontId="19" fillId="3" borderId="26" xfId="7" applyNumberFormat="1" applyFont="1" applyFill="1" applyBorder="1" applyProtection="1">
      <protection locked="0"/>
    </xf>
    <xf numFmtId="0" fontId="19" fillId="0" borderId="27" xfId="9" applyFont="1" applyFill="1" applyBorder="1" applyAlignment="1" applyProtection="1">
      <alignment horizontal="left"/>
    </xf>
    <xf numFmtId="182" fontId="19" fillId="0" borderId="18" xfId="7" applyNumberFormat="1" applyFont="1" applyFill="1" applyBorder="1" applyProtection="1">
      <protection locked="0"/>
    </xf>
    <xf numFmtId="182" fontId="19" fillId="0" borderId="28" xfId="7" applyNumberFormat="1" applyFont="1" applyFill="1" applyBorder="1" applyProtection="1">
      <protection locked="0"/>
    </xf>
    <xf numFmtId="0" fontId="15" fillId="0" borderId="18" xfId="9" applyFont="1" applyFill="1" applyBorder="1"/>
    <xf numFmtId="0" fontId="15" fillId="0" borderId="28" xfId="9" applyFont="1" applyFill="1" applyBorder="1"/>
    <xf numFmtId="0" fontId="15" fillId="0" borderId="27" xfId="9" applyFont="1" applyFill="1" applyBorder="1"/>
    <xf numFmtId="0" fontId="32" fillId="0" borderId="0" xfId="9" applyFont="1" applyFill="1" applyBorder="1" applyAlignment="1">
      <alignment vertical="center"/>
    </xf>
    <xf numFmtId="0" fontId="32" fillId="0" borderId="0" xfId="9" applyFont="1" applyFill="1" applyBorder="1" applyAlignment="1"/>
    <xf numFmtId="0" fontId="32" fillId="0" borderId="0" xfId="9" applyFont="1" applyFill="1" applyAlignment="1"/>
    <xf numFmtId="0" fontId="32" fillId="0" borderId="0" xfId="9" applyFont="1" applyFill="1"/>
    <xf numFmtId="0" fontId="19" fillId="0" borderId="27" xfId="9" applyFont="1" applyFill="1" applyBorder="1" applyAlignment="1" applyProtection="1">
      <alignment horizontal="center" vertical="center"/>
    </xf>
    <xf numFmtId="181" fontId="19" fillId="0" borderId="18" xfId="9" applyNumberFormat="1" applyFont="1" applyFill="1" applyBorder="1" applyAlignment="1" applyProtection="1">
      <alignment vertical="center"/>
    </xf>
    <xf numFmtId="181" fontId="19" fillId="0" borderId="28" xfId="9" applyNumberFormat="1" applyFont="1" applyFill="1" applyBorder="1" applyAlignment="1" applyProtection="1">
      <alignment vertical="center"/>
    </xf>
    <xf numFmtId="177" fontId="21" fillId="0" borderId="0" xfId="6" applyNumberFormat="1" applyFont="1" applyFill="1" applyBorder="1" applyAlignment="1" applyProtection="1">
      <alignment horizontal="right"/>
    </xf>
    <xf numFmtId="177" fontId="21" fillId="0" borderId="26" xfId="6" applyNumberFormat="1" applyFont="1" applyFill="1" applyBorder="1" applyAlignment="1" applyProtection="1">
      <alignment horizontal="right"/>
    </xf>
    <xf numFmtId="183" fontId="21" fillId="3" borderId="0" xfId="6" applyNumberFormat="1" applyFont="1" applyFill="1" applyBorder="1" applyAlignment="1">
      <alignment horizontal="right"/>
    </xf>
    <xf numFmtId="183" fontId="21" fillId="3" borderId="26" xfId="6" applyNumberFormat="1" applyFont="1" applyFill="1" applyBorder="1" applyAlignment="1">
      <alignment horizontal="right"/>
    </xf>
    <xf numFmtId="182" fontId="19" fillId="0" borderId="26" xfId="7" applyNumberFormat="1" applyFont="1" applyFill="1" applyBorder="1" applyAlignment="1" applyProtection="1">
      <alignment horizontal="center" shrinkToFit="1"/>
    </xf>
    <xf numFmtId="182" fontId="19" fillId="3" borderId="0" xfId="7" applyNumberFormat="1" applyFont="1" applyFill="1" applyBorder="1" applyAlignment="1" applyProtection="1">
      <alignment horizontal="center" shrinkToFit="1"/>
    </xf>
    <xf numFmtId="177" fontId="19" fillId="0" borderId="0" xfId="9" applyNumberFormat="1" applyFont="1" applyFill="1" applyBorder="1" applyAlignment="1" applyProtection="1">
      <alignment horizontal="right"/>
      <protection locked="0"/>
    </xf>
    <xf numFmtId="177" fontId="19" fillId="0" borderId="26" xfId="9" applyNumberFormat="1" applyFont="1" applyFill="1" applyBorder="1" applyAlignment="1" applyProtection="1">
      <alignment horizontal="right"/>
      <protection locked="0"/>
    </xf>
    <xf numFmtId="181" fontId="19" fillId="0" borderId="0" xfId="9" applyNumberFormat="1" applyFont="1" applyFill="1" applyBorder="1" applyAlignment="1" applyProtection="1">
      <alignment horizontal="right"/>
    </xf>
    <xf numFmtId="181" fontId="19" fillId="0" borderId="26" xfId="9" applyNumberFormat="1" applyFont="1" applyFill="1" applyBorder="1" applyAlignment="1" applyProtection="1">
      <alignment horizontal="right"/>
    </xf>
    <xf numFmtId="0" fontId="19" fillId="0" borderId="0" xfId="9" applyFont="1" applyFill="1" applyAlignment="1" applyProtection="1"/>
    <xf numFmtId="180" fontId="19" fillId="0" borderId="0" xfId="9" applyNumberFormat="1" applyFont="1" applyFill="1" applyAlignment="1" applyProtection="1"/>
    <xf numFmtId="3" fontId="19" fillId="0" borderId="0" xfId="9" applyNumberFormat="1" applyFont="1" applyFill="1" applyAlignment="1" applyProtection="1"/>
    <xf numFmtId="0" fontId="35" fillId="0" borderId="0" xfId="0" applyFont="1" applyFill="1">
      <alignment vertical="center"/>
    </xf>
    <xf numFmtId="0" fontId="34" fillId="0" borderId="33" xfId="6" applyFont="1" applyFill="1" applyBorder="1" applyAlignment="1" applyProtection="1">
      <alignment horizontal="center" vertical="center"/>
    </xf>
    <xf numFmtId="181" fontId="34" fillId="0" borderId="34" xfId="6" applyNumberFormat="1" applyFont="1" applyFill="1" applyBorder="1" applyAlignment="1" applyProtection="1"/>
    <xf numFmtId="181" fontId="34" fillId="0" borderId="18" xfId="6" applyNumberFormat="1" applyFont="1" applyFill="1" applyBorder="1" applyAlignment="1" applyProtection="1"/>
    <xf numFmtId="181" fontId="34" fillId="0" borderId="28" xfId="6" applyNumberFormat="1" applyFont="1" applyFill="1" applyBorder="1" applyAlignment="1" applyProtection="1"/>
    <xf numFmtId="181" fontId="34" fillId="0" borderId="33" xfId="6" applyNumberFormat="1" applyFont="1" applyFill="1" applyBorder="1" applyAlignment="1" applyProtection="1"/>
    <xf numFmtId="0" fontId="34" fillId="0" borderId="0" xfId="6" applyFont="1" applyFill="1" applyBorder="1" applyAlignment="1">
      <alignment vertical="center"/>
    </xf>
    <xf numFmtId="0" fontId="34" fillId="0" borderId="0" xfId="6" applyFont="1" applyFill="1" applyAlignment="1">
      <alignment vertical="center"/>
    </xf>
    <xf numFmtId="0" fontId="36" fillId="0" borderId="27" xfId="6" applyFont="1" applyFill="1" applyBorder="1" applyAlignment="1">
      <alignment horizontal="distributed"/>
    </xf>
    <xf numFmtId="0" fontId="36" fillId="0" borderId="18" xfId="6" applyFont="1" applyFill="1" applyBorder="1" applyAlignment="1">
      <alignment horizontal="distributed"/>
    </xf>
    <xf numFmtId="179" fontId="37" fillId="0" borderId="18" xfId="0" applyNumberFormat="1" applyFont="1" applyFill="1" applyBorder="1">
      <alignment vertical="center"/>
    </xf>
    <xf numFmtId="177" fontId="37" fillId="0" borderId="18" xfId="0" applyNumberFormat="1" applyFont="1" applyFill="1" applyBorder="1" applyAlignment="1">
      <alignment horizontal="right"/>
    </xf>
    <xf numFmtId="177" fontId="37" fillId="0" borderId="28" xfId="0" applyNumberFormat="1" applyFont="1" applyFill="1" applyBorder="1" applyAlignment="1">
      <alignment horizontal="right"/>
    </xf>
    <xf numFmtId="0" fontId="19" fillId="4" borderId="7" xfId="9" applyFont="1" applyFill="1" applyBorder="1" applyAlignment="1" applyProtection="1">
      <alignment horizontal="center" vertical="center"/>
    </xf>
    <xf numFmtId="0" fontId="25" fillId="0" borderId="24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right" wrapText="1"/>
    </xf>
    <xf numFmtId="177" fontId="19" fillId="0" borderId="0" xfId="0" applyNumberFormat="1" applyFont="1" applyFill="1" applyBorder="1" applyAlignment="1" applyProtection="1">
      <alignment horizontal="right"/>
    </xf>
    <xf numFmtId="177" fontId="19" fillId="0" borderId="26" xfId="0" applyNumberFormat="1" applyFont="1" applyFill="1" applyBorder="1" applyAlignment="1" applyProtection="1">
      <alignment horizontal="right"/>
    </xf>
    <xf numFmtId="0" fontId="19" fillId="0" borderId="25" xfId="0" applyFont="1" applyFill="1" applyBorder="1" applyAlignment="1">
      <alignment horizontal="center" wrapText="1"/>
    </xf>
    <xf numFmtId="177" fontId="19" fillId="0" borderId="0" xfId="0" applyNumberFormat="1" applyFont="1" applyFill="1" applyBorder="1" applyAlignment="1">
      <alignment horizontal="right"/>
    </xf>
    <xf numFmtId="177" fontId="19" fillId="0" borderId="26" xfId="0" applyNumberFormat="1" applyFont="1" applyFill="1" applyBorder="1" applyAlignment="1">
      <alignment horizontal="right"/>
    </xf>
    <xf numFmtId="179" fontId="25" fillId="0" borderId="0" xfId="0" applyNumberFormat="1" applyFont="1" applyFill="1" applyBorder="1" applyAlignment="1">
      <alignment horizontal="right" vertical="center"/>
    </xf>
    <xf numFmtId="0" fontId="25" fillId="0" borderId="25" xfId="0" applyFont="1" applyFill="1" applyBorder="1" applyAlignment="1">
      <alignment horizontal="center" wrapText="1"/>
    </xf>
    <xf numFmtId="177" fontId="25" fillId="0" borderId="26" xfId="0" applyNumberFormat="1" applyFont="1" applyFill="1" applyBorder="1" applyAlignment="1">
      <alignment horizontal="right"/>
    </xf>
    <xf numFmtId="41" fontId="25" fillId="0" borderId="0" xfId="0" applyNumberFormat="1" applyFont="1" applyFill="1" applyBorder="1" applyAlignment="1">
      <alignment horizontal="right"/>
    </xf>
    <xf numFmtId="41" fontId="25" fillId="0" borderId="26" xfId="0" applyNumberFormat="1" applyFont="1" applyFill="1" applyBorder="1" applyAlignment="1">
      <alignment horizontal="right"/>
    </xf>
    <xf numFmtId="41" fontId="19" fillId="0" borderId="0" xfId="0" applyNumberFormat="1" applyFont="1" applyBorder="1" applyAlignment="1">
      <alignment horizontal="right"/>
    </xf>
    <xf numFmtId="0" fontId="21" fillId="3" borderId="0" xfId="6" applyFont="1" applyFill="1" applyBorder="1" applyAlignment="1">
      <alignment horizontal="right"/>
    </xf>
    <xf numFmtId="177" fontId="25" fillId="3" borderId="0" xfId="0" applyNumberFormat="1" applyFont="1" applyFill="1" applyBorder="1" applyAlignment="1">
      <alignment horizontal="right"/>
    </xf>
    <xf numFmtId="179" fontId="25" fillId="3" borderId="0" xfId="0" applyNumberFormat="1" applyFont="1" applyFill="1" applyBorder="1" applyAlignment="1">
      <alignment horizontal="right"/>
    </xf>
    <xf numFmtId="179" fontId="25" fillId="0" borderId="0" xfId="0" applyNumberFormat="1" applyFont="1" applyFill="1" applyBorder="1" applyAlignment="1">
      <alignment horizontal="right"/>
    </xf>
    <xf numFmtId="0" fontId="19" fillId="4" borderId="7" xfId="9" applyFont="1" applyFill="1" applyBorder="1" applyAlignment="1" applyProtection="1">
      <alignment horizontal="center"/>
    </xf>
    <xf numFmtId="0" fontId="19" fillId="4" borderId="7" xfId="9" applyFont="1" applyFill="1" applyBorder="1" applyAlignment="1" applyProtection="1">
      <alignment horizontal="center" wrapText="1" shrinkToFit="1"/>
    </xf>
    <xf numFmtId="0" fontId="19" fillId="4" borderId="35" xfId="9" applyFont="1" applyFill="1" applyBorder="1" applyAlignment="1" applyProtection="1">
      <alignment horizontal="center" vertical="center" wrapText="1"/>
    </xf>
    <xf numFmtId="182" fontId="19" fillId="0" borderId="0" xfId="7" applyNumberFormat="1" applyFont="1" applyFill="1" applyBorder="1" applyAlignment="1" applyProtection="1">
      <alignment horizontal="right"/>
    </xf>
    <xf numFmtId="182" fontId="19" fillId="0" borderId="26" xfId="7" applyNumberFormat="1" applyFont="1" applyFill="1" applyBorder="1" applyProtection="1">
      <protection locked="0"/>
    </xf>
    <xf numFmtId="182" fontId="19" fillId="0" borderId="9" xfId="7" applyNumberFormat="1" applyFont="1" applyFill="1" applyBorder="1" applyProtection="1">
      <protection locked="0"/>
    </xf>
    <xf numFmtId="182" fontId="19" fillId="0" borderId="9" xfId="7" applyNumberFormat="1" applyFont="1" applyFill="1" applyBorder="1" applyAlignment="1" applyProtection="1">
      <alignment horizontal="center" shrinkToFit="1"/>
      <protection locked="0"/>
    </xf>
    <xf numFmtId="177" fontId="20" fillId="3" borderId="0" xfId="9" applyNumberFormat="1" applyFont="1" applyFill="1" applyBorder="1" applyAlignment="1" applyProtection="1">
      <alignment horizontal="right"/>
      <protection locked="0"/>
    </xf>
    <xf numFmtId="177" fontId="20" fillId="3" borderId="26" xfId="9" applyNumberFormat="1" applyFont="1" applyFill="1" applyBorder="1" applyAlignment="1" applyProtection="1">
      <alignment horizontal="right"/>
      <protection locked="0"/>
    </xf>
    <xf numFmtId="0" fontId="19" fillId="4" borderId="29" xfId="9" applyFont="1" applyFill="1" applyBorder="1" applyAlignment="1" applyProtection="1">
      <alignment horizontal="center" vertical="center"/>
    </xf>
    <xf numFmtId="0" fontId="19" fillId="4" borderId="25" xfId="9" applyFont="1" applyFill="1" applyBorder="1" applyAlignment="1" applyProtection="1">
      <alignment horizontal="center" vertical="center"/>
    </xf>
    <xf numFmtId="0" fontId="19" fillId="4" borderId="5" xfId="9" applyFont="1" applyFill="1" applyBorder="1" applyAlignment="1" applyProtection="1">
      <alignment horizontal="center" vertical="center"/>
    </xf>
    <xf numFmtId="0" fontId="19" fillId="4" borderId="10" xfId="9" applyFont="1" applyFill="1" applyBorder="1" applyAlignment="1" applyProtection="1">
      <alignment horizontal="center" vertical="center"/>
    </xf>
    <xf numFmtId="180" fontId="21" fillId="0" borderId="0" xfId="6" applyNumberFormat="1" applyFont="1" applyFill="1" applyBorder="1"/>
    <xf numFmtId="180" fontId="21" fillId="0" borderId="26" xfId="6" applyNumberFormat="1" applyFont="1" applyFill="1" applyBorder="1"/>
    <xf numFmtId="183" fontId="21" fillId="0" borderId="21" xfId="6" applyNumberFormat="1" applyFont="1" applyFill="1" applyBorder="1"/>
    <xf numFmtId="183" fontId="21" fillId="0" borderId="0" xfId="8" applyNumberFormat="1" applyFont="1" applyFill="1" applyBorder="1" applyAlignment="1"/>
    <xf numFmtId="183" fontId="21" fillId="0" borderId="0" xfId="6" applyNumberFormat="1" applyFont="1" applyFill="1" applyBorder="1"/>
    <xf numFmtId="183" fontId="21" fillId="0" borderId="26" xfId="6" applyNumberFormat="1" applyFont="1" applyFill="1" applyBorder="1"/>
    <xf numFmtId="183" fontId="21" fillId="0" borderId="0" xfId="8" applyNumberFormat="1" applyFont="1" applyFill="1" applyBorder="1" applyAlignment="1">
      <alignment horizontal="right"/>
    </xf>
    <xf numFmtId="0" fontId="19" fillId="4" borderId="3" xfId="9" applyFont="1" applyFill="1" applyBorder="1" applyAlignment="1" applyProtection="1">
      <alignment horizontal="center" vertical="center" wrapText="1"/>
    </xf>
    <xf numFmtId="0" fontId="19" fillId="4" borderId="25" xfId="9" applyFont="1" applyFill="1" applyBorder="1" applyAlignment="1" applyProtection="1">
      <alignment horizontal="center" vertical="center"/>
    </xf>
    <xf numFmtId="49" fontId="19" fillId="0" borderId="0" xfId="12" applyNumberFormat="1" applyFont="1" applyAlignment="1">
      <alignment vertical="top"/>
    </xf>
    <xf numFmtId="0" fontId="28" fillId="0" borderId="0" xfId="12" applyFont="1"/>
    <xf numFmtId="0" fontId="32" fillId="0" borderId="0" xfId="12" applyFont="1" applyAlignment="1">
      <alignment horizontal="centerContinuous"/>
    </xf>
    <xf numFmtId="0" fontId="32" fillId="0" borderId="0" xfId="12" applyFont="1" applyAlignment="1"/>
    <xf numFmtId="0" fontId="39" fillId="0" borderId="0" xfId="12" applyFont="1" applyAlignment="1">
      <alignment vertical="center"/>
    </xf>
    <xf numFmtId="0" fontId="39" fillId="0" borderId="0" xfId="12" applyFont="1"/>
    <xf numFmtId="0" fontId="23" fillId="0" borderId="0" xfId="12" applyFont="1"/>
    <xf numFmtId="0" fontId="15" fillId="0" borderId="1" xfId="12" applyFont="1" applyBorder="1" applyAlignment="1">
      <alignment horizontal="center" vertical="center"/>
    </xf>
    <xf numFmtId="0" fontId="15" fillId="0" borderId="9" xfId="12" applyFont="1" applyBorder="1" applyAlignment="1">
      <alignment vertical="center"/>
    </xf>
    <xf numFmtId="0" fontId="15" fillId="0" borderId="0" xfId="12" applyFont="1" applyBorder="1" applyAlignment="1">
      <alignment vertical="center"/>
    </xf>
    <xf numFmtId="0" fontId="15" fillId="0" borderId="10" xfId="12" applyFont="1" applyBorder="1" applyAlignment="1">
      <alignment vertical="center"/>
    </xf>
    <xf numFmtId="0" fontId="40" fillId="0" borderId="6" xfId="12" applyFont="1" applyBorder="1" applyAlignment="1">
      <alignment horizontal="center" vertical="center"/>
    </xf>
    <xf numFmtId="0" fontId="15" fillId="0" borderId="9" xfId="12" applyFont="1" applyBorder="1" applyAlignment="1">
      <alignment horizontal="center" vertical="center"/>
    </xf>
    <xf numFmtId="0" fontId="15" fillId="0" borderId="42" xfId="12" applyFont="1" applyBorder="1" applyAlignment="1">
      <alignment horizontal="center" vertical="center" wrapText="1"/>
    </xf>
    <xf numFmtId="0" fontId="28" fillId="0" borderId="43" xfId="12" applyFont="1" applyBorder="1" applyAlignment="1">
      <alignment horizontal="center" vertical="center"/>
    </xf>
    <xf numFmtId="0" fontId="28" fillId="0" borderId="0" xfId="12" applyFont="1" applyBorder="1" applyAlignment="1">
      <alignment vertical="center"/>
    </xf>
    <xf numFmtId="41" fontId="19" fillId="0" borderId="0" xfId="1" applyFont="1" applyFill="1" applyBorder="1" applyAlignment="1" applyProtection="1">
      <alignment horizontal="right"/>
      <protection locked="0"/>
    </xf>
    <xf numFmtId="181" fontId="21" fillId="0" borderId="44" xfId="6" applyNumberFormat="1" applyFont="1" applyFill="1" applyBorder="1" applyAlignment="1" applyProtection="1"/>
    <xf numFmtId="0" fontId="21" fillId="0" borderId="0" xfId="6" applyFont="1" applyFill="1" applyBorder="1" applyAlignment="1">
      <alignment horizontal="right"/>
    </xf>
    <xf numFmtId="41" fontId="25" fillId="0" borderId="0" xfId="1" applyFont="1" applyFill="1" applyBorder="1" applyAlignment="1">
      <alignment horizontal="right" wrapText="1"/>
    </xf>
    <xf numFmtId="41" fontId="19" fillId="0" borderId="0" xfId="1" applyFont="1" applyFill="1" applyBorder="1" applyAlignment="1" applyProtection="1">
      <alignment horizontal="right"/>
    </xf>
    <xf numFmtId="41" fontId="19" fillId="0" borderId="26" xfId="1" applyFont="1" applyFill="1" applyBorder="1" applyAlignment="1" applyProtection="1">
      <alignment horizontal="right"/>
    </xf>
    <xf numFmtId="41" fontId="25" fillId="0" borderId="6" xfId="1" applyFont="1" applyFill="1" applyBorder="1" applyAlignment="1">
      <alignment horizontal="right"/>
    </xf>
    <xf numFmtId="41" fontId="19" fillId="0" borderId="0" xfId="1" applyFont="1" applyFill="1" applyBorder="1" applyAlignment="1">
      <alignment horizontal="right"/>
    </xf>
    <xf numFmtId="41" fontId="19" fillId="0" borderId="26" xfId="1" applyFont="1" applyFill="1" applyBorder="1" applyAlignment="1">
      <alignment horizontal="right"/>
    </xf>
    <xf numFmtId="41" fontId="25" fillId="0" borderId="0" xfId="1" applyFont="1" applyFill="1" applyBorder="1" applyAlignment="1">
      <alignment horizontal="right"/>
    </xf>
    <xf numFmtId="41" fontId="25" fillId="0" borderId="26" xfId="1" applyFont="1" applyFill="1" applyBorder="1" applyAlignment="1">
      <alignment horizontal="right"/>
    </xf>
    <xf numFmtId="41" fontId="19" fillId="0" borderId="0" xfId="1" applyFont="1" applyBorder="1" applyAlignment="1">
      <alignment horizontal="right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Alignment="1" applyProtection="1">
      <alignment horizontal="left"/>
    </xf>
    <xf numFmtId="43" fontId="19" fillId="0" borderId="0" xfId="0" applyNumberFormat="1" applyFont="1" applyFill="1">
      <alignment vertical="center"/>
    </xf>
    <xf numFmtId="0" fontId="41" fillId="0" borderId="0" xfId="0" applyFont="1" applyFill="1">
      <alignment vertical="center"/>
    </xf>
    <xf numFmtId="49" fontId="11" fillId="0" borderId="0" xfId="0" applyNumberFormat="1" applyFont="1" applyFill="1" applyBorder="1" applyAlignment="1">
      <alignment vertical="top"/>
    </xf>
    <xf numFmtId="41" fontId="25" fillId="0" borderId="44" xfId="1" applyFont="1" applyFill="1" applyBorder="1" applyAlignment="1">
      <alignment horizontal="right"/>
    </xf>
    <xf numFmtId="41" fontId="25" fillId="0" borderId="45" xfId="1" applyFont="1" applyFill="1" applyBorder="1" applyAlignment="1">
      <alignment horizontal="right"/>
    </xf>
    <xf numFmtId="41" fontId="25" fillId="0" borderId="21" xfId="1" applyFont="1" applyFill="1" applyBorder="1" applyAlignment="1">
      <alignment horizontal="right"/>
    </xf>
    <xf numFmtId="41" fontId="25" fillId="0" borderId="21" xfId="0" applyNumberFormat="1" applyFont="1" applyFill="1" applyBorder="1" applyAlignment="1">
      <alignment horizontal="right"/>
    </xf>
    <xf numFmtId="177" fontId="25" fillId="0" borderId="21" xfId="0" applyNumberFormat="1" applyFont="1" applyFill="1" applyBorder="1" applyAlignment="1">
      <alignment horizontal="right"/>
    </xf>
    <xf numFmtId="41" fontId="19" fillId="3" borderId="26" xfId="11" applyNumberFormat="1" applyFont="1" applyFill="1" applyBorder="1" applyAlignment="1"/>
    <xf numFmtId="41" fontId="19" fillId="0" borderId="26" xfId="11" applyNumberFormat="1" applyFont="1" applyFill="1" applyBorder="1" applyAlignment="1"/>
    <xf numFmtId="177" fontId="37" fillId="0" borderId="33" xfId="0" applyNumberFormat="1" applyFont="1" applyFill="1" applyBorder="1" applyAlignment="1">
      <alignment horizontal="right"/>
    </xf>
    <xf numFmtId="179" fontId="37" fillId="0" borderId="28" xfId="0" applyNumberFormat="1" applyFont="1" applyFill="1" applyBorder="1">
      <alignment vertical="center"/>
    </xf>
    <xf numFmtId="49" fontId="12" fillId="0" borderId="0" xfId="0" applyNumberFormat="1" applyFont="1" applyFill="1" applyBorder="1" applyAlignment="1">
      <alignment vertical="center"/>
    </xf>
    <xf numFmtId="0" fontId="19" fillId="0" borderId="0" xfId="9" applyFont="1" applyFill="1" applyAlignment="1" applyProtection="1">
      <alignment horizontal="left" vertical="center"/>
    </xf>
    <xf numFmtId="0" fontId="19" fillId="0" borderId="0" xfId="9" applyFont="1" applyFill="1" applyAlignment="1" applyProtection="1">
      <alignment vertical="center"/>
    </xf>
    <xf numFmtId="0" fontId="19" fillId="0" borderId="0" xfId="9" applyFont="1" applyFill="1" applyBorder="1" applyAlignment="1">
      <alignment horizontal="right" vertical="center"/>
    </xf>
    <xf numFmtId="178" fontId="19" fillId="3" borderId="0" xfId="7" applyFont="1" applyFill="1" applyBorder="1" applyAlignment="1" applyProtection="1">
      <alignment horizontal="right"/>
      <protection locked="0"/>
    </xf>
    <xf numFmtId="0" fontId="19" fillId="0" borderId="0" xfId="7" applyNumberFormat="1" applyFont="1" applyFill="1" applyBorder="1" applyProtection="1">
      <protection locked="0"/>
    </xf>
    <xf numFmtId="41" fontId="19" fillId="0" borderId="0" xfId="0" applyNumberFormat="1" applyFont="1" applyFill="1" applyBorder="1" applyAlignment="1">
      <alignment horizontal="right"/>
    </xf>
    <xf numFmtId="41" fontId="21" fillId="0" borderId="21" xfId="1" applyFont="1" applyFill="1" applyBorder="1" applyAlignment="1" applyProtection="1">
      <alignment horizontal="right"/>
    </xf>
    <xf numFmtId="41" fontId="21" fillId="0" borderId="0" xfId="1" applyFont="1" applyFill="1" applyBorder="1" applyAlignment="1" applyProtection="1">
      <alignment horizontal="right"/>
    </xf>
    <xf numFmtId="0" fontId="19" fillId="0" borderId="0" xfId="7" applyNumberFormat="1" applyFont="1" applyFill="1" applyBorder="1" applyProtection="1"/>
    <xf numFmtId="182" fontId="19" fillId="0" borderId="0" xfId="7" applyNumberFormat="1" applyFont="1" applyFill="1" applyBorder="1" applyAlignment="1" applyProtection="1">
      <alignment shrinkToFit="1"/>
    </xf>
    <xf numFmtId="182" fontId="19" fillId="0" borderId="26" xfId="7" applyNumberFormat="1" applyFont="1" applyFill="1" applyBorder="1" applyAlignment="1" applyProtection="1">
      <alignment shrinkToFit="1"/>
    </xf>
    <xf numFmtId="0" fontId="15" fillId="0" borderId="6" xfId="12" applyFont="1" applyBorder="1" applyAlignment="1">
      <alignment vertical="center"/>
    </xf>
    <xf numFmtId="41" fontId="19" fillId="4" borderId="29" xfId="1" applyFont="1" applyFill="1" applyBorder="1" applyAlignment="1" applyProtection="1">
      <alignment horizontal="center" vertical="center"/>
      <protection locked="0"/>
    </xf>
    <xf numFmtId="41" fontId="19" fillId="4" borderId="14" xfId="1" applyFont="1" applyFill="1" applyBorder="1" applyAlignment="1" applyProtection="1">
      <alignment horizontal="center" vertical="center"/>
      <protection locked="0"/>
    </xf>
    <xf numFmtId="41" fontId="19" fillId="4" borderId="20" xfId="1" applyFont="1" applyFill="1" applyBorder="1" applyAlignment="1" applyProtection="1">
      <alignment horizontal="center" vertical="center" wrapText="1"/>
      <protection locked="0"/>
    </xf>
    <xf numFmtId="41" fontId="19" fillId="4" borderId="25" xfId="1" applyFont="1" applyFill="1" applyBorder="1" applyAlignment="1" applyProtection="1">
      <alignment horizontal="center" vertical="center"/>
      <protection locked="0"/>
    </xf>
    <xf numFmtId="41" fontId="19" fillId="4" borderId="0" xfId="1" applyFont="1" applyFill="1" applyBorder="1" applyAlignment="1" applyProtection="1">
      <alignment horizontal="center" vertical="center"/>
      <protection locked="0"/>
    </xf>
    <xf numFmtId="41" fontId="19" fillId="4" borderId="2" xfId="1" applyFont="1" applyFill="1" applyBorder="1" applyAlignment="1" applyProtection="1">
      <alignment horizontal="center" vertical="center" wrapText="1"/>
      <protection locked="0"/>
    </xf>
    <xf numFmtId="41" fontId="19" fillId="4" borderId="22" xfId="1" applyFont="1" applyFill="1" applyBorder="1" applyAlignment="1" applyProtection="1">
      <alignment horizontal="center" vertical="center" wrapText="1"/>
      <protection locked="0"/>
    </xf>
    <xf numFmtId="41" fontId="19" fillId="4" borderId="30" xfId="1" applyFont="1" applyFill="1" applyBorder="1" applyAlignment="1" applyProtection="1">
      <alignment horizontal="center" vertical="center"/>
      <protection locked="0"/>
    </xf>
    <xf numFmtId="41" fontId="19" fillId="4" borderId="8" xfId="1" applyFont="1" applyFill="1" applyBorder="1" applyAlignment="1" applyProtection="1">
      <alignment horizontal="center" vertical="center" wrapText="1"/>
      <protection locked="0"/>
    </xf>
    <xf numFmtId="41" fontId="19" fillId="4" borderId="32" xfId="1" applyFont="1" applyFill="1" applyBorder="1" applyAlignment="1" applyProtection="1">
      <alignment horizontal="center" vertical="center" wrapText="1"/>
      <protection locked="0"/>
    </xf>
    <xf numFmtId="41" fontId="19" fillId="4" borderId="3" xfId="1" applyFont="1" applyFill="1" applyBorder="1" applyAlignment="1" applyProtection="1">
      <alignment horizontal="center" wrapText="1"/>
      <protection locked="0"/>
    </xf>
    <xf numFmtId="41" fontId="19" fillId="4" borderId="23" xfId="1" applyFont="1" applyFill="1" applyBorder="1" applyAlignment="1" applyProtection="1">
      <alignment horizontal="center" wrapText="1"/>
      <protection locked="0"/>
    </xf>
    <xf numFmtId="0" fontId="21" fillId="4" borderId="5" xfId="6" applyFont="1" applyFill="1" applyBorder="1" applyAlignment="1" applyProtection="1">
      <alignment horizontal="center" wrapText="1"/>
    </xf>
    <xf numFmtId="0" fontId="21" fillId="4" borderId="5" xfId="6" applyFont="1" applyFill="1" applyBorder="1" applyAlignment="1" applyProtection="1">
      <alignment horizontal="center"/>
    </xf>
    <xf numFmtId="0" fontId="21" fillId="4" borderId="3" xfId="6" applyFont="1" applyFill="1" applyBorder="1" applyAlignment="1" applyProtection="1">
      <alignment horizontal="center" wrapText="1"/>
    </xf>
    <xf numFmtId="0" fontId="21" fillId="4" borderId="3" xfId="6" applyFont="1" applyFill="1" applyBorder="1" applyAlignment="1" applyProtection="1">
      <alignment horizontal="center"/>
    </xf>
    <xf numFmtId="0" fontId="21" fillId="4" borderId="10" xfId="6" applyFont="1" applyFill="1" applyBorder="1" applyAlignment="1" applyProtection="1">
      <alignment horizontal="center" wrapText="1"/>
    </xf>
    <xf numFmtId="0" fontId="21" fillId="4" borderId="7" xfId="6" applyFont="1" applyFill="1" applyBorder="1" applyAlignment="1" applyProtection="1">
      <alignment horizontal="center" wrapText="1"/>
    </xf>
    <xf numFmtId="180" fontId="21" fillId="3" borderId="0" xfId="6" applyNumberFormat="1" applyFont="1" applyFill="1" applyBorder="1" applyAlignment="1">
      <alignment horizontal="right"/>
    </xf>
    <xf numFmtId="177" fontId="19" fillId="0" borderId="0" xfId="1" applyNumberFormat="1" applyFont="1" applyFill="1" applyBorder="1" applyAlignment="1" applyProtection="1">
      <alignment horizontal="right"/>
      <protection locked="0"/>
    </xf>
    <xf numFmtId="41" fontId="21" fillId="0" borderId="0" xfId="1" applyFont="1" applyFill="1" applyBorder="1" applyAlignment="1"/>
    <xf numFmtId="41" fontId="21" fillId="0" borderId="21" xfId="1" applyFont="1" applyFill="1" applyBorder="1" applyAlignment="1"/>
    <xf numFmtId="186" fontId="21" fillId="0" borderId="0" xfId="6" applyNumberFormat="1" applyFont="1" applyFill="1" applyBorder="1" applyAlignment="1" applyProtection="1"/>
    <xf numFmtId="186" fontId="21" fillId="0" borderId="0" xfId="6" applyNumberFormat="1" applyFont="1" applyFill="1" applyBorder="1"/>
    <xf numFmtId="186" fontId="21" fillId="0" borderId="26" xfId="6" applyNumberFormat="1" applyFont="1" applyFill="1" applyBorder="1"/>
    <xf numFmtId="186" fontId="21" fillId="0" borderId="21" xfId="6" applyNumberFormat="1" applyFont="1" applyFill="1" applyBorder="1"/>
    <xf numFmtId="186" fontId="21" fillId="0" borderId="0" xfId="8" applyNumberFormat="1" applyFont="1" applyFill="1" applyBorder="1" applyAlignment="1"/>
    <xf numFmtId="186" fontId="21" fillId="0" borderId="25" xfId="6" applyNumberFormat="1" applyFont="1" applyFill="1" applyBorder="1" applyAlignment="1">
      <alignment horizontal="distributed"/>
    </xf>
    <xf numFmtId="41" fontId="21" fillId="0" borderId="21" xfId="1" applyFont="1" applyFill="1" applyBorder="1" applyAlignment="1" applyProtection="1"/>
    <xf numFmtId="41" fontId="21" fillId="0" borderId="21" xfId="1" applyFont="1" applyFill="1" applyBorder="1" applyAlignment="1" applyProtection="1">
      <alignment horizontal="center"/>
    </xf>
    <xf numFmtId="41" fontId="21" fillId="3" borderId="21" xfId="1" applyFont="1" applyFill="1" applyBorder="1" applyAlignment="1"/>
    <xf numFmtId="41" fontId="21" fillId="0" borderId="0" xfId="1" applyFont="1" applyFill="1" applyBorder="1" applyAlignment="1">
      <alignment horizontal="right"/>
    </xf>
    <xf numFmtId="177" fontId="19" fillId="0" borderId="0" xfId="1" applyNumberFormat="1" applyFont="1" applyFill="1" applyBorder="1" applyAlignment="1">
      <alignment horizontal="right" wrapText="1"/>
    </xf>
    <xf numFmtId="177" fontId="25" fillId="0" borderId="0" xfId="1" applyNumberFormat="1" applyFont="1" applyFill="1" applyBorder="1" applyAlignment="1">
      <alignment horizontal="right" wrapText="1"/>
    </xf>
    <xf numFmtId="184" fontId="19" fillId="0" borderId="0" xfId="7" applyNumberFormat="1" applyFont="1" applyFill="1" applyBorder="1" applyProtection="1"/>
    <xf numFmtId="185" fontId="19" fillId="0" borderId="0" xfId="7" applyNumberFormat="1" applyFont="1" applyFill="1" applyBorder="1" applyProtection="1"/>
    <xf numFmtId="185" fontId="19" fillId="3" borderId="0" xfId="7" applyNumberFormat="1" applyFont="1" applyFill="1" applyBorder="1" applyProtection="1">
      <protection locked="0"/>
    </xf>
    <xf numFmtId="185" fontId="19" fillId="0" borderId="0" xfId="7" applyNumberFormat="1" applyFont="1" applyFill="1" applyBorder="1" applyProtection="1">
      <protection locked="0"/>
    </xf>
    <xf numFmtId="0" fontId="19" fillId="0" borderId="0" xfId="0" applyFont="1" applyBorder="1">
      <alignment vertical="center"/>
    </xf>
    <xf numFmtId="0" fontId="21" fillId="0" borderId="0" xfId="6" applyFont="1" applyFill="1" applyAlignment="1" applyProtection="1">
      <alignment horizontal="right"/>
    </xf>
    <xf numFmtId="0" fontId="19" fillId="0" borderId="0" xfId="0" applyFont="1" applyFill="1">
      <alignment vertical="center"/>
    </xf>
    <xf numFmtId="177" fontId="21" fillId="0" borderId="0" xfId="1" applyNumberFormat="1" applyFont="1" applyFill="1" applyBorder="1" applyAlignment="1" applyProtection="1">
      <alignment horizontal="center"/>
    </xf>
    <xf numFmtId="177" fontId="21" fillId="0" borderId="26" xfId="1" applyNumberFormat="1" applyFont="1" applyFill="1" applyBorder="1" applyAlignment="1" applyProtection="1">
      <alignment horizontal="center"/>
    </xf>
    <xf numFmtId="177" fontId="21" fillId="0" borderId="21" xfId="1" applyNumberFormat="1" applyFont="1" applyFill="1" applyBorder="1" applyAlignment="1" applyProtection="1">
      <alignment horizontal="right"/>
    </xf>
    <xf numFmtId="177" fontId="21" fillId="0" borderId="0" xfId="1" applyNumberFormat="1" applyFont="1" applyFill="1" applyBorder="1" applyAlignment="1" applyProtection="1">
      <alignment horizontal="right"/>
    </xf>
    <xf numFmtId="177" fontId="21" fillId="0" borderId="26" xfId="1" applyNumberFormat="1" applyFont="1" applyFill="1" applyBorder="1" applyAlignment="1" applyProtection="1">
      <alignment horizontal="right"/>
    </xf>
    <xf numFmtId="177" fontId="21" fillId="0" borderId="21" xfId="1" applyNumberFormat="1" applyFont="1" applyFill="1" applyBorder="1" applyAlignment="1" applyProtection="1">
      <alignment horizontal="center"/>
    </xf>
    <xf numFmtId="187" fontId="21" fillId="0" borderId="25" xfId="6" applyNumberFormat="1" applyFont="1" applyFill="1" applyBorder="1" applyAlignment="1" applyProtection="1">
      <alignment horizontal="center"/>
    </xf>
    <xf numFmtId="187" fontId="21" fillId="0" borderId="25" xfId="6" applyNumberFormat="1" applyFont="1" applyFill="1" applyBorder="1" applyAlignment="1">
      <alignment horizontal="center"/>
    </xf>
    <xf numFmtId="187" fontId="21" fillId="0" borderId="25" xfId="1" applyNumberFormat="1" applyFont="1" applyFill="1" applyBorder="1" applyAlignment="1" applyProtection="1">
      <alignment horizontal="center"/>
    </xf>
    <xf numFmtId="0" fontId="19" fillId="4" borderId="29" xfId="9" applyFont="1" applyFill="1" applyBorder="1" applyAlignment="1" applyProtection="1">
      <alignment horizontal="center" vertical="center"/>
    </xf>
    <xf numFmtId="0" fontId="19" fillId="4" borderId="25" xfId="9" applyFont="1" applyFill="1" applyBorder="1" applyAlignment="1" applyProtection="1">
      <alignment horizontal="center" vertical="center"/>
    </xf>
    <xf numFmtId="0" fontId="19" fillId="4" borderId="5" xfId="9" applyFont="1" applyFill="1" applyBorder="1" applyAlignment="1" applyProtection="1">
      <alignment horizontal="center" vertical="center"/>
    </xf>
    <xf numFmtId="0" fontId="19" fillId="4" borderId="10" xfId="9" applyFont="1" applyFill="1" applyBorder="1" applyAlignment="1" applyProtection="1">
      <alignment horizontal="center" vertical="center"/>
    </xf>
    <xf numFmtId="0" fontId="19" fillId="4" borderId="22" xfId="9" applyFont="1" applyFill="1" applyBorder="1" applyAlignment="1" applyProtection="1">
      <alignment horizontal="center" vertical="center"/>
    </xf>
    <xf numFmtId="0" fontId="43" fillId="0" borderId="0" xfId="0" applyFont="1" applyFill="1">
      <alignment vertical="center"/>
    </xf>
    <xf numFmtId="41" fontId="19" fillId="4" borderId="3" xfId="1" applyFont="1" applyFill="1" applyBorder="1" applyAlignment="1" applyProtection="1">
      <alignment horizontal="center" vertical="center" wrapText="1"/>
      <protection locked="0"/>
    </xf>
    <xf numFmtId="0" fontId="19" fillId="0" borderId="0" xfId="9" applyFont="1" applyFill="1" applyBorder="1"/>
    <xf numFmtId="0" fontId="21" fillId="0" borderId="0" xfId="6" applyFont="1" applyFill="1" applyAlignment="1" applyProtection="1">
      <alignment horizontal="left"/>
    </xf>
    <xf numFmtId="0" fontId="21" fillId="0" borderId="0" xfId="6" applyFont="1" applyFill="1" applyProtection="1"/>
    <xf numFmtId="0" fontId="21" fillId="0" borderId="0" xfId="6" applyFont="1" applyFill="1" applyAlignment="1" applyProtection="1">
      <alignment horizontal="center"/>
    </xf>
    <xf numFmtId="0" fontId="19" fillId="0" borderId="0" xfId="9" applyFont="1" applyFill="1" applyBorder="1" applyProtection="1"/>
    <xf numFmtId="0" fontId="19" fillId="4" borderId="29" xfId="9" applyFont="1" applyFill="1" applyBorder="1" applyAlignment="1" applyProtection="1">
      <alignment horizontal="center" vertical="center"/>
    </xf>
    <xf numFmtId="0" fontId="19" fillId="4" borderId="25" xfId="9" applyFont="1" applyFill="1" applyBorder="1" applyAlignment="1" applyProtection="1">
      <alignment horizontal="center" vertical="center"/>
    </xf>
    <xf numFmtId="0" fontId="19" fillId="4" borderId="12" xfId="9" applyFont="1" applyFill="1" applyBorder="1" applyAlignment="1" applyProtection="1">
      <alignment horizontal="center" vertical="center" wrapText="1"/>
    </xf>
    <xf numFmtId="0" fontId="19" fillId="4" borderId="11" xfId="9" applyFont="1" applyFill="1" applyBorder="1" applyAlignment="1" applyProtection="1">
      <alignment horizontal="center" vertical="center"/>
    </xf>
    <xf numFmtId="0" fontId="19" fillId="4" borderId="10" xfId="9" applyFont="1" applyFill="1" applyBorder="1" applyAlignment="1" applyProtection="1">
      <alignment horizontal="center" vertical="center"/>
    </xf>
    <xf numFmtId="0" fontId="19" fillId="4" borderId="31" xfId="9" applyFont="1" applyFill="1" applyBorder="1" applyAlignment="1" applyProtection="1">
      <alignment horizontal="center" vertical="center"/>
    </xf>
    <xf numFmtId="0" fontId="19" fillId="4" borderId="26" xfId="9" applyFont="1" applyFill="1" applyBorder="1" applyAlignment="1" applyProtection="1">
      <alignment horizontal="center" vertical="center"/>
    </xf>
    <xf numFmtId="0" fontId="19" fillId="4" borderId="35" xfId="9" applyFont="1" applyFill="1" applyBorder="1" applyAlignment="1" applyProtection="1">
      <alignment horizontal="center" vertical="center"/>
    </xf>
    <xf numFmtId="178" fontId="19" fillId="0" borderId="26" xfId="7" applyFont="1" applyFill="1" applyBorder="1" applyAlignment="1" applyProtection="1">
      <alignment horizontal="right"/>
    </xf>
    <xf numFmtId="178" fontId="19" fillId="3" borderId="26" xfId="7" applyFont="1" applyFill="1" applyBorder="1" applyProtection="1">
      <protection locked="0"/>
    </xf>
    <xf numFmtId="0" fontId="25" fillId="0" borderId="28" xfId="9" applyFont="1" applyFill="1" applyBorder="1" applyAlignment="1" applyProtection="1">
      <alignment horizontal="right"/>
    </xf>
    <xf numFmtId="0" fontId="20" fillId="3" borderId="25" xfId="9" applyFont="1" applyFill="1" applyBorder="1" applyAlignment="1" applyProtection="1">
      <alignment horizontal="center"/>
    </xf>
    <xf numFmtId="0" fontId="20" fillId="3" borderId="0" xfId="7" applyNumberFormat="1" applyFont="1" applyFill="1" applyBorder="1" applyProtection="1"/>
    <xf numFmtId="178" fontId="20" fillId="3" borderId="26" xfId="7" applyFont="1" applyFill="1" applyBorder="1" applyAlignment="1" applyProtection="1">
      <alignment horizontal="right"/>
    </xf>
    <xf numFmtId="0" fontId="19" fillId="4" borderId="5" xfId="9" applyFont="1" applyFill="1" applyBorder="1" applyAlignment="1" applyProtection="1">
      <alignment vertical="center"/>
    </xf>
    <xf numFmtId="181" fontId="20" fillId="3" borderId="0" xfId="9" applyNumberFormat="1" applyFont="1" applyFill="1" applyBorder="1" applyAlignment="1" applyProtection="1">
      <alignment horizontal="right"/>
    </xf>
    <xf numFmtId="182" fontId="20" fillId="3" borderId="0" xfId="7" applyNumberFormat="1" applyFont="1" applyFill="1" applyBorder="1" applyProtection="1"/>
    <xf numFmtId="185" fontId="20" fillId="3" borderId="0" xfId="7" applyNumberFormat="1" applyFont="1" applyFill="1" applyBorder="1" applyProtection="1"/>
    <xf numFmtId="182" fontId="20" fillId="3" borderId="26" xfId="7" applyNumberFormat="1" applyFont="1" applyFill="1" applyBorder="1" applyProtection="1"/>
    <xf numFmtId="182" fontId="20" fillId="3" borderId="0" xfId="7" applyNumberFormat="1" applyFont="1" applyFill="1" applyBorder="1" applyAlignment="1" applyProtection="1">
      <alignment shrinkToFit="1"/>
    </xf>
    <xf numFmtId="182" fontId="20" fillId="3" borderId="26" xfId="7" applyNumberFormat="1" applyFont="1" applyFill="1" applyBorder="1" applyAlignment="1" applyProtection="1">
      <alignment shrinkToFit="1"/>
    </xf>
    <xf numFmtId="0" fontId="15" fillId="0" borderId="0" xfId="12" applyFont="1" applyBorder="1" applyAlignment="1">
      <alignment horizontal="left" vertical="top" wrapText="1"/>
    </xf>
    <xf numFmtId="0" fontId="15" fillId="0" borderId="6" xfId="12" applyFont="1" applyBorder="1" applyAlignment="1">
      <alignment horizontal="center" vertical="center" wrapText="1"/>
    </xf>
    <xf numFmtId="0" fontId="15" fillId="0" borderId="40" xfId="12" applyFont="1" applyBorder="1" applyAlignment="1">
      <alignment horizontal="center" vertical="center" wrapText="1"/>
    </xf>
    <xf numFmtId="0" fontId="15" fillId="0" borderId="0" xfId="12" applyFont="1" applyBorder="1" applyAlignment="1">
      <alignment horizontal="center" vertical="center" wrapText="1"/>
    </xf>
    <xf numFmtId="0" fontId="15" fillId="0" borderId="10" xfId="12" applyFont="1" applyBorder="1" applyAlignment="1">
      <alignment horizontal="center" vertical="center" wrapText="1"/>
    </xf>
    <xf numFmtId="0" fontId="15" fillId="0" borderId="18" xfId="12" applyFont="1" applyBorder="1" applyAlignment="1">
      <alignment horizontal="center" vertical="center" wrapText="1"/>
    </xf>
    <xf numFmtId="0" fontId="15" fillId="0" borderId="41" xfId="12" applyFont="1" applyBorder="1" applyAlignment="1">
      <alignment horizontal="center" vertical="center" wrapText="1"/>
    </xf>
    <xf numFmtId="0" fontId="15" fillId="0" borderId="1" xfId="12" applyFont="1" applyBorder="1" applyAlignment="1">
      <alignment horizontal="center" vertical="center"/>
    </xf>
    <xf numFmtId="0" fontId="15" fillId="0" borderId="6" xfId="12" applyFont="1" applyBorder="1" applyAlignment="1">
      <alignment horizontal="center" vertical="center"/>
    </xf>
    <xf numFmtId="0" fontId="15" fillId="0" borderId="40" xfId="12" applyFont="1" applyBorder="1" applyAlignment="1">
      <alignment horizontal="center" vertical="center"/>
    </xf>
    <xf numFmtId="0" fontId="15" fillId="0" borderId="1" xfId="12" applyFont="1" applyFill="1" applyBorder="1" applyAlignment="1">
      <alignment horizontal="center" vertical="center" wrapText="1"/>
    </xf>
    <xf numFmtId="0" fontId="15" fillId="0" borderId="9" xfId="12" applyFont="1" applyFill="1" applyBorder="1" applyAlignment="1">
      <alignment horizontal="center" vertical="center" wrapText="1"/>
    </xf>
    <xf numFmtId="0" fontId="15" fillId="0" borderId="34" xfId="12" applyFont="1" applyFill="1" applyBorder="1" applyAlignment="1">
      <alignment horizontal="center" vertical="center" wrapText="1"/>
    </xf>
    <xf numFmtId="0" fontId="15" fillId="0" borderId="9" xfId="12" applyFont="1" applyBorder="1" applyAlignment="1">
      <alignment horizontal="center" vertical="center"/>
    </xf>
    <xf numFmtId="0" fontId="15" fillId="0" borderId="0" xfId="12" applyFont="1" applyBorder="1" applyAlignment="1">
      <alignment horizontal="center" vertical="center"/>
    </xf>
    <xf numFmtId="0" fontId="15" fillId="0" borderId="10" xfId="12" applyFont="1" applyBorder="1" applyAlignment="1">
      <alignment horizontal="center" vertical="center"/>
    </xf>
    <xf numFmtId="0" fontId="15" fillId="0" borderId="34" xfId="12" applyFont="1" applyBorder="1" applyAlignment="1">
      <alignment horizontal="center" vertical="center" wrapText="1"/>
    </xf>
    <xf numFmtId="0" fontId="15" fillId="0" borderId="34" xfId="12" applyFont="1" applyBorder="1" applyAlignment="1">
      <alignment horizontal="left" vertical="center" wrapText="1"/>
    </xf>
    <xf numFmtId="0" fontId="15" fillId="0" borderId="18" xfId="12" applyFont="1" applyBorder="1" applyAlignment="1">
      <alignment horizontal="left" vertical="center" wrapText="1"/>
    </xf>
    <xf numFmtId="0" fontId="15" fillId="0" borderId="41" xfId="12" applyFont="1" applyBorder="1" applyAlignment="1">
      <alignment horizontal="left" vertical="center" wrapText="1"/>
    </xf>
    <xf numFmtId="0" fontId="31" fillId="0" borderId="0" xfId="12" applyFont="1" applyAlignment="1">
      <alignment horizontal="center"/>
    </xf>
    <xf numFmtId="0" fontId="15" fillId="0" borderId="0" xfId="12" applyFont="1" applyAlignment="1">
      <alignment horizontal="left" vertical="center" wrapText="1"/>
    </xf>
    <xf numFmtId="0" fontId="29" fillId="4" borderId="17" xfId="12" applyFont="1" applyFill="1" applyBorder="1" applyAlignment="1">
      <alignment horizontal="center" vertical="center" wrapText="1"/>
    </xf>
    <xf numFmtId="0" fontId="29" fillId="4" borderId="19" xfId="12" applyFont="1" applyFill="1" applyBorder="1" applyAlignment="1">
      <alignment horizontal="center" vertical="center"/>
    </xf>
    <xf numFmtId="0" fontId="29" fillId="4" borderId="37" xfId="12" applyFont="1" applyFill="1" applyBorder="1" applyAlignment="1">
      <alignment horizontal="center" vertical="center"/>
    </xf>
    <xf numFmtId="0" fontId="29" fillId="4" borderId="8" xfId="12" applyFont="1" applyFill="1" applyBorder="1" applyAlignment="1">
      <alignment horizontal="center" vertical="center"/>
    </xf>
    <xf numFmtId="0" fontId="29" fillId="4" borderId="19" xfId="12" applyFont="1" applyFill="1" applyBorder="1" applyAlignment="1">
      <alignment horizontal="center" vertical="center" wrapText="1"/>
    </xf>
    <xf numFmtId="0" fontId="29" fillId="4" borderId="15" xfId="12" applyFont="1" applyFill="1" applyBorder="1" applyAlignment="1">
      <alignment horizontal="center" vertical="center" wrapText="1"/>
    </xf>
    <xf numFmtId="0" fontId="29" fillId="4" borderId="16" xfId="12" applyFont="1" applyFill="1" applyBorder="1" applyAlignment="1">
      <alignment horizontal="center" vertical="center"/>
    </xf>
    <xf numFmtId="0" fontId="29" fillId="4" borderId="17" xfId="12" applyFont="1" applyFill="1" applyBorder="1" applyAlignment="1">
      <alignment horizontal="center" vertical="center"/>
    </xf>
    <xf numFmtId="0" fontId="29" fillId="4" borderId="13" xfId="12" applyFont="1" applyFill="1" applyBorder="1" applyAlignment="1">
      <alignment horizontal="center" vertical="center" wrapText="1"/>
    </xf>
    <xf numFmtId="0" fontId="29" fillId="4" borderId="4" xfId="12" applyFont="1" applyFill="1" applyBorder="1" applyAlignment="1">
      <alignment horizontal="center" vertical="center" wrapText="1"/>
    </xf>
    <xf numFmtId="0" fontId="40" fillId="0" borderId="16" xfId="12" applyFont="1" applyBorder="1" applyAlignment="1">
      <alignment horizontal="center" vertical="center"/>
    </xf>
    <xf numFmtId="0" fontId="40" fillId="0" borderId="39" xfId="12" applyFont="1" applyBorder="1" applyAlignment="1">
      <alignment horizontal="center" vertical="center"/>
    </xf>
    <xf numFmtId="0" fontId="29" fillId="4" borderId="38" xfId="12" applyFont="1" applyFill="1" applyBorder="1" applyAlignment="1">
      <alignment horizontal="center" vertical="center" wrapText="1"/>
    </xf>
    <xf numFmtId="0" fontId="29" fillId="4" borderId="39" xfId="12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 wrapText="1"/>
    </xf>
    <xf numFmtId="41" fontId="19" fillId="4" borderId="12" xfId="1" applyFont="1" applyFill="1" applyBorder="1" applyAlignment="1" applyProtection="1">
      <alignment horizontal="center" vertical="center" wrapText="1"/>
      <protection locked="0"/>
    </xf>
    <xf numFmtId="41" fontId="19" fillId="4" borderId="19" xfId="1" applyFont="1" applyFill="1" applyBorder="1" applyAlignment="1" applyProtection="1">
      <alignment horizontal="center" vertical="center" wrapText="1"/>
      <protection locked="0"/>
    </xf>
    <xf numFmtId="41" fontId="19" fillId="4" borderId="8" xfId="1" applyFont="1" applyFill="1" applyBorder="1" applyAlignment="1" applyProtection="1">
      <alignment horizontal="center" vertical="center" wrapText="1"/>
      <protection locked="0"/>
    </xf>
    <xf numFmtId="41" fontId="19" fillId="4" borderId="32" xfId="1" applyFont="1" applyFill="1" applyBorder="1" applyAlignment="1" applyProtection="1">
      <alignment horizontal="center" vertical="center" wrapText="1"/>
      <protection locked="0"/>
    </xf>
    <xf numFmtId="176" fontId="19" fillId="4" borderId="5" xfId="1" applyNumberFormat="1" applyFont="1" applyFill="1" applyBorder="1" applyAlignment="1" applyProtection="1">
      <alignment horizontal="center" vertical="center" wrapText="1"/>
      <protection locked="0"/>
    </xf>
    <xf numFmtId="176" fontId="19" fillId="4" borderId="3" xfId="1" applyNumberFormat="1" applyFont="1" applyFill="1" applyBorder="1" applyAlignment="1" applyProtection="1">
      <alignment horizontal="center" vertical="center" wrapText="1"/>
      <protection locked="0"/>
    </xf>
    <xf numFmtId="176" fontId="19" fillId="4" borderId="7" xfId="1" applyNumberFormat="1" applyFont="1" applyFill="1" applyBorder="1" applyAlignment="1" applyProtection="1">
      <alignment horizontal="center" vertical="center" wrapText="1"/>
      <protection locked="0"/>
    </xf>
    <xf numFmtId="176" fontId="19" fillId="4" borderId="25" xfId="1" applyNumberFormat="1" applyFont="1" applyFill="1" applyBorder="1" applyAlignment="1" applyProtection="1">
      <alignment horizontal="center" vertical="center" wrapText="1"/>
      <protection locked="0"/>
    </xf>
    <xf numFmtId="176" fontId="19" fillId="4" borderId="30" xfId="1" applyNumberFormat="1" applyFont="1" applyFill="1" applyBorder="1" applyAlignment="1" applyProtection="1">
      <alignment horizontal="center" vertical="center" wrapText="1"/>
      <protection locked="0"/>
    </xf>
    <xf numFmtId="41" fontId="19" fillId="4" borderId="29" xfId="1" applyFont="1" applyFill="1" applyBorder="1" applyAlignment="1" applyProtection="1">
      <alignment horizontal="center" vertical="center" wrapText="1"/>
      <protection locked="0"/>
    </xf>
    <xf numFmtId="41" fontId="19" fillId="4" borderId="14" xfId="1" applyFont="1" applyFill="1" applyBorder="1" applyAlignment="1" applyProtection="1">
      <alignment horizontal="center" vertical="center" wrapText="1"/>
      <protection locked="0"/>
    </xf>
    <xf numFmtId="41" fontId="19" fillId="4" borderId="11" xfId="1" applyFont="1" applyFill="1" applyBorder="1" applyAlignment="1" applyProtection="1">
      <alignment horizontal="center" vertical="center" wrapText="1"/>
      <protection locked="0"/>
    </xf>
    <xf numFmtId="41" fontId="19" fillId="4" borderId="13" xfId="1" applyFont="1" applyFill="1" applyBorder="1" applyAlignment="1" applyProtection="1">
      <alignment horizontal="center" vertical="center" wrapText="1"/>
      <protection locked="0"/>
    </xf>
    <xf numFmtId="41" fontId="19" fillId="4" borderId="31" xfId="1" applyFont="1" applyFill="1" applyBorder="1" applyAlignment="1" applyProtection="1">
      <alignment horizontal="center" vertical="center" wrapText="1"/>
      <protection locked="0"/>
    </xf>
    <xf numFmtId="0" fontId="21" fillId="4" borderId="5" xfId="6" applyFont="1" applyFill="1" applyBorder="1" applyAlignment="1" applyProtection="1">
      <alignment horizontal="center" wrapText="1"/>
    </xf>
    <xf numFmtId="0" fontId="21" fillId="4" borderId="3" xfId="6" applyFont="1" applyFill="1" applyBorder="1" applyAlignment="1" applyProtection="1">
      <alignment horizontal="center" wrapText="1"/>
    </xf>
    <xf numFmtId="0" fontId="21" fillId="4" borderId="22" xfId="6" applyFont="1" applyFill="1" applyBorder="1" applyAlignment="1" applyProtection="1">
      <alignment horizontal="center" wrapText="1"/>
    </xf>
    <xf numFmtId="0" fontId="21" fillId="4" borderId="23" xfId="6" applyFont="1" applyFill="1" applyBorder="1" applyAlignment="1" applyProtection="1">
      <alignment horizontal="center" wrapText="1"/>
    </xf>
    <xf numFmtId="0" fontId="31" fillId="0" borderId="0" xfId="6" applyFont="1" applyFill="1" applyAlignment="1" applyProtection="1">
      <alignment horizontal="center" vertical="center"/>
    </xf>
    <xf numFmtId="0" fontId="21" fillId="4" borderId="25" xfId="6" applyFont="1" applyFill="1" applyBorder="1" applyAlignment="1" applyProtection="1">
      <alignment horizontal="center" wrapText="1"/>
    </xf>
    <xf numFmtId="0" fontId="21" fillId="4" borderId="30" xfId="6" applyFont="1" applyFill="1" applyBorder="1" applyAlignment="1" applyProtection="1">
      <alignment horizontal="center" wrapText="1"/>
    </xf>
    <xf numFmtId="0" fontId="21" fillId="4" borderId="3" xfId="6" applyFont="1" applyFill="1" applyBorder="1" applyAlignment="1" applyProtection="1">
      <alignment horizontal="center"/>
    </xf>
    <xf numFmtId="0" fontId="31" fillId="0" borderId="0" xfId="9" applyFont="1" applyFill="1" applyAlignment="1" applyProtection="1">
      <alignment horizontal="center" vertical="center"/>
    </xf>
    <xf numFmtId="182" fontId="19" fillId="0" borderId="9" xfId="7" applyNumberFormat="1" applyFont="1" applyFill="1" applyBorder="1" applyAlignment="1" applyProtection="1">
      <alignment horizontal="center" shrinkToFit="1"/>
    </xf>
    <xf numFmtId="182" fontId="19" fillId="0" borderId="0" xfId="7" applyNumberFormat="1" applyFont="1" applyFill="1" applyBorder="1" applyAlignment="1" applyProtection="1">
      <alignment horizontal="center" shrinkToFit="1"/>
    </xf>
    <xf numFmtId="182" fontId="19" fillId="0" borderId="9" xfId="7" applyNumberFormat="1" applyFont="1" applyFill="1" applyBorder="1" applyAlignment="1" applyProtection="1">
      <alignment horizontal="center" shrinkToFit="1"/>
      <protection locked="0"/>
    </xf>
    <xf numFmtId="182" fontId="19" fillId="0" borderId="0" xfId="7" applyNumberFormat="1" applyFont="1" applyFill="1" applyBorder="1" applyAlignment="1" applyProtection="1">
      <alignment horizontal="center" shrinkToFit="1"/>
      <protection locked="0"/>
    </xf>
    <xf numFmtId="182" fontId="19" fillId="0" borderId="0" xfId="7" applyNumberFormat="1" applyFont="1" applyFill="1" applyBorder="1" applyAlignment="1" applyProtection="1">
      <alignment horizontal="center" shrinkToFit="1"/>
      <protection locked="0" hidden="1"/>
    </xf>
    <xf numFmtId="182" fontId="20" fillId="3" borderId="0" xfId="7" applyNumberFormat="1" applyFont="1" applyFill="1" applyBorder="1" applyAlignment="1" applyProtection="1">
      <alignment horizontal="right" shrinkToFit="1"/>
    </xf>
    <xf numFmtId="182" fontId="20" fillId="3" borderId="9" xfId="7" applyNumberFormat="1" applyFont="1" applyFill="1" applyBorder="1" applyAlignment="1" applyProtection="1">
      <alignment horizontal="right" shrinkToFit="1"/>
    </xf>
    <xf numFmtId="0" fontId="19" fillId="4" borderId="29" xfId="9" applyFont="1" applyFill="1" applyBorder="1" applyAlignment="1" applyProtection="1">
      <alignment horizontal="center" vertical="center"/>
    </xf>
    <xf numFmtId="0" fontId="19" fillId="4" borderId="25" xfId="9" applyFont="1" applyFill="1" applyBorder="1" applyAlignment="1" applyProtection="1">
      <alignment horizontal="center" vertical="center"/>
    </xf>
    <xf numFmtId="0" fontId="19" fillId="0" borderId="0" xfId="9" applyFont="1" applyFill="1" applyAlignment="1" applyProtection="1">
      <alignment horizontal="center"/>
    </xf>
    <xf numFmtId="0" fontId="19" fillId="4" borderId="15" xfId="9" applyFont="1" applyFill="1" applyBorder="1" applyAlignment="1" applyProtection="1">
      <alignment horizontal="center" vertical="center"/>
    </xf>
    <xf numFmtId="0" fontId="19" fillId="4" borderId="16" xfId="9" applyFont="1" applyFill="1" applyBorder="1" applyAlignment="1" applyProtection="1">
      <alignment horizontal="center" vertical="center"/>
    </xf>
    <xf numFmtId="0" fontId="19" fillId="4" borderId="17" xfId="9" applyFont="1" applyFill="1" applyBorder="1" applyAlignment="1" applyProtection="1">
      <alignment horizontal="center" vertical="center"/>
    </xf>
    <xf numFmtId="0" fontId="19" fillId="4" borderId="15" xfId="9" applyFont="1" applyFill="1" applyBorder="1" applyAlignment="1" applyProtection="1">
      <alignment horizontal="center" vertical="center" wrapText="1"/>
    </xf>
    <xf numFmtId="0" fontId="19" fillId="4" borderId="5" xfId="9" applyFont="1" applyFill="1" applyBorder="1" applyAlignment="1" applyProtection="1">
      <alignment horizontal="center" wrapText="1"/>
    </xf>
    <xf numFmtId="0" fontId="19" fillId="4" borderId="3" xfId="9" applyFont="1" applyFill="1" applyBorder="1" applyAlignment="1" applyProtection="1">
      <alignment horizontal="center"/>
    </xf>
    <xf numFmtId="0" fontId="19" fillId="4" borderId="22" xfId="9" applyFont="1" applyFill="1" applyBorder="1" applyAlignment="1" applyProtection="1">
      <alignment horizontal="center" wrapText="1"/>
    </xf>
    <xf numFmtId="0" fontId="19" fillId="4" borderId="23" xfId="9" applyFont="1" applyFill="1" applyBorder="1" applyAlignment="1" applyProtection="1">
      <alignment horizontal="center" wrapText="1"/>
    </xf>
    <xf numFmtId="0" fontId="19" fillId="4" borderId="20" xfId="9" applyFont="1" applyFill="1" applyBorder="1" applyAlignment="1" applyProtection="1">
      <alignment horizontal="center" vertical="center" wrapText="1"/>
    </xf>
    <xf numFmtId="0" fontId="19" fillId="4" borderId="22" xfId="9" applyFont="1" applyFill="1" applyBorder="1" applyAlignment="1" applyProtection="1">
      <alignment horizontal="center" vertical="center" wrapText="1"/>
    </xf>
    <xf numFmtId="0" fontId="19" fillId="4" borderId="2" xfId="9" applyFont="1" applyFill="1" applyBorder="1" applyAlignment="1" applyProtection="1">
      <alignment horizontal="center" vertical="center" wrapText="1"/>
    </xf>
    <xf numFmtId="0" fontId="19" fillId="4" borderId="5" xfId="9" applyFont="1" applyFill="1" applyBorder="1" applyAlignment="1" applyProtection="1">
      <alignment horizontal="center" vertical="center"/>
    </xf>
    <xf numFmtId="0" fontId="19" fillId="4" borderId="12" xfId="9" applyFont="1" applyFill="1" applyBorder="1" applyAlignment="1" applyProtection="1">
      <alignment horizontal="center" vertical="center" wrapText="1"/>
    </xf>
    <xf numFmtId="0" fontId="19" fillId="4" borderId="3" xfId="9" applyFont="1" applyFill="1" applyBorder="1" applyAlignment="1" applyProtection="1">
      <alignment horizontal="center" wrapText="1"/>
    </xf>
    <xf numFmtId="0" fontId="19" fillId="4" borderId="9" xfId="9" applyFont="1" applyFill="1" applyBorder="1" applyAlignment="1" applyProtection="1">
      <alignment horizontal="center" vertical="center" wrapText="1"/>
    </xf>
    <xf numFmtId="0" fontId="19" fillId="4" borderId="10" xfId="9" applyFont="1" applyFill="1" applyBorder="1" applyAlignment="1" applyProtection="1">
      <alignment horizontal="center" vertical="center" wrapText="1"/>
    </xf>
    <xf numFmtId="0" fontId="19" fillId="4" borderId="4" xfId="9" applyFont="1" applyFill="1" applyBorder="1" applyAlignment="1" applyProtection="1">
      <alignment horizontal="center" vertical="center" wrapText="1"/>
    </xf>
    <xf numFmtId="0" fontId="19" fillId="4" borderId="7" xfId="9" applyFont="1" applyFill="1" applyBorder="1" applyAlignment="1" applyProtection="1">
      <alignment horizontal="center" vertical="center" wrapText="1"/>
    </xf>
    <xf numFmtId="9" fontId="19" fillId="4" borderId="9" xfId="9" quotePrefix="1" applyNumberFormat="1" applyFont="1" applyFill="1" applyBorder="1" applyAlignment="1" applyProtection="1">
      <alignment horizontal="center" wrapText="1"/>
    </xf>
    <xf numFmtId="9" fontId="19" fillId="4" borderId="10" xfId="9" quotePrefix="1" applyNumberFormat="1" applyFont="1" applyFill="1" applyBorder="1" applyAlignment="1" applyProtection="1">
      <alignment horizontal="center" wrapText="1"/>
    </xf>
    <xf numFmtId="9" fontId="19" fillId="4" borderId="4" xfId="9" quotePrefix="1" applyNumberFormat="1" applyFont="1" applyFill="1" applyBorder="1" applyAlignment="1" applyProtection="1">
      <alignment horizontal="center" wrapText="1"/>
    </xf>
    <xf numFmtId="9" fontId="19" fillId="4" borderId="7" xfId="9" quotePrefix="1" applyNumberFormat="1" applyFont="1" applyFill="1" applyBorder="1" applyAlignment="1" applyProtection="1">
      <alignment horizontal="center" wrapText="1"/>
    </xf>
    <xf numFmtId="0" fontId="19" fillId="4" borderId="13" xfId="9" applyFont="1" applyFill="1" applyBorder="1" applyAlignment="1" applyProtection="1">
      <alignment horizontal="center" vertical="center"/>
    </xf>
    <xf numFmtId="0" fontId="19" fillId="4" borderId="11" xfId="9" applyFont="1" applyFill="1" applyBorder="1" applyAlignment="1" applyProtection="1">
      <alignment horizontal="center" vertical="center"/>
    </xf>
    <xf numFmtId="0" fontId="19" fillId="4" borderId="36" xfId="9" applyFont="1" applyFill="1" applyBorder="1" applyAlignment="1" applyProtection="1">
      <alignment horizontal="center" vertical="center"/>
    </xf>
    <xf numFmtId="0" fontId="19" fillId="4" borderId="9" xfId="9" applyFont="1" applyFill="1" applyBorder="1" applyAlignment="1" applyProtection="1">
      <alignment horizontal="center" vertical="center"/>
    </xf>
    <xf numFmtId="0" fontId="19" fillId="4" borderId="10" xfId="9" applyFont="1" applyFill="1" applyBorder="1" applyAlignment="1" applyProtection="1">
      <alignment horizontal="center" vertical="center"/>
    </xf>
    <xf numFmtId="0" fontId="19" fillId="4" borderId="5" xfId="9" applyFont="1" applyFill="1" applyBorder="1" applyAlignment="1" applyProtection="1">
      <alignment horizontal="center" vertical="center" wrapText="1"/>
    </xf>
    <xf numFmtId="0" fontId="19" fillId="4" borderId="3" xfId="9" applyFont="1" applyFill="1" applyBorder="1" applyAlignment="1" applyProtection="1">
      <alignment horizontal="center" vertical="center" wrapText="1"/>
    </xf>
    <xf numFmtId="0" fontId="19" fillId="4" borderId="46" xfId="9" applyFont="1" applyFill="1" applyBorder="1" applyAlignment="1" applyProtection="1">
      <alignment horizontal="center" vertical="center" wrapText="1"/>
    </xf>
    <xf numFmtId="0" fontId="19" fillId="4" borderId="22" xfId="9" applyFont="1" applyFill="1" applyBorder="1" applyAlignment="1" applyProtection="1">
      <alignment horizontal="center" vertical="center"/>
    </xf>
    <xf numFmtId="0" fontId="19" fillId="4" borderId="13" xfId="9" applyFont="1" applyFill="1" applyBorder="1" applyAlignment="1" applyProtection="1">
      <alignment horizontal="center" vertical="center" wrapText="1"/>
    </xf>
    <xf numFmtId="0" fontId="19" fillId="4" borderId="9" xfId="9" applyFont="1" applyFill="1" applyBorder="1" applyAlignment="1" applyProtection="1">
      <alignment horizontal="center"/>
    </xf>
    <xf numFmtId="0" fontId="19" fillId="4" borderId="10" xfId="9" applyFont="1" applyFill="1" applyBorder="1" applyAlignment="1" applyProtection="1">
      <alignment horizontal="center"/>
    </xf>
    <xf numFmtId="0" fontId="19" fillId="4" borderId="4" xfId="9" applyFont="1" applyFill="1" applyBorder="1" applyAlignment="1" applyProtection="1">
      <alignment horizontal="center"/>
    </xf>
    <xf numFmtId="0" fontId="19" fillId="4" borderId="7" xfId="9" applyFont="1" applyFill="1" applyBorder="1" applyAlignment="1" applyProtection="1">
      <alignment horizontal="center"/>
    </xf>
    <xf numFmtId="0" fontId="20" fillId="3" borderId="9" xfId="9" applyFont="1" applyFill="1" applyBorder="1" applyAlignment="1">
      <alignment horizontal="right"/>
    </xf>
    <xf numFmtId="0" fontId="20" fillId="3" borderId="0" xfId="9" applyFont="1" applyFill="1" applyBorder="1" applyAlignment="1">
      <alignment horizontal="right"/>
    </xf>
    <xf numFmtId="0" fontId="31" fillId="0" borderId="0" xfId="9" applyFont="1" applyFill="1" applyAlignment="1" applyProtection="1">
      <alignment horizontal="center"/>
    </xf>
    <xf numFmtId="0" fontId="19" fillId="4" borderId="14" xfId="9" applyFont="1" applyFill="1" applyBorder="1" applyAlignment="1" applyProtection="1">
      <alignment horizontal="center" vertical="center"/>
    </xf>
    <xf numFmtId="0" fontId="19" fillId="0" borderId="18" xfId="9" applyFont="1" applyFill="1" applyBorder="1" applyAlignment="1" applyProtection="1">
      <alignment horizontal="right" vertical="center"/>
    </xf>
    <xf numFmtId="0" fontId="38" fillId="3" borderId="25" xfId="0" applyFont="1" applyFill="1" applyBorder="1" applyAlignment="1">
      <alignment horizontal="center" wrapText="1"/>
    </xf>
    <xf numFmtId="188" fontId="38" fillId="3" borderId="0" xfId="0" applyNumberFormat="1" applyFont="1" applyFill="1" applyBorder="1" applyAlignment="1">
      <alignment horizontal="right" wrapText="1"/>
    </xf>
    <xf numFmtId="41" fontId="38" fillId="3" borderId="0" xfId="1" applyFont="1" applyFill="1" applyBorder="1" applyAlignment="1">
      <alignment horizontal="right"/>
    </xf>
    <xf numFmtId="41" fontId="38" fillId="3" borderId="0" xfId="0" applyNumberFormat="1" applyFont="1" applyFill="1" applyBorder="1" applyAlignment="1">
      <alignment horizontal="right"/>
    </xf>
    <xf numFmtId="41" fontId="38" fillId="3" borderId="26" xfId="0" applyNumberFormat="1" applyFont="1" applyFill="1" applyBorder="1" applyAlignment="1">
      <alignment horizontal="right"/>
    </xf>
    <xf numFmtId="41" fontId="38" fillId="3" borderId="21" xfId="0" applyNumberFormat="1" applyFont="1" applyFill="1" applyBorder="1" applyAlignment="1">
      <alignment horizontal="right"/>
    </xf>
    <xf numFmtId="41" fontId="20" fillId="3" borderId="0" xfId="0" applyNumberFormat="1" applyFont="1" applyFill="1" applyBorder="1" applyAlignment="1">
      <alignment horizontal="right"/>
    </xf>
    <xf numFmtId="0" fontId="26" fillId="3" borderId="25" xfId="6" applyFont="1" applyFill="1" applyBorder="1" applyAlignment="1" applyProtection="1">
      <alignment horizontal="center"/>
    </xf>
    <xf numFmtId="177" fontId="26" fillId="3" borderId="0" xfId="1" applyNumberFormat="1" applyFont="1" applyFill="1" applyBorder="1" applyAlignment="1" applyProtection="1">
      <alignment horizontal="center"/>
    </xf>
    <xf numFmtId="177" fontId="26" fillId="3" borderId="26" xfId="1" applyNumberFormat="1" applyFont="1" applyFill="1" applyBorder="1" applyAlignment="1" applyProtection="1">
      <alignment horizontal="center"/>
    </xf>
    <xf numFmtId="177" fontId="26" fillId="3" borderId="21" xfId="1" applyNumberFormat="1" applyFont="1" applyFill="1" applyBorder="1" applyAlignment="1" applyProtection="1">
      <alignment horizontal="right"/>
    </xf>
    <xf numFmtId="177" fontId="26" fillId="3" borderId="0" xfId="1" applyNumberFormat="1" applyFont="1" applyFill="1" applyBorder="1" applyAlignment="1" applyProtection="1">
      <alignment horizontal="right"/>
    </xf>
    <xf numFmtId="177" fontId="26" fillId="3" borderId="26" xfId="1" applyNumberFormat="1" applyFont="1" applyFill="1" applyBorder="1" applyAlignment="1" applyProtection="1">
      <alignment horizontal="right"/>
    </xf>
    <xf numFmtId="187" fontId="26" fillId="3" borderId="25" xfId="1" applyNumberFormat="1" applyFont="1" applyFill="1" applyBorder="1" applyAlignment="1" applyProtection="1">
      <alignment horizontal="center"/>
    </xf>
    <xf numFmtId="177" fontId="26" fillId="3" borderId="21" xfId="1" applyNumberFormat="1" applyFont="1" applyFill="1" applyBorder="1" applyAlignment="1" applyProtection="1">
      <alignment horizontal="center"/>
    </xf>
  </cellXfs>
  <cellStyles count="13">
    <cellStyle name="20% - Accent2" xfId="5"/>
    <cellStyle name="쉼표 [0]" xfId="1" builtinId="6"/>
    <cellStyle name="쉼표 [0] 2" xfId="7"/>
    <cellStyle name="표준" xfId="0" builtinId="0"/>
    <cellStyle name="표준 10" xfId="8"/>
    <cellStyle name="표준 2" xfId="2"/>
    <cellStyle name="표준 2 2" xfId="9"/>
    <cellStyle name="표준 2 5" xfId="3"/>
    <cellStyle name="표준 3" xfId="4"/>
    <cellStyle name="표준 4" xfId="6"/>
    <cellStyle name="표준_2.토지및기후" xfId="12"/>
    <cellStyle name="표준_3.토지지목별현황" xfId="10"/>
    <cellStyle name="표준_붙임2#1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0"/>
  <sheetViews>
    <sheetView tabSelected="1" view="pageBreakPreview" zoomScaleNormal="100" workbookViewId="0"/>
  </sheetViews>
  <sheetFormatPr defaultColWidth="8" defaultRowHeight="17.25" x14ac:dyDescent="0.3"/>
  <cols>
    <col min="1" max="1" width="8" style="12"/>
    <col min="2" max="2" width="5.6640625" style="12" customWidth="1"/>
    <col min="3" max="16384" width="8" style="12"/>
  </cols>
  <sheetData>
    <row r="1" spans="1:10" ht="25.5" customHeight="1" x14ac:dyDescent="0.3">
      <c r="A1" s="11"/>
    </row>
    <row r="2" spans="1:10" ht="25.5" customHeight="1" x14ac:dyDescent="0.3"/>
    <row r="3" spans="1:10" ht="25.5" customHeight="1" x14ac:dyDescent="0.3"/>
    <row r="4" spans="1:10" ht="25.5" customHeight="1" x14ac:dyDescent="0.3"/>
    <row r="5" spans="1:10" ht="25.5" customHeight="1" x14ac:dyDescent="0.3"/>
    <row r="6" spans="1:10" ht="25.5" customHeight="1" x14ac:dyDescent="0.3"/>
    <row r="7" spans="1:10" ht="25.5" customHeight="1" x14ac:dyDescent="0.3"/>
    <row r="8" spans="1:10" ht="39" x14ac:dyDescent="0.65">
      <c r="A8" s="15" t="s">
        <v>8</v>
      </c>
      <c r="B8" s="13"/>
      <c r="C8" s="13"/>
      <c r="D8" s="13"/>
      <c r="E8" s="13"/>
      <c r="F8" s="13"/>
      <c r="G8" s="13"/>
      <c r="H8" s="13"/>
      <c r="I8" s="13"/>
      <c r="J8" s="13"/>
    </row>
    <row r="10" spans="1:10" ht="31.5" x14ac:dyDescent="0.55000000000000004">
      <c r="A10" s="14" t="s">
        <v>9</v>
      </c>
      <c r="B10" s="13"/>
      <c r="C10" s="13"/>
      <c r="D10" s="13"/>
      <c r="E10" s="13"/>
      <c r="F10" s="13"/>
      <c r="G10" s="13"/>
      <c r="H10" s="13"/>
      <c r="I10" s="13"/>
      <c r="J10" s="13"/>
    </row>
  </sheetData>
  <phoneticPr fontId="2" type="noConversion"/>
  <pageMargins left="0.75" right="0.75" top="1" bottom="1" header="0.5" footer="0.5"/>
  <pageSetup paperSize="9" scale="7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18"/>
  <sheetViews>
    <sheetView view="pageBreakPreview" zoomScaleNormal="100" zoomScaleSheetLayoutView="100" workbookViewId="0">
      <selection activeCell="A15" sqref="A15:P15"/>
    </sheetView>
  </sheetViews>
  <sheetFormatPr defaultColWidth="8.88671875" defaultRowHeight="16.5" x14ac:dyDescent="0.3"/>
  <cols>
    <col min="1" max="1" width="3.5546875" style="268" customWidth="1"/>
    <col min="2" max="3" width="3" style="268" customWidth="1"/>
    <col min="4" max="4" width="3.33203125" style="268" customWidth="1"/>
    <col min="5" max="5" width="2.77734375" style="268" customWidth="1"/>
    <col min="6" max="6" width="12.77734375" style="268" customWidth="1"/>
    <col min="7" max="9" width="3" style="268" customWidth="1"/>
    <col min="10" max="10" width="4.21875" style="268" customWidth="1"/>
    <col min="11" max="11" width="3" style="268" customWidth="1"/>
    <col min="12" max="13" width="5.88671875" style="268" customWidth="1"/>
    <col min="14" max="14" width="14.6640625" style="268" customWidth="1"/>
    <col min="15" max="15" width="20.77734375" style="268" customWidth="1"/>
    <col min="16" max="16" width="0.21875" style="268" customWidth="1"/>
    <col min="17" max="16384" width="8.88671875" style="268"/>
  </cols>
  <sheetData>
    <row r="1" spans="1:16" ht="15" customHeight="1" x14ac:dyDescent="0.3">
      <c r="A1" s="267"/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O1" s="60"/>
      <c r="P1" s="267"/>
    </row>
    <row r="2" spans="1:16" s="270" customFormat="1" ht="30" customHeight="1" x14ac:dyDescent="0.35">
      <c r="A2" s="425" t="s">
        <v>237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269"/>
    </row>
    <row r="3" spans="1:16" s="270" customFormat="1" ht="30" customHeight="1" x14ac:dyDescent="0.35">
      <c r="A3" s="425" t="s">
        <v>143</v>
      </c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269"/>
    </row>
    <row r="4" spans="1:16" s="273" customFormat="1" ht="15" customHeight="1" x14ac:dyDescent="0.5">
      <c r="A4" s="271"/>
      <c r="B4" s="272"/>
      <c r="C4" s="272"/>
      <c r="D4" s="272"/>
    </row>
    <row r="5" spans="1:16" ht="36" customHeight="1" x14ac:dyDescent="0.3">
      <c r="A5" s="426" t="s">
        <v>144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</row>
    <row r="6" spans="1:16" ht="15" customHeight="1" thickBot="1" x14ac:dyDescent="0.35"/>
    <row r="7" spans="1:16" ht="34.5" customHeight="1" x14ac:dyDescent="0.3">
      <c r="A7" s="427" t="s">
        <v>145</v>
      </c>
      <c r="B7" s="428"/>
      <c r="C7" s="428"/>
      <c r="D7" s="428"/>
      <c r="E7" s="428"/>
      <c r="F7" s="431" t="s">
        <v>146</v>
      </c>
      <c r="G7" s="432" t="s">
        <v>147</v>
      </c>
      <c r="H7" s="433"/>
      <c r="I7" s="433"/>
      <c r="J7" s="433"/>
      <c r="K7" s="433"/>
      <c r="L7" s="433"/>
      <c r="M7" s="433"/>
      <c r="N7" s="434"/>
      <c r="O7" s="435" t="s">
        <v>148</v>
      </c>
      <c r="P7" s="437"/>
    </row>
    <row r="8" spans="1:16" ht="60.6" customHeight="1" x14ac:dyDescent="0.3">
      <c r="A8" s="429"/>
      <c r="B8" s="430"/>
      <c r="C8" s="430"/>
      <c r="D8" s="430"/>
      <c r="E8" s="430"/>
      <c r="F8" s="430"/>
      <c r="G8" s="439" t="s">
        <v>149</v>
      </c>
      <c r="H8" s="440"/>
      <c r="I8" s="440"/>
      <c r="J8" s="429"/>
      <c r="K8" s="439" t="s">
        <v>150</v>
      </c>
      <c r="L8" s="440"/>
      <c r="M8" s="440"/>
      <c r="N8" s="429"/>
      <c r="O8" s="436"/>
      <c r="P8" s="438"/>
    </row>
    <row r="9" spans="1:16" ht="34.5" customHeight="1" x14ac:dyDescent="0.3">
      <c r="A9" s="406" t="s">
        <v>151</v>
      </c>
      <c r="B9" s="406"/>
      <c r="C9" s="406"/>
      <c r="D9" s="406"/>
      <c r="E9" s="407"/>
      <c r="F9" s="274" t="s">
        <v>152</v>
      </c>
      <c r="G9" s="412" t="s">
        <v>153</v>
      </c>
      <c r="H9" s="413"/>
      <c r="I9" s="413"/>
      <c r="J9" s="414"/>
      <c r="K9" s="275" t="s">
        <v>242</v>
      </c>
      <c r="L9" s="321"/>
      <c r="M9" s="276"/>
      <c r="N9" s="277"/>
      <c r="O9" s="415" t="s">
        <v>154</v>
      </c>
      <c r="P9" s="278"/>
    </row>
    <row r="10" spans="1:16" ht="34.5" customHeight="1" x14ac:dyDescent="0.3">
      <c r="A10" s="408"/>
      <c r="B10" s="408"/>
      <c r="C10" s="408"/>
      <c r="D10" s="408"/>
      <c r="E10" s="409"/>
      <c r="F10" s="279" t="s">
        <v>155</v>
      </c>
      <c r="G10" s="418" t="s">
        <v>156</v>
      </c>
      <c r="H10" s="419"/>
      <c r="I10" s="419"/>
      <c r="J10" s="419"/>
      <c r="K10" s="275" t="s">
        <v>157</v>
      </c>
      <c r="L10" s="276"/>
      <c r="M10" s="276"/>
      <c r="N10" s="277"/>
      <c r="O10" s="416"/>
      <c r="P10" s="278"/>
    </row>
    <row r="11" spans="1:16" ht="34.5" customHeight="1" x14ac:dyDescent="0.3">
      <c r="A11" s="408"/>
      <c r="B11" s="408"/>
      <c r="C11" s="408"/>
      <c r="D11" s="408"/>
      <c r="E11" s="409"/>
      <c r="F11" s="279" t="s">
        <v>158</v>
      </c>
      <c r="G11" s="418" t="s">
        <v>159</v>
      </c>
      <c r="H11" s="419"/>
      <c r="I11" s="419"/>
      <c r="J11" s="420"/>
      <c r="K11" s="275" t="s">
        <v>160</v>
      </c>
      <c r="L11" s="276"/>
      <c r="M11" s="276"/>
      <c r="N11" s="277"/>
      <c r="O11" s="416"/>
      <c r="P11" s="278"/>
    </row>
    <row r="12" spans="1:16" ht="32.450000000000003" customHeight="1" thickBot="1" x14ac:dyDescent="0.35">
      <c r="A12" s="410"/>
      <c r="B12" s="410"/>
      <c r="C12" s="410"/>
      <c r="D12" s="410"/>
      <c r="E12" s="411"/>
      <c r="F12" s="280" t="s">
        <v>161</v>
      </c>
      <c r="G12" s="421" t="s">
        <v>162</v>
      </c>
      <c r="H12" s="410"/>
      <c r="I12" s="410"/>
      <c r="J12" s="410"/>
      <c r="K12" s="422" t="s">
        <v>163</v>
      </c>
      <c r="L12" s="423"/>
      <c r="M12" s="423"/>
      <c r="N12" s="424"/>
      <c r="O12" s="417"/>
      <c r="P12" s="281"/>
    </row>
    <row r="13" spans="1:16" ht="15" customHeight="1" x14ac:dyDescent="0.3"/>
    <row r="14" spans="1:16" ht="15" customHeight="1" x14ac:dyDescent="0.3"/>
    <row r="15" spans="1:16" s="282" customFormat="1" ht="241.5" customHeight="1" x14ac:dyDescent="0.15">
      <c r="A15" s="405" t="s">
        <v>241</v>
      </c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</row>
    <row r="16" spans="1:16" ht="13.5" customHeight="1" x14ac:dyDescent="0.3"/>
    <row r="17" ht="13.5" customHeight="1" x14ac:dyDescent="0.3"/>
    <row r="18" ht="13.5" customHeight="1" x14ac:dyDescent="0.3"/>
  </sheetData>
  <mergeCells count="18">
    <mergeCell ref="A2:O2"/>
    <mergeCell ref="A3:O3"/>
    <mergeCell ref="A5:P5"/>
    <mergeCell ref="A7:E8"/>
    <mergeCell ref="F7:F8"/>
    <mergeCell ref="G7:N7"/>
    <mergeCell ref="O7:O8"/>
    <mergeCell ref="P7:P8"/>
    <mergeCell ref="G8:J8"/>
    <mergeCell ref="K8:N8"/>
    <mergeCell ref="A15:P15"/>
    <mergeCell ref="A9:E12"/>
    <mergeCell ref="G9:J9"/>
    <mergeCell ref="O9:O12"/>
    <mergeCell ref="G10:J10"/>
    <mergeCell ref="G11:J11"/>
    <mergeCell ref="G12:J12"/>
    <mergeCell ref="K12:N12"/>
  </mergeCells>
  <phoneticPr fontId="2" type="noConversion"/>
  <printOptions horizontalCentered="1" verticalCentered="1"/>
  <pageMargins left="0.82677165354330717" right="0.59055118110236227" top="0.86614173228346458" bottom="1.7716535433070868" header="0.39370078740157483" footer="0.62992125984251968"/>
  <pageSetup paperSize="13" scale="66" orientation="portrait" horizontalDpi="4294967292" r:id="rId1"/>
  <headerFooter alignWithMargins="0"/>
  <rowBreaks count="1" manualBreakCount="1">
    <brk id="17" max="18" man="1"/>
  </rowBreaks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Q59"/>
  <sheetViews>
    <sheetView view="pageBreakPreview" topLeftCell="A7" zoomScaleNormal="100" zoomScaleSheetLayoutView="100" workbookViewId="0">
      <selection activeCell="A46" sqref="A46:O46"/>
    </sheetView>
  </sheetViews>
  <sheetFormatPr defaultColWidth="8.88671875" defaultRowHeight="11.25" x14ac:dyDescent="0.15"/>
  <cols>
    <col min="1" max="1" width="8.44140625" style="1" customWidth="1"/>
    <col min="2" max="2" width="9.33203125" style="1" customWidth="1"/>
    <col min="3" max="5" width="8.77734375" style="1" customWidth="1"/>
    <col min="6" max="7" width="10.77734375" style="1" customWidth="1"/>
    <col min="8" max="15" width="7.77734375" style="1" customWidth="1"/>
    <col min="16" max="16384" width="8.88671875" style="1"/>
  </cols>
  <sheetData>
    <row r="1" spans="1:17" s="8" customFormat="1" ht="15" customHeight="1" x14ac:dyDescent="0.15">
      <c r="A1" s="299"/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</row>
    <row r="2" spans="1:17" s="120" customFormat="1" ht="30" customHeight="1" x14ac:dyDescent="0.15">
      <c r="A2" s="441" t="s">
        <v>164</v>
      </c>
      <c r="B2" s="441"/>
      <c r="C2" s="441"/>
      <c r="D2" s="441"/>
      <c r="E2" s="441"/>
      <c r="F2" s="441"/>
      <c r="G2" s="441"/>
      <c r="H2" s="442" t="s">
        <v>115</v>
      </c>
      <c r="I2" s="442"/>
      <c r="J2" s="442"/>
      <c r="K2" s="442"/>
      <c r="L2" s="442"/>
      <c r="M2" s="442"/>
      <c r="N2" s="442"/>
      <c r="O2" s="442"/>
    </row>
    <row r="3" spans="1:17" s="121" customFormat="1" ht="30" customHeight="1" x14ac:dyDescent="0.15">
      <c r="A3" s="124"/>
      <c r="B3" s="124"/>
      <c r="C3" s="124"/>
      <c r="D3" s="124"/>
      <c r="E3" s="124"/>
      <c r="F3" s="124"/>
      <c r="G3" s="124"/>
      <c r="H3" s="442"/>
      <c r="I3" s="442"/>
      <c r="J3" s="442"/>
      <c r="K3" s="442"/>
      <c r="L3" s="442"/>
      <c r="M3" s="442"/>
      <c r="N3" s="442"/>
      <c r="O3" s="442"/>
    </row>
    <row r="4" spans="1:17" s="7" customFormat="1" ht="15" customHeight="1" x14ac:dyDescent="0.15">
      <c r="A4" s="309"/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</row>
    <row r="5" spans="1:17" s="362" customFormat="1" ht="15" customHeight="1" thickBot="1" x14ac:dyDescent="0.3">
      <c r="A5" s="295" t="s">
        <v>0</v>
      </c>
      <c r="B5" s="295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1" t="s">
        <v>203</v>
      </c>
    </row>
    <row r="6" spans="1:17" ht="25.5" customHeight="1" x14ac:dyDescent="0.15">
      <c r="A6" s="322" t="s">
        <v>170</v>
      </c>
      <c r="B6" s="323" t="s">
        <v>134</v>
      </c>
      <c r="C6" s="455" t="s">
        <v>5</v>
      </c>
      <c r="D6" s="453"/>
      <c r="E6" s="453"/>
      <c r="F6" s="453"/>
      <c r="G6" s="456"/>
      <c r="H6" s="452" t="s">
        <v>3</v>
      </c>
      <c r="I6" s="453"/>
      <c r="J6" s="453"/>
      <c r="K6" s="454"/>
      <c r="L6" s="443" t="s">
        <v>4</v>
      </c>
      <c r="M6" s="444"/>
      <c r="N6" s="444"/>
      <c r="O6" s="324" t="s">
        <v>106</v>
      </c>
    </row>
    <row r="7" spans="1:17" ht="21.75" customHeight="1" x14ac:dyDescent="0.15">
      <c r="A7" s="325"/>
      <c r="B7" s="326"/>
      <c r="C7" s="447"/>
      <c r="D7" s="327" t="s">
        <v>114</v>
      </c>
      <c r="E7" s="327" t="s">
        <v>99</v>
      </c>
      <c r="F7" s="445" t="s">
        <v>112</v>
      </c>
      <c r="G7" s="446"/>
      <c r="H7" s="450"/>
      <c r="I7" s="327" t="s">
        <v>205</v>
      </c>
      <c r="J7" s="327" t="s">
        <v>101</v>
      </c>
      <c r="K7" s="327" t="s">
        <v>113</v>
      </c>
      <c r="L7" s="447"/>
      <c r="M7" s="327" t="s">
        <v>108</v>
      </c>
      <c r="N7" s="327" t="s">
        <v>109</v>
      </c>
      <c r="O7" s="328"/>
    </row>
    <row r="8" spans="1:17" s="2" customFormat="1" ht="50.1" customHeight="1" x14ac:dyDescent="0.25">
      <c r="A8" s="329" t="s">
        <v>10</v>
      </c>
      <c r="B8" s="332" t="s">
        <v>107</v>
      </c>
      <c r="C8" s="449"/>
      <c r="D8" s="332" t="s">
        <v>135</v>
      </c>
      <c r="E8" s="332" t="s">
        <v>98</v>
      </c>
      <c r="F8" s="330" t="s">
        <v>6</v>
      </c>
      <c r="G8" s="331" t="s">
        <v>7</v>
      </c>
      <c r="H8" s="451"/>
      <c r="I8" s="378" t="s">
        <v>206</v>
      </c>
      <c r="J8" s="332" t="s">
        <v>100</v>
      </c>
      <c r="K8" s="332" t="s">
        <v>102</v>
      </c>
      <c r="L8" s="448"/>
      <c r="M8" s="332" t="s">
        <v>103</v>
      </c>
      <c r="N8" s="332" t="s">
        <v>104</v>
      </c>
      <c r="O8" s="333" t="s">
        <v>105</v>
      </c>
    </row>
    <row r="9" spans="1:17" ht="15.75" hidden="1" customHeight="1" x14ac:dyDescent="0.25">
      <c r="A9" s="228">
        <v>2015</v>
      </c>
      <c r="B9" s="286">
        <v>1819.83</v>
      </c>
      <c r="C9" s="287">
        <v>10</v>
      </c>
      <c r="D9" s="287">
        <v>1</v>
      </c>
      <c r="E9" s="287">
        <v>9</v>
      </c>
      <c r="F9" s="287">
        <v>0</v>
      </c>
      <c r="G9" s="288">
        <v>0</v>
      </c>
      <c r="H9" s="300">
        <v>0</v>
      </c>
      <c r="I9" s="289">
        <v>0</v>
      </c>
      <c r="J9" s="289">
        <v>0</v>
      </c>
      <c r="K9" s="289">
        <v>0</v>
      </c>
      <c r="L9" s="289">
        <v>196</v>
      </c>
      <c r="M9" s="289">
        <v>0</v>
      </c>
      <c r="N9" s="289">
        <v>196</v>
      </c>
      <c r="O9" s="301">
        <v>1014</v>
      </c>
    </row>
    <row r="10" spans="1:17" s="10" customFormat="1" ht="15.75" hidden="1" customHeight="1" x14ac:dyDescent="0.25">
      <c r="A10" s="232">
        <v>2016</v>
      </c>
      <c r="B10" s="354">
        <v>1820.14</v>
      </c>
      <c r="C10" s="290">
        <v>10</v>
      </c>
      <c r="D10" s="290">
        <v>1</v>
      </c>
      <c r="E10" s="290">
        <v>9</v>
      </c>
      <c r="F10" s="290">
        <v>0</v>
      </c>
      <c r="G10" s="291">
        <v>0</v>
      </c>
      <c r="H10" s="302">
        <v>0</v>
      </c>
      <c r="I10" s="292">
        <v>0</v>
      </c>
      <c r="J10" s="292">
        <v>0</v>
      </c>
      <c r="K10" s="292">
        <v>0</v>
      </c>
      <c r="L10" s="294">
        <v>198</v>
      </c>
      <c r="M10" s="292">
        <v>0</v>
      </c>
      <c r="N10" s="292">
        <v>196</v>
      </c>
      <c r="O10" s="293">
        <v>1054</v>
      </c>
      <c r="P10" s="9"/>
      <c r="Q10" s="9"/>
    </row>
    <row r="11" spans="1:17" ht="30" customHeight="1" x14ac:dyDescent="0.25">
      <c r="A11" s="236">
        <v>2017</v>
      </c>
      <c r="B11" s="355">
        <v>1820.28</v>
      </c>
      <c r="C11" s="292">
        <v>10</v>
      </c>
      <c r="D11" s="292">
        <v>1</v>
      </c>
      <c r="E11" s="292">
        <v>9</v>
      </c>
      <c r="F11" s="292">
        <v>0</v>
      </c>
      <c r="G11" s="293">
        <v>0</v>
      </c>
      <c r="H11" s="302">
        <v>0</v>
      </c>
      <c r="I11" s="292">
        <v>0</v>
      </c>
      <c r="J11" s="292">
        <v>0</v>
      </c>
      <c r="K11" s="292">
        <v>0</v>
      </c>
      <c r="L11" s="294">
        <v>198</v>
      </c>
      <c r="M11" s="292">
        <v>0</v>
      </c>
      <c r="N11" s="292">
        <v>198</v>
      </c>
      <c r="O11" s="293">
        <v>1054</v>
      </c>
      <c r="P11" s="5"/>
      <c r="Q11" s="4"/>
    </row>
    <row r="12" spans="1:17" ht="30" customHeight="1" x14ac:dyDescent="0.25">
      <c r="A12" s="236">
        <v>2018</v>
      </c>
      <c r="B12" s="355">
        <v>1820.18</v>
      </c>
      <c r="C12" s="292">
        <v>10</v>
      </c>
      <c r="D12" s="292">
        <v>1</v>
      </c>
      <c r="E12" s="292">
        <v>9</v>
      </c>
      <c r="F12" s="292">
        <v>0</v>
      </c>
      <c r="G12" s="293">
        <v>0</v>
      </c>
      <c r="H12" s="302">
        <v>0</v>
      </c>
      <c r="I12" s="292">
        <v>0</v>
      </c>
      <c r="J12" s="292">
        <v>0</v>
      </c>
      <c r="K12" s="292">
        <v>0</v>
      </c>
      <c r="L12" s="294">
        <v>198</v>
      </c>
      <c r="M12" s="292">
        <v>0</v>
      </c>
      <c r="N12" s="292">
        <v>198</v>
      </c>
      <c r="O12" s="293">
        <v>1054</v>
      </c>
      <c r="P12" s="5"/>
      <c r="Q12" s="4"/>
    </row>
    <row r="13" spans="1:17" ht="30" customHeight="1" x14ac:dyDescent="0.25">
      <c r="A13" s="236">
        <v>2019</v>
      </c>
      <c r="B13" s="229">
        <f>SUM(B14:B23)</f>
        <v>1820.3000000000002</v>
      </c>
      <c r="C13" s="238">
        <f>SUM(D13:G13)</f>
        <v>10</v>
      </c>
      <c r="D13" s="238">
        <f>SUM(D14:D23)</f>
        <v>1</v>
      </c>
      <c r="E13" s="238">
        <f>SUM(E14:E23)</f>
        <v>9</v>
      </c>
      <c r="F13" s="238">
        <f>SUM(F14:F23)</f>
        <v>0</v>
      </c>
      <c r="G13" s="239">
        <f>SUM(G14:G23)</f>
        <v>0</v>
      </c>
      <c r="H13" s="303">
        <f>SUM(I13:K13)</f>
        <v>0</v>
      </c>
      <c r="I13" s="238">
        <f>SUM(I14:I23)</f>
        <v>0</v>
      </c>
      <c r="J13" s="238">
        <f>SUM(J14:J23)</f>
        <v>0</v>
      </c>
      <c r="K13" s="238">
        <f>SUM(K14:K23)</f>
        <v>0</v>
      </c>
      <c r="L13" s="240">
        <f>SUM(M13:N13)</f>
        <v>198</v>
      </c>
      <c r="M13" s="238">
        <f>SUM(M14:M23)</f>
        <v>0</v>
      </c>
      <c r="N13" s="238">
        <f>SUM(N14:N23)</f>
        <v>198</v>
      </c>
      <c r="O13" s="239">
        <f>SUM(O14:O23)</f>
        <v>1054</v>
      </c>
      <c r="P13" s="5"/>
      <c r="Q13" s="4"/>
    </row>
    <row r="14" spans="1:17" ht="15.75" hidden="1" customHeight="1" x14ac:dyDescent="0.25">
      <c r="A14" s="123" t="s">
        <v>59</v>
      </c>
      <c r="B14" s="241">
        <v>107.4</v>
      </c>
      <c r="C14" s="235">
        <f>SUM(D14:G14)</f>
        <v>1</v>
      </c>
      <c r="D14" s="235">
        <v>1</v>
      </c>
      <c r="E14" s="233">
        <v>0</v>
      </c>
      <c r="F14" s="230">
        <v>0</v>
      </c>
      <c r="G14" s="231">
        <v>0</v>
      </c>
      <c r="H14" s="304">
        <f>SUM(I14:K14)</f>
        <v>0</v>
      </c>
      <c r="I14" s="242">
        <v>0</v>
      </c>
      <c r="J14" s="242">
        <v>0</v>
      </c>
      <c r="K14" s="242">
        <v>0</v>
      </c>
      <c r="L14" s="235">
        <f>SUM(M14:N14)</f>
        <v>48</v>
      </c>
      <c r="M14" s="243">
        <v>0</v>
      </c>
      <c r="N14" s="243">
        <v>48</v>
      </c>
      <c r="O14" s="305">
        <v>441</v>
      </c>
      <c r="P14" s="5"/>
      <c r="Q14" s="4"/>
    </row>
    <row r="15" spans="1:17" ht="15.75" hidden="1" customHeight="1" x14ac:dyDescent="0.25">
      <c r="A15" s="123" t="s">
        <v>12</v>
      </c>
      <c r="B15" s="241">
        <v>211.5</v>
      </c>
      <c r="C15" s="235">
        <f t="shared" ref="C15:C23" si="0">SUM(D15:G15)</f>
        <v>1</v>
      </c>
      <c r="D15" s="233">
        <v>0</v>
      </c>
      <c r="E15" s="235">
        <v>1</v>
      </c>
      <c r="F15" s="233">
        <v>0</v>
      </c>
      <c r="G15" s="234">
        <v>0</v>
      </c>
      <c r="H15" s="304">
        <f t="shared" ref="H15:H23" si="1">SUM(I15:K15)</f>
        <v>0</v>
      </c>
      <c r="I15" s="242">
        <v>0</v>
      </c>
      <c r="J15" s="242">
        <v>0</v>
      </c>
      <c r="K15" s="242">
        <v>0</v>
      </c>
      <c r="L15" s="235">
        <f t="shared" ref="L15:L23" si="2">SUM(M15:N15)</f>
        <v>18</v>
      </c>
      <c r="M15" s="243">
        <v>0</v>
      </c>
      <c r="N15" s="243">
        <v>18</v>
      </c>
      <c r="O15" s="305">
        <v>72</v>
      </c>
      <c r="P15" s="6"/>
      <c r="Q15" s="4"/>
    </row>
    <row r="16" spans="1:17" ht="15.75" hidden="1" customHeight="1" x14ac:dyDescent="0.25">
      <c r="A16" s="123" t="s">
        <v>13</v>
      </c>
      <c r="B16" s="241">
        <v>140.9</v>
      </c>
      <c r="C16" s="235">
        <f t="shared" si="0"/>
        <v>1</v>
      </c>
      <c r="D16" s="119">
        <v>0</v>
      </c>
      <c r="E16" s="235">
        <v>1</v>
      </c>
      <c r="F16" s="119">
        <v>0</v>
      </c>
      <c r="G16" s="237">
        <v>0</v>
      </c>
      <c r="H16" s="304">
        <f t="shared" si="1"/>
        <v>0</v>
      </c>
      <c r="I16" s="242">
        <v>0</v>
      </c>
      <c r="J16" s="242">
        <v>0</v>
      </c>
      <c r="K16" s="242">
        <v>0</v>
      </c>
      <c r="L16" s="235">
        <f t="shared" si="2"/>
        <v>15</v>
      </c>
      <c r="M16" s="243">
        <v>0</v>
      </c>
      <c r="N16" s="243">
        <v>15</v>
      </c>
      <c r="O16" s="305">
        <v>50</v>
      </c>
      <c r="P16" s="3"/>
      <c r="Q16" s="4"/>
    </row>
    <row r="17" spans="1:17" ht="15.75" hidden="1" customHeight="1" x14ac:dyDescent="0.25">
      <c r="A17" s="123" t="s">
        <v>14</v>
      </c>
      <c r="B17" s="241">
        <v>146.80000000000001</v>
      </c>
      <c r="C17" s="235">
        <f t="shared" si="0"/>
        <v>1</v>
      </c>
      <c r="D17" s="119">
        <v>0</v>
      </c>
      <c r="E17" s="235">
        <v>1</v>
      </c>
      <c r="F17" s="119">
        <v>0</v>
      </c>
      <c r="G17" s="237">
        <v>0</v>
      </c>
      <c r="H17" s="304">
        <f t="shared" si="1"/>
        <v>0</v>
      </c>
      <c r="I17" s="242">
        <v>0</v>
      </c>
      <c r="J17" s="242">
        <v>0</v>
      </c>
      <c r="K17" s="242">
        <v>0</v>
      </c>
      <c r="L17" s="235">
        <f t="shared" si="2"/>
        <v>13</v>
      </c>
      <c r="M17" s="243">
        <v>0</v>
      </c>
      <c r="N17" s="243">
        <v>13</v>
      </c>
      <c r="O17" s="305">
        <v>61</v>
      </c>
    </row>
    <row r="18" spans="1:17" ht="15.75" hidden="1" customHeight="1" x14ac:dyDescent="0.25">
      <c r="A18" s="123" t="s">
        <v>18</v>
      </c>
      <c r="B18" s="241">
        <v>224.8</v>
      </c>
      <c r="C18" s="235">
        <f t="shared" si="0"/>
        <v>1</v>
      </c>
      <c r="D18" s="119">
        <v>0</v>
      </c>
      <c r="E18" s="235">
        <v>1</v>
      </c>
      <c r="F18" s="119">
        <v>0</v>
      </c>
      <c r="G18" s="237">
        <v>0</v>
      </c>
      <c r="H18" s="304">
        <f t="shared" si="1"/>
        <v>0</v>
      </c>
      <c r="I18" s="242">
        <v>0</v>
      </c>
      <c r="J18" s="242">
        <v>0</v>
      </c>
      <c r="K18" s="242">
        <v>0</v>
      </c>
      <c r="L18" s="235">
        <f t="shared" si="2"/>
        <v>14</v>
      </c>
      <c r="M18" s="243">
        <v>0</v>
      </c>
      <c r="N18" s="243">
        <v>14</v>
      </c>
      <c r="O18" s="305">
        <v>72</v>
      </c>
    </row>
    <row r="19" spans="1:17" ht="15.75" hidden="1" customHeight="1" x14ac:dyDescent="0.25">
      <c r="A19" s="123" t="s">
        <v>111</v>
      </c>
      <c r="B19" s="241">
        <v>149.69999999999999</v>
      </c>
      <c r="C19" s="235">
        <f t="shared" si="0"/>
        <v>1</v>
      </c>
      <c r="D19" s="230">
        <v>0</v>
      </c>
      <c r="E19" s="235">
        <v>1</v>
      </c>
      <c r="F19" s="230">
        <v>0</v>
      </c>
      <c r="G19" s="231">
        <v>0</v>
      </c>
      <c r="H19" s="304">
        <f t="shared" si="1"/>
        <v>0</v>
      </c>
      <c r="I19" s="242">
        <v>0</v>
      </c>
      <c r="J19" s="242">
        <v>0</v>
      </c>
      <c r="K19" s="242">
        <v>0</v>
      </c>
      <c r="L19" s="235">
        <f t="shared" si="2"/>
        <v>14</v>
      </c>
      <c r="M19" s="243">
        <v>0</v>
      </c>
      <c r="N19" s="243">
        <v>14</v>
      </c>
      <c r="O19" s="305">
        <v>72</v>
      </c>
    </row>
    <row r="20" spans="1:17" ht="15.75" hidden="1" customHeight="1" x14ac:dyDescent="0.25">
      <c r="A20" s="123" t="s">
        <v>19</v>
      </c>
      <c r="B20" s="241">
        <v>120.4</v>
      </c>
      <c r="C20" s="235">
        <f t="shared" si="0"/>
        <v>1</v>
      </c>
      <c r="D20" s="233">
        <v>0</v>
      </c>
      <c r="E20" s="235">
        <v>1</v>
      </c>
      <c r="F20" s="233">
        <v>0</v>
      </c>
      <c r="G20" s="234">
        <v>0</v>
      </c>
      <c r="H20" s="304">
        <f t="shared" si="1"/>
        <v>0</v>
      </c>
      <c r="I20" s="242">
        <v>0</v>
      </c>
      <c r="J20" s="242">
        <v>0</v>
      </c>
      <c r="K20" s="242">
        <v>0</v>
      </c>
      <c r="L20" s="235">
        <f t="shared" si="2"/>
        <v>22</v>
      </c>
      <c r="M20" s="243">
        <v>0</v>
      </c>
      <c r="N20" s="243">
        <v>22</v>
      </c>
      <c r="O20" s="305">
        <v>94</v>
      </c>
    </row>
    <row r="21" spans="1:17" ht="15.75" hidden="1" customHeight="1" x14ac:dyDescent="0.25">
      <c r="A21" s="123" t="s">
        <v>15</v>
      </c>
      <c r="B21" s="241">
        <v>123.4</v>
      </c>
      <c r="C21" s="235">
        <f t="shared" si="0"/>
        <v>1</v>
      </c>
      <c r="D21" s="119">
        <v>0</v>
      </c>
      <c r="E21" s="235">
        <v>1</v>
      </c>
      <c r="F21" s="119">
        <v>0</v>
      </c>
      <c r="G21" s="237">
        <v>0</v>
      </c>
      <c r="H21" s="304">
        <f t="shared" si="1"/>
        <v>0</v>
      </c>
      <c r="I21" s="242">
        <v>0</v>
      </c>
      <c r="J21" s="242">
        <v>0</v>
      </c>
      <c r="K21" s="242">
        <v>0</v>
      </c>
      <c r="L21" s="235">
        <f t="shared" si="2"/>
        <v>17</v>
      </c>
      <c r="M21" s="243">
        <v>0</v>
      </c>
      <c r="N21" s="243">
        <v>17</v>
      </c>
      <c r="O21" s="305">
        <v>61</v>
      </c>
    </row>
    <row r="22" spans="1:17" ht="15.75" hidden="1" customHeight="1" x14ac:dyDescent="0.25">
      <c r="A22" s="123" t="s">
        <v>16</v>
      </c>
      <c r="B22" s="241">
        <v>146.5</v>
      </c>
      <c r="C22" s="235">
        <f t="shared" si="0"/>
        <v>1</v>
      </c>
      <c r="D22" s="119">
        <v>0</v>
      </c>
      <c r="E22" s="235">
        <v>1</v>
      </c>
      <c r="F22" s="119">
        <v>0</v>
      </c>
      <c r="G22" s="237">
        <v>0</v>
      </c>
      <c r="H22" s="304">
        <f t="shared" si="1"/>
        <v>0</v>
      </c>
      <c r="I22" s="242">
        <v>0</v>
      </c>
      <c r="J22" s="242">
        <v>0</v>
      </c>
      <c r="K22" s="242">
        <v>0</v>
      </c>
      <c r="L22" s="235">
        <f t="shared" si="2"/>
        <v>20</v>
      </c>
      <c r="M22" s="243">
        <v>0</v>
      </c>
      <c r="N22" s="243">
        <v>20</v>
      </c>
      <c r="O22" s="305">
        <v>68</v>
      </c>
    </row>
    <row r="23" spans="1:17" ht="15.75" hidden="1" customHeight="1" x14ac:dyDescent="0.25">
      <c r="A23" s="123" t="s">
        <v>17</v>
      </c>
      <c r="B23" s="241">
        <v>448.9</v>
      </c>
      <c r="C23" s="235">
        <f t="shared" si="0"/>
        <v>1</v>
      </c>
      <c r="D23" s="119">
        <v>0</v>
      </c>
      <c r="E23" s="235">
        <v>1</v>
      </c>
      <c r="F23" s="119">
        <v>0</v>
      </c>
      <c r="G23" s="237">
        <v>0</v>
      </c>
      <c r="H23" s="304">
        <f t="shared" si="1"/>
        <v>0</v>
      </c>
      <c r="I23" s="242">
        <v>0</v>
      </c>
      <c r="J23" s="242">
        <v>0</v>
      </c>
      <c r="K23" s="242">
        <v>0</v>
      </c>
      <c r="L23" s="235">
        <f t="shared" si="2"/>
        <v>17</v>
      </c>
      <c r="M23" s="243">
        <v>0</v>
      </c>
      <c r="N23" s="243">
        <v>17</v>
      </c>
      <c r="O23" s="305">
        <v>63</v>
      </c>
    </row>
    <row r="24" spans="1:17" ht="30" customHeight="1" x14ac:dyDescent="0.25">
      <c r="A24" s="236">
        <v>2020</v>
      </c>
      <c r="B24" s="229">
        <f>SUM(B25:B34)</f>
        <v>1820.3000000000002</v>
      </c>
      <c r="C24" s="238">
        <f>SUM(D24:G24)</f>
        <v>10</v>
      </c>
      <c r="D24" s="238">
        <f>SUM(D25:D34)</f>
        <v>1</v>
      </c>
      <c r="E24" s="238">
        <f>SUM(E25:E34)</f>
        <v>9</v>
      </c>
      <c r="F24" s="238">
        <f>SUM(F25:F34)</f>
        <v>0</v>
      </c>
      <c r="G24" s="239">
        <f>SUM(G25:G34)</f>
        <v>0</v>
      </c>
      <c r="H24" s="303">
        <f>SUM(I24:K24)</f>
        <v>0</v>
      </c>
      <c r="I24" s="238">
        <f>SUM(I25:I34)</f>
        <v>0</v>
      </c>
      <c r="J24" s="238">
        <f>SUM(J25:J34)</f>
        <v>0</v>
      </c>
      <c r="K24" s="238">
        <f>SUM(K25:K34)</f>
        <v>0</v>
      </c>
      <c r="L24" s="315">
        <f>SUM(M24:N24)</f>
        <v>198</v>
      </c>
      <c r="M24" s="238">
        <f>SUM(M25:M34)</f>
        <v>0</v>
      </c>
      <c r="N24" s="238">
        <f>SUM(N25:N34)</f>
        <v>198</v>
      </c>
      <c r="O24" s="239">
        <f>SUM(O25:O34)</f>
        <v>1054</v>
      </c>
      <c r="P24" s="5"/>
      <c r="Q24" s="4"/>
    </row>
    <row r="25" spans="1:17" ht="15.75" hidden="1" customHeight="1" x14ac:dyDescent="0.25">
      <c r="A25" s="123" t="s">
        <v>59</v>
      </c>
      <c r="B25" s="285">
        <v>107.4</v>
      </c>
      <c r="C25" s="235">
        <f>SUM(D25:G25)</f>
        <v>1</v>
      </c>
      <c r="D25" s="235">
        <v>1</v>
      </c>
      <c r="E25" s="233">
        <v>0</v>
      </c>
      <c r="F25" s="230">
        <v>0</v>
      </c>
      <c r="G25" s="231">
        <v>0</v>
      </c>
      <c r="H25" s="304">
        <f>SUM(I25:K25)</f>
        <v>0</v>
      </c>
      <c r="I25" s="119">
        <v>0</v>
      </c>
      <c r="J25" s="119">
        <v>0</v>
      </c>
      <c r="K25" s="119">
        <v>0</v>
      </c>
      <c r="L25" s="244">
        <f>SUM(M25:N25)</f>
        <v>48</v>
      </c>
      <c r="M25" s="292">
        <v>0</v>
      </c>
      <c r="N25" s="244">
        <v>48</v>
      </c>
      <c r="O25" s="306">
        <v>441</v>
      </c>
      <c r="P25" s="5"/>
      <c r="Q25" s="4"/>
    </row>
    <row r="26" spans="1:17" ht="15.75" hidden="1" customHeight="1" x14ac:dyDescent="0.25">
      <c r="A26" s="123" t="s">
        <v>12</v>
      </c>
      <c r="B26" s="285">
        <v>211.5</v>
      </c>
      <c r="C26" s="235">
        <f t="shared" ref="C26:C34" si="3">SUM(D26:G26)</f>
        <v>1</v>
      </c>
      <c r="D26" s="233">
        <v>0</v>
      </c>
      <c r="E26" s="235">
        <v>1</v>
      </c>
      <c r="F26" s="233">
        <v>0</v>
      </c>
      <c r="G26" s="234">
        <v>0</v>
      </c>
      <c r="H26" s="304">
        <f t="shared" ref="H26:H34" si="4">SUM(I26:K26)</f>
        <v>0</v>
      </c>
      <c r="I26" s="119">
        <v>0</v>
      </c>
      <c r="J26" s="119">
        <v>0</v>
      </c>
      <c r="K26" s="119">
        <v>0</v>
      </c>
      <c r="L26" s="244">
        <f t="shared" ref="L26:L34" si="5">SUM(M26:N26)</f>
        <v>18</v>
      </c>
      <c r="M26" s="292">
        <v>0</v>
      </c>
      <c r="N26" s="244">
        <v>18</v>
      </c>
      <c r="O26" s="306">
        <v>72</v>
      </c>
      <c r="P26" s="6"/>
      <c r="Q26" s="4"/>
    </row>
    <row r="27" spans="1:17" ht="15.75" hidden="1" customHeight="1" x14ac:dyDescent="0.25">
      <c r="A27" s="123" t="s">
        <v>13</v>
      </c>
      <c r="B27" s="285">
        <v>140.9</v>
      </c>
      <c r="C27" s="235">
        <f t="shared" si="3"/>
        <v>1</v>
      </c>
      <c r="D27" s="119">
        <v>0</v>
      </c>
      <c r="E27" s="235">
        <v>1</v>
      </c>
      <c r="F27" s="119">
        <v>0</v>
      </c>
      <c r="G27" s="237">
        <v>0</v>
      </c>
      <c r="H27" s="304">
        <f t="shared" si="4"/>
        <v>0</v>
      </c>
      <c r="I27" s="119">
        <v>0</v>
      </c>
      <c r="J27" s="119">
        <v>0</v>
      </c>
      <c r="K27" s="119">
        <v>0</v>
      </c>
      <c r="L27" s="244">
        <f t="shared" si="5"/>
        <v>15</v>
      </c>
      <c r="M27" s="292">
        <v>0</v>
      </c>
      <c r="N27" s="244">
        <v>15</v>
      </c>
      <c r="O27" s="306">
        <v>50</v>
      </c>
      <c r="P27" s="3"/>
      <c r="Q27" s="4"/>
    </row>
    <row r="28" spans="1:17" ht="15.75" hidden="1" customHeight="1" x14ac:dyDescent="0.25">
      <c r="A28" s="123" t="s">
        <v>14</v>
      </c>
      <c r="B28" s="285">
        <v>146.80000000000001</v>
      </c>
      <c r="C28" s="235">
        <f t="shared" si="3"/>
        <v>1</v>
      </c>
      <c r="D28" s="119">
        <v>0</v>
      </c>
      <c r="E28" s="235">
        <v>1</v>
      </c>
      <c r="F28" s="119">
        <v>0</v>
      </c>
      <c r="G28" s="237">
        <v>0</v>
      </c>
      <c r="H28" s="304">
        <f t="shared" si="4"/>
        <v>0</v>
      </c>
      <c r="I28" s="119">
        <v>0</v>
      </c>
      <c r="J28" s="119">
        <v>0</v>
      </c>
      <c r="K28" s="119">
        <v>0</v>
      </c>
      <c r="L28" s="244">
        <f t="shared" si="5"/>
        <v>13</v>
      </c>
      <c r="M28" s="292">
        <v>0</v>
      </c>
      <c r="N28" s="244">
        <v>13</v>
      </c>
      <c r="O28" s="306">
        <v>61</v>
      </c>
    </row>
    <row r="29" spans="1:17" ht="15.75" hidden="1" customHeight="1" x14ac:dyDescent="0.25">
      <c r="A29" s="123" t="s">
        <v>18</v>
      </c>
      <c r="B29" s="285">
        <v>224.8</v>
      </c>
      <c r="C29" s="235">
        <f t="shared" si="3"/>
        <v>1</v>
      </c>
      <c r="D29" s="119">
        <v>0</v>
      </c>
      <c r="E29" s="235">
        <v>1</v>
      </c>
      <c r="F29" s="119">
        <v>0</v>
      </c>
      <c r="G29" s="237">
        <v>0</v>
      </c>
      <c r="H29" s="304">
        <f t="shared" si="4"/>
        <v>0</v>
      </c>
      <c r="I29" s="119">
        <v>0</v>
      </c>
      <c r="J29" s="119">
        <v>0</v>
      </c>
      <c r="K29" s="119">
        <v>0</v>
      </c>
      <c r="L29" s="244">
        <f t="shared" si="5"/>
        <v>14</v>
      </c>
      <c r="M29" s="292">
        <v>0</v>
      </c>
      <c r="N29" s="244">
        <v>14</v>
      </c>
      <c r="O29" s="306">
        <v>72</v>
      </c>
    </row>
    <row r="30" spans="1:17" ht="15.75" hidden="1" customHeight="1" x14ac:dyDescent="0.25">
      <c r="A30" s="123" t="s">
        <v>111</v>
      </c>
      <c r="B30" s="285">
        <v>149.69999999999999</v>
      </c>
      <c r="C30" s="235">
        <f t="shared" si="3"/>
        <v>1</v>
      </c>
      <c r="D30" s="230">
        <v>0</v>
      </c>
      <c r="E30" s="235">
        <v>1</v>
      </c>
      <c r="F30" s="230">
        <v>0</v>
      </c>
      <c r="G30" s="231">
        <v>0</v>
      </c>
      <c r="H30" s="304">
        <f t="shared" si="4"/>
        <v>0</v>
      </c>
      <c r="I30" s="119">
        <v>0</v>
      </c>
      <c r="J30" s="119">
        <v>0</v>
      </c>
      <c r="K30" s="119">
        <v>0</v>
      </c>
      <c r="L30" s="244">
        <f t="shared" si="5"/>
        <v>14</v>
      </c>
      <c r="M30" s="292">
        <v>0</v>
      </c>
      <c r="N30" s="244">
        <v>14</v>
      </c>
      <c r="O30" s="306">
        <v>72</v>
      </c>
    </row>
    <row r="31" spans="1:17" ht="15.75" hidden="1" customHeight="1" x14ac:dyDescent="0.25">
      <c r="A31" s="123" t="s">
        <v>19</v>
      </c>
      <c r="B31" s="285">
        <v>120.4</v>
      </c>
      <c r="C31" s="235">
        <f t="shared" si="3"/>
        <v>1</v>
      </c>
      <c r="D31" s="233">
        <v>0</v>
      </c>
      <c r="E31" s="235">
        <v>1</v>
      </c>
      <c r="F31" s="233">
        <v>0</v>
      </c>
      <c r="G31" s="234">
        <v>0</v>
      </c>
      <c r="H31" s="304">
        <f t="shared" si="4"/>
        <v>0</v>
      </c>
      <c r="I31" s="119">
        <v>0</v>
      </c>
      <c r="J31" s="119">
        <v>0</v>
      </c>
      <c r="K31" s="119">
        <v>0</v>
      </c>
      <c r="L31" s="244">
        <f t="shared" si="5"/>
        <v>22</v>
      </c>
      <c r="M31" s="292">
        <v>0</v>
      </c>
      <c r="N31" s="244">
        <v>22</v>
      </c>
      <c r="O31" s="306">
        <v>94</v>
      </c>
    </row>
    <row r="32" spans="1:17" ht="15.75" hidden="1" customHeight="1" x14ac:dyDescent="0.25">
      <c r="A32" s="123" t="s">
        <v>15</v>
      </c>
      <c r="B32" s="285">
        <v>123.4</v>
      </c>
      <c r="C32" s="235">
        <f t="shared" si="3"/>
        <v>1</v>
      </c>
      <c r="D32" s="119">
        <v>0</v>
      </c>
      <c r="E32" s="235">
        <v>1</v>
      </c>
      <c r="F32" s="119">
        <v>0</v>
      </c>
      <c r="G32" s="237">
        <v>0</v>
      </c>
      <c r="H32" s="304">
        <f t="shared" si="4"/>
        <v>0</v>
      </c>
      <c r="I32" s="119">
        <v>0</v>
      </c>
      <c r="J32" s="119">
        <v>0</v>
      </c>
      <c r="K32" s="119">
        <v>0</v>
      </c>
      <c r="L32" s="244">
        <f t="shared" si="5"/>
        <v>17</v>
      </c>
      <c r="M32" s="292">
        <v>0</v>
      </c>
      <c r="N32" s="244">
        <v>17</v>
      </c>
      <c r="O32" s="306">
        <v>61</v>
      </c>
    </row>
    <row r="33" spans="1:15" ht="15.75" hidden="1" customHeight="1" x14ac:dyDescent="0.25">
      <c r="A33" s="123" t="s">
        <v>16</v>
      </c>
      <c r="B33" s="285">
        <v>146.5</v>
      </c>
      <c r="C33" s="235">
        <f t="shared" si="3"/>
        <v>1</v>
      </c>
      <c r="D33" s="119">
        <v>0</v>
      </c>
      <c r="E33" s="235">
        <v>1</v>
      </c>
      <c r="F33" s="119">
        <v>0</v>
      </c>
      <c r="G33" s="237">
        <v>0</v>
      </c>
      <c r="H33" s="304">
        <f t="shared" si="4"/>
        <v>0</v>
      </c>
      <c r="I33" s="119">
        <v>0</v>
      </c>
      <c r="J33" s="119">
        <v>0</v>
      </c>
      <c r="K33" s="119">
        <v>0</v>
      </c>
      <c r="L33" s="244">
        <f t="shared" si="5"/>
        <v>20</v>
      </c>
      <c r="M33" s="292">
        <v>0</v>
      </c>
      <c r="N33" s="244">
        <v>20</v>
      </c>
      <c r="O33" s="306">
        <v>68</v>
      </c>
    </row>
    <row r="34" spans="1:15" ht="15.75" hidden="1" customHeight="1" x14ac:dyDescent="0.25">
      <c r="A34" s="123" t="s">
        <v>17</v>
      </c>
      <c r="B34" s="285">
        <v>448.9</v>
      </c>
      <c r="C34" s="235">
        <f t="shared" si="3"/>
        <v>1</v>
      </c>
      <c r="D34" s="119">
        <v>0</v>
      </c>
      <c r="E34" s="235">
        <v>1</v>
      </c>
      <c r="F34" s="119">
        <v>0</v>
      </c>
      <c r="G34" s="237">
        <v>0</v>
      </c>
      <c r="H34" s="304">
        <f t="shared" si="4"/>
        <v>0</v>
      </c>
      <c r="I34" s="119">
        <v>0</v>
      </c>
      <c r="J34" s="119">
        <v>0</v>
      </c>
      <c r="K34" s="119">
        <v>0</v>
      </c>
      <c r="L34" s="244">
        <f t="shared" si="5"/>
        <v>17</v>
      </c>
      <c r="M34" s="292">
        <v>0</v>
      </c>
      <c r="N34" s="244">
        <v>17</v>
      </c>
      <c r="O34" s="306">
        <v>63</v>
      </c>
    </row>
    <row r="35" spans="1:15" s="377" customFormat="1" ht="30" customHeight="1" x14ac:dyDescent="0.25">
      <c r="A35" s="236">
        <v>2021</v>
      </c>
      <c r="B35" s="229">
        <f>SUM(B36:B45)</f>
        <v>1820.5</v>
      </c>
      <c r="C35" s="292">
        <f>SUM(D35:G35)</f>
        <v>10</v>
      </c>
      <c r="D35" s="238">
        <f>SUM(D36:D45)</f>
        <v>1</v>
      </c>
      <c r="E35" s="238">
        <f>SUM(E36:E45)</f>
        <v>9</v>
      </c>
      <c r="F35" s="238">
        <f>SUM(F36:F45)</f>
        <v>0</v>
      </c>
      <c r="G35" s="239">
        <f>SUM(G36:G45)</f>
        <v>0</v>
      </c>
      <c r="H35" s="303">
        <f>SUM(I35:K35)</f>
        <v>0</v>
      </c>
      <c r="I35" s="238">
        <f>SUM(I36:I45)</f>
        <v>0</v>
      </c>
      <c r="J35" s="238">
        <f>SUM(J36:J45)</f>
        <v>0</v>
      </c>
      <c r="K35" s="238">
        <f>SUM(K36:K45)</f>
        <v>0</v>
      </c>
      <c r="L35" s="315">
        <f>SUM(M35:N35)</f>
        <v>199</v>
      </c>
      <c r="M35" s="238">
        <f>SUM(M36:M45)</f>
        <v>0</v>
      </c>
      <c r="N35" s="238">
        <f>SUM(N36:N45)</f>
        <v>199</v>
      </c>
      <c r="O35" s="239">
        <f>SUM(O36:O45)</f>
        <v>1057</v>
      </c>
    </row>
    <row r="36" spans="1:15" ht="15.75" hidden="1" customHeight="1" x14ac:dyDescent="0.25">
      <c r="A36" s="123" t="s">
        <v>59</v>
      </c>
      <c r="B36" s="285">
        <v>107.5</v>
      </c>
      <c r="C36" s="235">
        <f>SUM(D36:G36)</f>
        <v>1</v>
      </c>
      <c r="D36" s="235">
        <v>1</v>
      </c>
      <c r="E36" s="233">
        <v>0</v>
      </c>
      <c r="F36" s="230">
        <v>0</v>
      </c>
      <c r="G36" s="231">
        <v>0</v>
      </c>
      <c r="H36" s="304">
        <f>SUM(I36:K36)</f>
        <v>0</v>
      </c>
      <c r="I36" s="119">
        <v>0</v>
      </c>
      <c r="J36" s="119">
        <v>0</v>
      </c>
      <c r="K36" s="119">
        <v>0</v>
      </c>
      <c r="L36" s="244">
        <f>SUM(M36:N36)</f>
        <v>49</v>
      </c>
      <c r="M36" s="292">
        <v>0</v>
      </c>
      <c r="N36" s="244">
        <v>49</v>
      </c>
      <c r="O36" s="306">
        <v>442</v>
      </c>
    </row>
    <row r="37" spans="1:15" s="298" customFormat="1" ht="15.75" hidden="1" customHeight="1" x14ac:dyDescent="0.25">
      <c r="A37" s="123" t="s">
        <v>12</v>
      </c>
      <c r="B37" s="285">
        <v>211.6</v>
      </c>
      <c r="C37" s="235">
        <f t="shared" ref="C37:C45" si="6">SUM(D37:G37)</f>
        <v>1</v>
      </c>
      <c r="D37" s="233">
        <v>0</v>
      </c>
      <c r="E37" s="235">
        <v>1</v>
      </c>
      <c r="F37" s="233">
        <v>0</v>
      </c>
      <c r="G37" s="234">
        <v>0</v>
      </c>
      <c r="H37" s="304">
        <f t="shared" ref="H37:H45" si="7">SUM(I37:K37)</f>
        <v>0</v>
      </c>
      <c r="I37" s="119">
        <v>0</v>
      </c>
      <c r="J37" s="119">
        <v>0</v>
      </c>
      <c r="K37" s="119">
        <v>0</v>
      </c>
      <c r="L37" s="244">
        <f t="shared" ref="L37:L45" si="8">SUM(M37:N37)</f>
        <v>18</v>
      </c>
      <c r="M37" s="292">
        <v>0</v>
      </c>
      <c r="N37" s="244">
        <v>18</v>
      </c>
      <c r="O37" s="306">
        <v>73</v>
      </c>
    </row>
    <row r="38" spans="1:15" ht="15.75" hidden="1" customHeight="1" x14ac:dyDescent="0.25">
      <c r="A38" s="123" t="s">
        <v>13</v>
      </c>
      <c r="B38" s="285">
        <v>140.9</v>
      </c>
      <c r="C38" s="235">
        <f t="shared" si="6"/>
        <v>1</v>
      </c>
      <c r="D38" s="119">
        <v>0</v>
      </c>
      <c r="E38" s="235">
        <v>1</v>
      </c>
      <c r="F38" s="119">
        <v>0</v>
      </c>
      <c r="G38" s="237">
        <v>0</v>
      </c>
      <c r="H38" s="304">
        <f t="shared" si="7"/>
        <v>0</v>
      </c>
      <c r="I38" s="119">
        <v>0</v>
      </c>
      <c r="J38" s="119">
        <v>0</v>
      </c>
      <c r="K38" s="119">
        <v>0</v>
      </c>
      <c r="L38" s="244">
        <f t="shared" si="8"/>
        <v>15</v>
      </c>
      <c r="M38" s="292">
        <v>0</v>
      </c>
      <c r="N38" s="244">
        <v>15</v>
      </c>
      <c r="O38" s="306">
        <v>50</v>
      </c>
    </row>
    <row r="39" spans="1:15" ht="15.75" hidden="1" customHeight="1" x14ac:dyDescent="0.25">
      <c r="A39" s="123" t="s">
        <v>14</v>
      </c>
      <c r="B39" s="285">
        <v>146.80000000000001</v>
      </c>
      <c r="C39" s="235">
        <f t="shared" si="6"/>
        <v>1</v>
      </c>
      <c r="D39" s="119">
        <v>0</v>
      </c>
      <c r="E39" s="235">
        <v>1</v>
      </c>
      <c r="F39" s="119">
        <v>0</v>
      </c>
      <c r="G39" s="237">
        <v>0</v>
      </c>
      <c r="H39" s="304">
        <f t="shared" si="7"/>
        <v>0</v>
      </c>
      <c r="I39" s="119">
        <v>0</v>
      </c>
      <c r="J39" s="119">
        <v>0</v>
      </c>
      <c r="K39" s="119">
        <v>0</v>
      </c>
      <c r="L39" s="244">
        <f t="shared" si="8"/>
        <v>13</v>
      </c>
      <c r="M39" s="292">
        <v>0</v>
      </c>
      <c r="N39" s="244">
        <v>13</v>
      </c>
      <c r="O39" s="306">
        <v>61</v>
      </c>
    </row>
    <row r="40" spans="1:15" ht="15.75" hidden="1" customHeight="1" x14ac:dyDescent="0.25">
      <c r="A40" s="123" t="s">
        <v>18</v>
      </c>
      <c r="B40" s="285">
        <v>224.9</v>
      </c>
      <c r="C40" s="235">
        <f t="shared" si="6"/>
        <v>1</v>
      </c>
      <c r="D40" s="119">
        <v>0</v>
      </c>
      <c r="E40" s="235">
        <v>1</v>
      </c>
      <c r="F40" s="119">
        <v>0</v>
      </c>
      <c r="G40" s="237">
        <v>0</v>
      </c>
      <c r="H40" s="304">
        <f t="shared" si="7"/>
        <v>0</v>
      </c>
      <c r="I40" s="119">
        <v>0</v>
      </c>
      <c r="J40" s="119">
        <v>0</v>
      </c>
      <c r="K40" s="119">
        <v>0</v>
      </c>
      <c r="L40" s="244">
        <f t="shared" si="8"/>
        <v>14</v>
      </c>
      <c r="M40" s="292">
        <v>0</v>
      </c>
      <c r="N40" s="244">
        <v>14</v>
      </c>
      <c r="O40" s="306">
        <v>72</v>
      </c>
    </row>
    <row r="41" spans="1:15" ht="15.75" hidden="1" customHeight="1" x14ac:dyDescent="0.25">
      <c r="A41" s="123" t="s">
        <v>188</v>
      </c>
      <c r="B41" s="285">
        <v>149.69999999999999</v>
      </c>
      <c r="C41" s="235">
        <f t="shared" si="6"/>
        <v>1</v>
      </c>
      <c r="D41" s="230">
        <v>0</v>
      </c>
      <c r="E41" s="235">
        <v>1</v>
      </c>
      <c r="F41" s="230">
        <v>0</v>
      </c>
      <c r="G41" s="231">
        <v>0</v>
      </c>
      <c r="H41" s="304">
        <f t="shared" si="7"/>
        <v>0</v>
      </c>
      <c r="I41" s="119">
        <v>0</v>
      </c>
      <c r="J41" s="119">
        <v>0</v>
      </c>
      <c r="K41" s="119">
        <v>0</v>
      </c>
      <c r="L41" s="244">
        <f t="shared" si="8"/>
        <v>14</v>
      </c>
      <c r="M41" s="292">
        <v>0</v>
      </c>
      <c r="N41" s="244">
        <v>14</v>
      </c>
      <c r="O41" s="306">
        <v>72</v>
      </c>
    </row>
    <row r="42" spans="1:15" ht="15.75" hidden="1" customHeight="1" x14ac:dyDescent="0.25">
      <c r="A42" s="123" t="s">
        <v>19</v>
      </c>
      <c r="B42" s="285">
        <v>120.4</v>
      </c>
      <c r="C42" s="235">
        <f t="shared" si="6"/>
        <v>1</v>
      </c>
      <c r="D42" s="233">
        <v>0</v>
      </c>
      <c r="E42" s="235">
        <v>1</v>
      </c>
      <c r="F42" s="233">
        <v>0</v>
      </c>
      <c r="G42" s="234">
        <v>0</v>
      </c>
      <c r="H42" s="304">
        <f t="shared" si="7"/>
        <v>0</v>
      </c>
      <c r="I42" s="119">
        <v>0</v>
      </c>
      <c r="J42" s="119">
        <v>0</v>
      </c>
      <c r="K42" s="119">
        <v>0</v>
      </c>
      <c r="L42" s="244">
        <f t="shared" si="8"/>
        <v>22</v>
      </c>
      <c r="M42" s="292">
        <v>0</v>
      </c>
      <c r="N42" s="244">
        <v>22</v>
      </c>
      <c r="O42" s="306">
        <v>95</v>
      </c>
    </row>
    <row r="43" spans="1:15" ht="15.75" hidden="1" customHeight="1" x14ac:dyDescent="0.25">
      <c r="A43" s="123" t="s">
        <v>15</v>
      </c>
      <c r="B43" s="285">
        <v>123.4</v>
      </c>
      <c r="C43" s="235">
        <f t="shared" si="6"/>
        <v>1</v>
      </c>
      <c r="D43" s="119">
        <v>0</v>
      </c>
      <c r="E43" s="235">
        <v>1</v>
      </c>
      <c r="F43" s="119">
        <v>0</v>
      </c>
      <c r="G43" s="237">
        <v>0</v>
      </c>
      <c r="H43" s="304">
        <f t="shared" si="7"/>
        <v>0</v>
      </c>
      <c r="I43" s="119">
        <v>0</v>
      </c>
      <c r="J43" s="119">
        <v>0</v>
      </c>
      <c r="K43" s="119">
        <v>0</v>
      </c>
      <c r="L43" s="244">
        <f t="shared" si="8"/>
        <v>17</v>
      </c>
      <c r="M43" s="292">
        <v>0</v>
      </c>
      <c r="N43" s="244">
        <v>17</v>
      </c>
      <c r="O43" s="306">
        <v>61</v>
      </c>
    </row>
    <row r="44" spans="1:15" ht="15.75" hidden="1" customHeight="1" x14ac:dyDescent="0.25">
      <c r="A44" s="123" t="s">
        <v>16</v>
      </c>
      <c r="B44" s="285">
        <v>146.5</v>
      </c>
      <c r="C44" s="235">
        <f t="shared" si="6"/>
        <v>1</v>
      </c>
      <c r="D44" s="119">
        <v>0</v>
      </c>
      <c r="E44" s="235">
        <v>1</v>
      </c>
      <c r="F44" s="119">
        <v>0</v>
      </c>
      <c r="G44" s="237">
        <v>0</v>
      </c>
      <c r="H44" s="304">
        <f t="shared" si="7"/>
        <v>0</v>
      </c>
      <c r="I44" s="119">
        <v>0</v>
      </c>
      <c r="J44" s="119">
        <v>0</v>
      </c>
      <c r="K44" s="119">
        <v>0</v>
      </c>
      <c r="L44" s="244">
        <f t="shared" si="8"/>
        <v>20</v>
      </c>
      <c r="M44" s="292">
        <v>0</v>
      </c>
      <c r="N44" s="244">
        <v>20</v>
      </c>
      <c r="O44" s="306">
        <v>68</v>
      </c>
    </row>
    <row r="45" spans="1:15" ht="15.75" hidden="1" customHeight="1" x14ac:dyDescent="0.25">
      <c r="A45" s="123" t="s">
        <v>17</v>
      </c>
      <c r="B45" s="285">
        <v>448.8</v>
      </c>
      <c r="C45" s="235">
        <f t="shared" si="6"/>
        <v>1</v>
      </c>
      <c r="D45" s="119">
        <v>0</v>
      </c>
      <c r="E45" s="235">
        <v>1</v>
      </c>
      <c r="F45" s="119">
        <v>0</v>
      </c>
      <c r="G45" s="237">
        <v>0</v>
      </c>
      <c r="H45" s="304">
        <f t="shared" si="7"/>
        <v>0</v>
      </c>
      <c r="I45" s="119">
        <v>0</v>
      </c>
      <c r="J45" s="119">
        <v>0</v>
      </c>
      <c r="K45" s="119">
        <v>0</v>
      </c>
      <c r="L45" s="244">
        <f t="shared" si="8"/>
        <v>17</v>
      </c>
      <c r="M45" s="292">
        <v>0</v>
      </c>
      <c r="N45" s="244">
        <v>17</v>
      </c>
      <c r="O45" s="306">
        <v>63</v>
      </c>
    </row>
    <row r="46" spans="1:15" s="214" customFormat="1" ht="30" customHeight="1" x14ac:dyDescent="0.25">
      <c r="A46" s="517">
        <v>2022</v>
      </c>
      <c r="B46" s="518">
        <f>SUM(B47:B56)</f>
        <v>1820.58</v>
      </c>
      <c r="C46" s="519">
        <f>SUM(D46:G46)</f>
        <v>10</v>
      </c>
      <c r="D46" s="520">
        <f>SUM(D47:D56)</f>
        <v>1</v>
      </c>
      <c r="E46" s="520">
        <f>SUM(E47:E56)</f>
        <v>9</v>
      </c>
      <c r="F46" s="520">
        <f>SUM(F47:F56)</f>
        <v>0</v>
      </c>
      <c r="G46" s="521">
        <f>SUM(G47:G56)</f>
        <v>0</v>
      </c>
      <c r="H46" s="522">
        <f>SUM(I46:K46)</f>
        <v>0</v>
      </c>
      <c r="I46" s="520">
        <f>SUM(I47:I56)</f>
        <v>0</v>
      </c>
      <c r="J46" s="520">
        <f>SUM(J47:J56)</f>
        <v>0</v>
      </c>
      <c r="K46" s="520">
        <f>SUM(K47:K56)</f>
        <v>0</v>
      </c>
      <c r="L46" s="523">
        <f>SUM(M46:N46)</f>
        <v>199</v>
      </c>
      <c r="M46" s="520">
        <f>SUM(M47:M56)</f>
        <v>0</v>
      </c>
      <c r="N46" s="520">
        <f>SUM(N47:N56)</f>
        <v>199</v>
      </c>
      <c r="O46" s="521">
        <f>SUM(O47:O56)</f>
        <v>1057</v>
      </c>
    </row>
    <row r="47" spans="1:15" ht="30" customHeight="1" x14ac:dyDescent="0.25">
      <c r="A47" s="123" t="s">
        <v>59</v>
      </c>
      <c r="B47" s="285">
        <v>107.47</v>
      </c>
      <c r="C47" s="235">
        <f>SUM(D47:G47)</f>
        <v>1</v>
      </c>
      <c r="D47" s="235">
        <v>1</v>
      </c>
      <c r="E47" s="233">
        <v>0</v>
      </c>
      <c r="F47" s="230">
        <v>0</v>
      </c>
      <c r="G47" s="231">
        <v>0</v>
      </c>
      <c r="H47" s="304">
        <f>SUM(I47:K47)</f>
        <v>0</v>
      </c>
      <c r="I47" s="119">
        <v>0</v>
      </c>
      <c r="J47" s="119">
        <v>0</v>
      </c>
      <c r="K47" s="119">
        <v>0</v>
      </c>
      <c r="L47" s="244">
        <f>SUM(M47:N47)</f>
        <v>49</v>
      </c>
      <c r="M47" s="292">
        <v>0</v>
      </c>
      <c r="N47" s="244">
        <v>49</v>
      </c>
      <c r="O47" s="306">
        <v>442</v>
      </c>
    </row>
    <row r="48" spans="1:15" s="298" customFormat="1" ht="30" customHeight="1" x14ac:dyDescent="0.25">
      <c r="A48" s="123" t="s">
        <v>12</v>
      </c>
      <c r="B48" s="285">
        <v>211.59</v>
      </c>
      <c r="C48" s="235">
        <f t="shared" ref="C48:C56" si="9">SUM(D48:G48)</f>
        <v>1</v>
      </c>
      <c r="D48" s="233">
        <v>0</v>
      </c>
      <c r="E48" s="235">
        <v>1</v>
      </c>
      <c r="F48" s="233">
        <v>0</v>
      </c>
      <c r="G48" s="234">
        <v>0</v>
      </c>
      <c r="H48" s="304">
        <f>SUM(I48:K48)</f>
        <v>0</v>
      </c>
      <c r="I48" s="119">
        <v>0</v>
      </c>
      <c r="J48" s="119">
        <v>0</v>
      </c>
      <c r="K48" s="119">
        <v>0</v>
      </c>
      <c r="L48" s="244">
        <f t="shared" ref="L48:L56" si="10">SUM(M48:N48)</f>
        <v>18</v>
      </c>
      <c r="M48" s="292">
        <v>0</v>
      </c>
      <c r="N48" s="244">
        <v>18</v>
      </c>
      <c r="O48" s="306">
        <v>73</v>
      </c>
    </row>
    <row r="49" spans="1:15" ht="30" customHeight="1" x14ac:dyDescent="0.25">
      <c r="A49" s="123" t="s">
        <v>13</v>
      </c>
      <c r="B49" s="285">
        <v>140.88999999999999</v>
      </c>
      <c r="C49" s="235">
        <f t="shared" si="9"/>
        <v>1</v>
      </c>
      <c r="D49" s="119">
        <v>0</v>
      </c>
      <c r="E49" s="235">
        <v>1</v>
      </c>
      <c r="F49" s="119">
        <v>0</v>
      </c>
      <c r="G49" s="237">
        <v>0</v>
      </c>
      <c r="H49" s="304">
        <f t="shared" ref="H49:H56" si="11">SUM(I49:K49)</f>
        <v>0</v>
      </c>
      <c r="I49" s="119">
        <v>0</v>
      </c>
      <c r="J49" s="119">
        <v>0</v>
      </c>
      <c r="K49" s="119">
        <v>0</v>
      </c>
      <c r="L49" s="244">
        <f t="shared" si="10"/>
        <v>15</v>
      </c>
      <c r="M49" s="292">
        <v>0</v>
      </c>
      <c r="N49" s="244">
        <v>15</v>
      </c>
      <c r="O49" s="306">
        <v>50</v>
      </c>
    </row>
    <row r="50" spans="1:15" ht="30" customHeight="1" x14ac:dyDescent="0.25">
      <c r="A50" s="123" t="s">
        <v>14</v>
      </c>
      <c r="B50" s="285">
        <v>146.84</v>
      </c>
      <c r="C50" s="235">
        <f t="shared" si="9"/>
        <v>1</v>
      </c>
      <c r="D50" s="119">
        <v>0</v>
      </c>
      <c r="E50" s="235">
        <v>1</v>
      </c>
      <c r="F50" s="119">
        <v>0</v>
      </c>
      <c r="G50" s="237">
        <v>0</v>
      </c>
      <c r="H50" s="304">
        <f t="shared" si="11"/>
        <v>0</v>
      </c>
      <c r="I50" s="119">
        <v>0</v>
      </c>
      <c r="J50" s="119">
        <v>0</v>
      </c>
      <c r="K50" s="119">
        <v>0</v>
      </c>
      <c r="L50" s="244">
        <f t="shared" si="10"/>
        <v>13</v>
      </c>
      <c r="M50" s="292">
        <v>0</v>
      </c>
      <c r="N50" s="244">
        <v>13</v>
      </c>
      <c r="O50" s="306">
        <v>61</v>
      </c>
    </row>
    <row r="51" spans="1:15" ht="30" customHeight="1" x14ac:dyDescent="0.25">
      <c r="A51" s="123" t="s">
        <v>18</v>
      </c>
      <c r="B51" s="285">
        <v>224.86</v>
      </c>
      <c r="C51" s="235">
        <f t="shared" si="9"/>
        <v>1</v>
      </c>
      <c r="D51" s="119">
        <v>0</v>
      </c>
      <c r="E51" s="235">
        <v>1</v>
      </c>
      <c r="F51" s="119">
        <v>0</v>
      </c>
      <c r="G51" s="237">
        <v>0</v>
      </c>
      <c r="H51" s="304">
        <f t="shared" si="11"/>
        <v>0</v>
      </c>
      <c r="I51" s="119">
        <v>0</v>
      </c>
      <c r="J51" s="119">
        <v>0</v>
      </c>
      <c r="K51" s="119">
        <v>0</v>
      </c>
      <c r="L51" s="244">
        <f t="shared" si="10"/>
        <v>14</v>
      </c>
      <c r="M51" s="292">
        <v>0</v>
      </c>
      <c r="N51" s="244">
        <v>14</v>
      </c>
      <c r="O51" s="306">
        <v>72</v>
      </c>
    </row>
    <row r="52" spans="1:15" ht="30" customHeight="1" x14ac:dyDescent="0.25">
      <c r="A52" s="123" t="s">
        <v>189</v>
      </c>
      <c r="B52" s="285">
        <v>149.72</v>
      </c>
      <c r="C52" s="235">
        <f t="shared" si="9"/>
        <v>1</v>
      </c>
      <c r="D52" s="230">
        <v>0</v>
      </c>
      <c r="E52" s="235">
        <v>1</v>
      </c>
      <c r="F52" s="230">
        <v>0</v>
      </c>
      <c r="G52" s="231">
        <v>0</v>
      </c>
      <c r="H52" s="304">
        <f t="shared" si="11"/>
        <v>0</v>
      </c>
      <c r="I52" s="119">
        <v>0</v>
      </c>
      <c r="J52" s="119">
        <v>0</v>
      </c>
      <c r="K52" s="119">
        <v>0</v>
      </c>
      <c r="L52" s="244">
        <f t="shared" si="10"/>
        <v>14</v>
      </c>
      <c r="M52" s="292">
        <v>0</v>
      </c>
      <c r="N52" s="244">
        <v>14</v>
      </c>
      <c r="O52" s="306">
        <v>72</v>
      </c>
    </row>
    <row r="53" spans="1:15" ht="30" customHeight="1" x14ac:dyDescent="0.25">
      <c r="A53" s="123" t="s">
        <v>19</v>
      </c>
      <c r="B53" s="285">
        <v>120.43</v>
      </c>
      <c r="C53" s="235">
        <f t="shared" si="9"/>
        <v>1</v>
      </c>
      <c r="D53" s="233">
        <v>0</v>
      </c>
      <c r="E53" s="235">
        <v>1</v>
      </c>
      <c r="F53" s="233">
        <v>0</v>
      </c>
      <c r="G53" s="234">
        <v>0</v>
      </c>
      <c r="H53" s="304">
        <f t="shared" si="11"/>
        <v>0</v>
      </c>
      <c r="I53" s="119">
        <v>0</v>
      </c>
      <c r="J53" s="119">
        <v>0</v>
      </c>
      <c r="K53" s="119">
        <v>0</v>
      </c>
      <c r="L53" s="244">
        <f t="shared" si="10"/>
        <v>22</v>
      </c>
      <c r="M53" s="292">
        <v>0</v>
      </c>
      <c r="N53" s="244">
        <v>22</v>
      </c>
      <c r="O53" s="306">
        <v>95</v>
      </c>
    </row>
    <row r="54" spans="1:15" ht="30" customHeight="1" x14ac:dyDescent="0.25">
      <c r="A54" s="123" t="s">
        <v>15</v>
      </c>
      <c r="B54" s="285">
        <v>123.42</v>
      </c>
      <c r="C54" s="235">
        <f t="shared" si="9"/>
        <v>1</v>
      </c>
      <c r="D54" s="119">
        <v>0</v>
      </c>
      <c r="E54" s="235">
        <v>1</v>
      </c>
      <c r="F54" s="119">
        <v>0</v>
      </c>
      <c r="G54" s="237">
        <v>0</v>
      </c>
      <c r="H54" s="304">
        <f t="shared" si="11"/>
        <v>0</v>
      </c>
      <c r="I54" s="119">
        <v>0</v>
      </c>
      <c r="J54" s="119">
        <v>0</v>
      </c>
      <c r="K54" s="119">
        <v>0</v>
      </c>
      <c r="L54" s="244">
        <f t="shared" si="10"/>
        <v>17</v>
      </c>
      <c r="M54" s="292">
        <v>0</v>
      </c>
      <c r="N54" s="244">
        <v>17</v>
      </c>
      <c r="O54" s="306">
        <v>61</v>
      </c>
    </row>
    <row r="55" spans="1:15" ht="30" customHeight="1" x14ac:dyDescent="0.25">
      <c r="A55" s="123" t="s">
        <v>16</v>
      </c>
      <c r="B55" s="285">
        <v>146.51</v>
      </c>
      <c r="C55" s="235">
        <f t="shared" si="9"/>
        <v>1</v>
      </c>
      <c r="D55" s="119">
        <v>0</v>
      </c>
      <c r="E55" s="235">
        <v>1</v>
      </c>
      <c r="F55" s="119">
        <v>0</v>
      </c>
      <c r="G55" s="237">
        <v>0</v>
      </c>
      <c r="H55" s="304">
        <f t="shared" si="11"/>
        <v>0</v>
      </c>
      <c r="I55" s="119">
        <v>0</v>
      </c>
      <c r="J55" s="119">
        <v>0</v>
      </c>
      <c r="K55" s="119">
        <v>0</v>
      </c>
      <c r="L55" s="244">
        <f t="shared" si="10"/>
        <v>20</v>
      </c>
      <c r="M55" s="292">
        <v>0</v>
      </c>
      <c r="N55" s="244">
        <v>20</v>
      </c>
      <c r="O55" s="306">
        <v>68</v>
      </c>
    </row>
    <row r="56" spans="1:15" ht="30" customHeight="1" x14ac:dyDescent="0.25">
      <c r="A56" s="123" t="s">
        <v>17</v>
      </c>
      <c r="B56" s="285">
        <v>448.85</v>
      </c>
      <c r="C56" s="235">
        <f t="shared" si="9"/>
        <v>1</v>
      </c>
      <c r="D56" s="119">
        <v>0</v>
      </c>
      <c r="E56" s="235">
        <v>1</v>
      </c>
      <c r="F56" s="119">
        <v>0</v>
      </c>
      <c r="G56" s="237">
        <v>0</v>
      </c>
      <c r="H56" s="304">
        <f t="shared" si="11"/>
        <v>0</v>
      </c>
      <c r="I56" s="119">
        <v>0</v>
      </c>
      <c r="J56" s="119">
        <v>0</v>
      </c>
      <c r="K56" s="119">
        <v>0</v>
      </c>
      <c r="L56" s="244">
        <f t="shared" si="10"/>
        <v>17</v>
      </c>
      <c r="M56" s="292">
        <v>0</v>
      </c>
      <c r="N56" s="244">
        <v>17</v>
      </c>
      <c r="O56" s="306">
        <v>63</v>
      </c>
    </row>
    <row r="57" spans="1:15" ht="9.9499999999999993" customHeight="1" thickBot="1" x14ac:dyDescent="0.3">
      <c r="A57" s="222"/>
      <c r="B57" s="223"/>
      <c r="C57" s="224"/>
      <c r="D57" s="225"/>
      <c r="E57" s="224"/>
      <c r="F57" s="225"/>
      <c r="G57" s="226"/>
      <c r="H57" s="307"/>
      <c r="I57" s="225"/>
      <c r="J57" s="224"/>
      <c r="K57" s="224"/>
      <c r="L57" s="224"/>
      <c r="M57" s="224"/>
      <c r="N57" s="224"/>
      <c r="O57" s="308"/>
    </row>
    <row r="58" spans="1:15" ht="9.9499999999999993" customHeight="1" x14ac:dyDescent="0.25">
      <c r="A58" s="122"/>
      <c r="B58" s="122"/>
      <c r="C58" s="118"/>
      <c r="D58" s="119"/>
      <c r="E58" s="118"/>
      <c r="F58" s="119"/>
      <c r="G58" s="119"/>
      <c r="H58" s="119"/>
      <c r="I58" s="119"/>
      <c r="J58" s="118"/>
      <c r="K58" s="118"/>
      <c r="L58" s="118"/>
      <c r="M58" s="118"/>
      <c r="N58" s="118"/>
      <c r="O58" s="118"/>
    </row>
    <row r="59" spans="1:15" ht="15" customHeight="1" x14ac:dyDescent="0.25">
      <c r="A59" s="296" t="s">
        <v>20</v>
      </c>
      <c r="B59" s="296"/>
      <c r="C59" s="297"/>
      <c r="D59" s="297"/>
      <c r="E59" s="297"/>
      <c r="F59" s="297"/>
      <c r="G59" s="297"/>
      <c r="H59" s="297"/>
      <c r="I59" s="297"/>
      <c r="J59" s="297"/>
      <c r="K59" s="297"/>
      <c r="L59" s="297"/>
      <c r="M59" s="297"/>
      <c r="N59" s="297"/>
      <c r="O59" s="297"/>
    </row>
  </sheetData>
  <mergeCells count="9">
    <mergeCell ref="A2:G2"/>
    <mergeCell ref="H2:O3"/>
    <mergeCell ref="L6:N6"/>
    <mergeCell ref="F7:G7"/>
    <mergeCell ref="L7:L8"/>
    <mergeCell ref="C7:C8"/>
    <mergeCell ref="H7:H8"/>
    <mergeCell ref="H6:K6"/>
    <mergeCell ref="C6:G6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97" fitToWidth="0" pageOrder="overThenDown" orientation="portrait" useFirstPageNumber="1" r:id="rId1"/>
  <headerFooter scaleWithDoc="0" alignWithMargins="0"/>
  <colBreaks count="1" manualBreakCount="1">
    <brk id="7" max="2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I190"/>
  <sheetViews>
    <sheetView view="pageBreakPreview" zoomScaleNormal="100" zoomScaleSheetLayoutView="100" workbookViewId="0">
      <selection activeCell="F56" sqref="F56"/>
    </sheetView>
  </sheetViews>
  <sheetFormatPr defaultColWidth="8" defaultRowHeight="17.25" outlineLevelRow="1" x14ac:dyDescent="0.3"/>
  <cols>
    <col min="1" max="1" width="10.109375" style="50" customWidth="1"/>
    <col min="2" max="2" width="14" style="47" bestFit="1" customWidth="1"/>
    <col min="3" max="3" width="12.6640625" style="47" bestFit="1" customWidth="1"/>
    <col min="4" max="4" width="11.6640625" style="47" bestFit="1" customWidth="1"/>
    <col min="5" max="5" width="10.6640625" style="47" customWidth="1"/>
    <col min="6" max="6" width="11.6640625" style="47" bestFit="1" customWidth="1"/>
    <col min="7" max="7" width="13.33203125" style="47" customWidth="1"/>
    <col min="8" max="8" width="10.21875" style="47" customWidth="1"/>
    <col min="9" max="9" width="11.6640625" style="47" bestFit="1" customWidth="1"/>
    <col min="10" max="11" width="10.77734375" style="47" bestFit="1" customWidth="1"/>
    <col min="12" max="12" width="9.44140625" style="47" bestFit="1" customWidth="1"/>
    <col min="13" max="13" width="9.21875" style="47" bestFit="1" customWidth="1"/>
    <col min="14" max="14" width="10.6640625" style="48" customWidth="1"/>
    <col min="15" max="15" width="8.44140625" style="50" customWidth="1"/>
    <col min="16" max="16" width="11.6640625" style="47" bestFit="1" customWidth="1"/>
    <col min="17" max="17" width="7.44140625" style="47" bestFit="1" customWidth="1"/>
    <col min="18" max="18" width="10.6640625" style="47" bestFit="1" customWidth="1"/>
    <col min="19" max="20" width="11.6640625" style="47" bestFit="1" customWidth="1"/>
    <col min="21" max="21" width="10.77734375" style="47" bestFit="1" customWidth="1"/>
    <col min="22" max="23" width="8.5546875" style="47" bestFit="1" customWidth="1"/>
    <col min="24" max="24" width="9.5546875" style="47" customWidth="1"/>
    <col min="25" max="25" width="10.77734375" style="47" customWidth="1"/>
    <col min="26" max="26" width="9.44140625" style="47" bestFit="1" customWidth="1"/>
    <col min="27" max="27" width="9.77734375" style="47" customWidth="1"/>
    <col min="28" max="28" width="9.33203125" style="47" customWidth="1"/>
    <col min="29" max="29" width="9.44140625" style="47" bestFit="1" customWidth="1"/>
    <col min="30" max="30" width="10.77734375" style="47" customWidth="1"/>
    <col min="31" max="16384" width="8" style="47"/>
  </cols>
  <sheetData>
    <row r="1" spans="1:30" s="17" customFormat="1" ht="15" customHeight="1" x14ac:dyDescent="0.15">
      <c r="A1" s="16"/>
      <c r="B1" s="16"/>
      <c r="C1" s="16"/>
      <c r="D1" s="16"/>
      <c r="E1" s="16"/>
      <c r="F1" s="16"/>
      <c r="G1" s="18"/>
      <c r="I1" s="18"/>
      <c r="J1" s="18"/>
      <c r="K1" s="18"/>
      <c r="L1" s="18"/>
      <c r="M1" s="18"/>
      <c r="O1" s="16"/>
      <c r="P1" s="16"/>
      <c r="Q1" s="16"/>
      <c r="R1" s="16"/>
      <c r="S1" s="16"/>
      <c r="T1" s="16"/>
      <c r="U1" s="16"/>
      <c r="V1" s="16"/>
      <c r="W1" s="16"/>
      <c r="X1" s="18"/>
      <c r="Y1" s="18"/>
      <c r="Z1" s="18"/>
      <c r="AA1" s="18"/>
      <c r="AB1" s="18"/>
      <c r="AC1" s="18"/>
      <c r="AD1" s="18"/>
    </row>
    <row r="2" spans="1:30" s="130" customFormat="1" ht="30" customHeight="1" x14ac:dyDescent="0.15">
      <c r="A2" s="461" t="s">
        <v>165</v>
      </c>
      <c r="B2" s="461"/>
      <c r="C2" s="461"/>
      <c r="D2" s="461"/>
      <c r="E2" s="461"/>
      <c r="F2" s="461"/>
      <c r="G2" s="461"/>
      <c r="H2" s="461" t="s">
        <v>116</v>
      </c>
      <c r="I2" s="461"/>
      <c r="J2" s="461"/>
      <c r="K2" s="461"/>
      <c r="L2" s="461"/>
      <c r="M2" s="461"/>
      <c r="N2" s="461"/>
      <c r="O2" s="461" t="s">
        <v>166</v>
      </c>
      <c r="P2" s="461"/>
      <c r="Q2" s="461"/>
      <c r="R2" s="461"/>
      <c r="S2" s="461"/>
      <c r="T2" s="461"/>
      <c r="U2" s="461"/>
      <c r="V2" s="461"/>
      <c r="W2" s="461" t="s">
        <v>136</v>
      </c>
      <c r="X2" s="461"/>
      <c r="Y2" s="461"/>
      <c r="Z2" s="461"/>
      <c r="AA2" s="461"/>
      <c r="AB2" s="461"/>
      <c r="AC2" s="461"/>
      <c r="AD2" s="461"/>
    </row>
    <row r="3" spans="1:30" s="136" customFormat="1" ht="30" customHeight="1" x14ac:dyDescent="0.35">
      <c r="A3" s="131"/>
      <c r="B3" s="132"/>
      <c r="C3" s="132"/>
      <c r="D3" s="132"/>
      <c r="E3" s="132"/>
      <c r="F3" s="132"/>
      <c r="G3" s="133"/>
      <c r="H3" s="131"/>
      <c r="I3" s="132"/>
      <c r="J3" s="132"/>
      <c r="K3" s="132"/>
      <c r="L3" s="132"/>
      <c r="M3" s="132"/>
      <c r="N3" s="135"/>
      <c r="O3" s="134"/>
      <c r="P3" s="131"/>
      <c r="Q3" s="131"/>
      <c r="R3" s="132"/>
      <c r="S3" s="132"/>
      <c r="T3" s="132"/>
      <c r="U3" s="132"/>
      <c r="V3" s="132"/>
      <c r="W3" s="132"/>
      <c r="X3" s="132"/>
      <c r="Y3" s="131"/>
      <c r="Z3" s="132"/>
      <c r="AA3" s="132"/>
      <c r="AB3" s="132"/>
      <c r="AC3" s="132"/>
      <c r="AD3" s="132"/>
    </row>
    <row r="4" spans="1:30" s="26" customFormat="1" ht="15" customHeight="1" x14ac:dyDescent="0.55000000000000004">
      <c r="A4" s="20"/>
      <c r="B4" s="21"/>
      <c r="C4" s="21"/>
      <c r="D4" s="21"/>
      <c r="E4" s="21"/>
      <c r="F4" s="21"/>
      <c r="G4" s="22"/>
      <c r="H4" s="20"/>
      <c r="I4" s="21"/>
      <c r="J4" s="24"/>
      <c r="K4" s="24"/>
      <c r="L4" s="24"/>
      <c r="M4" s="24"/>
      <c r="N4" s="25"/>
      <c r="O4" s="23"/>
      <c r="P4" s="20"/>
      <c r="Q4" s="20"/>
      <c r="R4" s="21"/>
      <c r="S4" s="21"/>
      <c r="T4" s="21"/>
      <c r="U4" s="21"/>
      <c r="V4" s="21"/>
      <c r="W4" s="21"/>
      <c r="X4" s="21"/>
      <c r="Y4" s="20"/>
      <c r="Z4" s="21"/>
      <c r="AA4" s="21"/>
      <c r="AB4" s="24"/>
      <c r="AC4" s="24"/>
      <c r="AD4" s="24"/>
    </row>
    <row r="5" spans="1:30" s="43" customFormat="1" ht="15" customHeight="1" thickBot="1" x14ac:dyDescent="0.3">
      <c r="A5" s="380" t="s">
        <v>21</v>
      </c>
      <c r="B5" s="381"/>
      <c r="C5" s="381"/>
      <c r="D5" s="381"/>
      <c r="E5" s="381"/>
      <c r="F5" s="381"/>
      <c r="G5" s="361"/>
      <c r="H5" s="381"/>
      <c r="I5" s="381"/>
      <c r="J5" s="381"/>
      <c r="K5" s="381"/>
      <c r="L5" s="381"/>
      <c r="M5" s="381"/>
      <c r="N5" s="361" t="s">
        <v>22</v>
      </c>
      <c r="O5" s="380" t="s">
        <v>2</v>
      </c>
      <c r="P5" s="382"/>
      <c r="Q5" s="382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61" t="s">
        <v>22</v>
      </c>
    </row>
    <row r="6" spans="1:30" s="29" customFormat="1" ht="18.75" customHeight="1" x14ac:dyDescent="0.15">
      <c r="A6" s="142" t="s">
        <v>167</v>
      </c>
      <c r="B6" s="28" t="s">
        <v>24</v>
      </c>
      <c r="C6" s="28" t="s">
        <v>25</v>
      </c>
      <c r="D6" s="28" t="s">
        <v>26</v>
      </c>
      <c r="E6" s="28" t="s">
        <v>27</v>
      </c>
      <c r="F6" s="28" t="s">
        <v>28</v>
      </c>
      <c r="G6" s="143" t="s">
        <v>29</v>
      </c>
      <c r="H6" s="142" t="s">
        <v>30</v>
      </c>
      <c r="I6" s="28" t="s">
        <v>61</v>
      </c>
      <c r="J6" s="28" t="s">
        <v>31</v>
      </c>
      <c r="K6" s="28" t="s">
        <v>32</v>
      </c>
      <c r="L6" s="28" t="s">
        <v>33</v>
      </c>
      <c r="M6" s="28" t="s">
        <v>34</v>
      </c>
      <c r="N6" s="143" t="s">
        <v>35</v>
      </c>
      <c r="O6" s="142" t="s">
        <v>167</v>
      </c>
      <c r="P6" s="27" t="s">
        <v>36</v>
      </c>
      <c r="Q6" s="27" t="s">
        <v>37</v>
      </c>
      <c r="R6" s="28" t="s">
        <v>39</v>
      </c>
      <c r="S6" s="28" t="s">
        <v>38</v>
      </c>
      <c r="T6" s="28" t="s">
        <v>40</v>
      </c>
      <c r="U6" s="28" t="s">
        <v>41</v>
      </c>
      <c r="V6" s="143" t="s">
        <v>42</v>
      </c>
      <c r="W6" s="142" t="s">
        <v>43</v>
      </c>
      <c r="X6" s="27" t="s">
        <v>44</v>
      </c>
      <c r="Y6" s="27" t="s">
        <v>45</v>
      </c>
      <c r="Z6" s="28" t="s">
        <v>46</v>
      </c>
      <c r="AA6" s="28" t="s">
        <v>47</v>
      </c>
      <c r="AB6" s="28" t="s">
        <v>48</v>
      </c>
      <c r="AC6" s="28" t="s">
        <v>49</v>
      </c>
      <c r="AD6" s="143" t="s">
        <v>50</v>
      </c>
    </row>
    <row r="7" spans="1:30" s="29" customFormat="1" ht="18.75" customHeight="1" x14ac:dyDescent="0.25">
      <c r="A7" s="144"/>
      <c r="B7" s="457" t="s">
        <v>52</v>
      </c>
      <c r="C7" s="457" t="s">
        <v>207</v>
      </c>
      <c r="D7" s="457" t="s">
        <v>208</v>
      </c>
      <c r="E7" s="457" t="s">
        <v>209</v>
      </c>
      <c r="F7" s="457" t="s">
        <v>53</v>
      </c>
      <c r="G7" s="459" t="s">
        <v>210</v>
      </c>
      <c r="H7" s="462" t="s">
        <v>190</v>
      </c>
      <c r="I7" s="457" t="s">
        <v>191</v>
      </c>
      <c r="J7" s="335"/>
      <c r="K7" s="335"/>
      <c r="L7" s="335"/>
      <c r="M7" s="457" t="s">
        <v>211</v>
      </c>
      <c r="N7" s="459" t="s">
        <v>195</v>
      </c>
      <c r="O7" s="144"/>
      <c r="P7" s="30"/>
      <c r="Q7" s="457" t="s">
        <v>212</v>
      </c>
      <c r="R7" s="31"/>
      <c r="S7" s="31"/>
      <c r="T7" s="31"/>
      <c r="U7" s="31" t="s">
        <v>1</v>
      </c>
      <c r="V7" s="145"/>
      <c r="W7" s="462" t="s">
        <v>214</v>
      </c>
      <c r="X7" s="338"/>
      <c r="Y7" s="457" t="s">
        <v>215</v>
      </c>
      <c r="Z7" s="457" t="s">
        <v>216</v>
      </c>
      <c r="AA7" s="457" t="s">
        <v>198</v>
      </c>
      <c r="AB7" s="457" t="s">
        <v>197</v>
      </c>
      <c r="AC7" s="334"/>
      <c r="AD7" s="459" t="s">
        <v>199</v>
      </c>
    </row>
    <row r="8" spans="1:30" s="29" customFormat="1" ht="19.5" customHeight="1" x14ac:dyDescent="0.25">
      <c r="A8" s="146" t="s">
        <v>51</v>
      </c>
      <c r="B8" s="458"/>
      <c r="C8" s="464"/>
      <c r="D8" s="458"/>
      <c r="E8" s="458"/>
      <c r="F8" s="458"/>
      <c r="G8" s="460"/>
      <c r="H8" s="463"/>
      <c r="I8" s="458"/>
      <c r="J8" s="337" t="s">
        <v>192</v>
      </c>
      <c r="K8" s="337" t="s">
        <v>193</v>
      </c>
      <c r="L8" s="337" t="s">
        <v>194</v>
      </c>
      <c r="M8" s="458"/>
      <c r="N8" s="460"/>
      <c r="O8" s="146" t="s">
        <v>51</v>
      </c>
      <c r="P8" s="32" t="s">
        <v>54</v>
      </c>
      <c r="Q8" s="458"/>
      <c r="R8" s="33" t="s">
        <v>55</v>
      </c>
      <c r="S8" s="33" t="s">
        <v>213</v>
      </c>
      <c r="T8" s="33" t="s">
        <v>56</v>
      </c>
      <c r="U8" s="33" t="s">
        <v>57</v>
      </c>
      <c r="V8" s="147" t="s">
        <v>196</v>
      </c>
      <c r="W8" s="463"/>
      <c r="X8" s="339" t="s">
        <v>58</v>
      </c>
      <c r="Y8" s="464"/>
      <c r="Z8" s="458"/>
      <c r="AA8" s="458"/>
      <c r="AB8" s="458"/>
      <c r="AC8" s="336" t="s">
        <v>217</v>
      </c>
      <c r="AD8" s="460"/>
    </row>
    <row r="9" spans="1:30" s="36" customFormat="1" ht="38.25" hidden="1" customHeight="1" x14ac:dyDescent="0.25">
      <c r="A9" s="156">
        <v>2015</v>
      </c>
      <c r="B9" s="149">
        <v>1819829903.3</v>
      </c>
      <c r="C9" s="149">
        <v>105891048.59999999</v>
      </c>
      <c r="D9" s="149">
        <v>58247343.699999996</v>
      </c>
      <c r="E9" s="149">
        <v>394850</v>
      </c>
      <c r="F9" s="149">
        <v>12639757</v>
      </c>
      <c r="G9" s="150">
        <v>1530826419.8000002</v>
      </c>
      <c r="H9" s="163">
        <v>0</v>
      </c>
      <c r="I9" s="137">
        <v>14353346.000000002</v>
      </c>
      <c r="J9" s="137">
        <v>1450128</v>
      </c>
      <c r="K9" s="137">
        <v>1064698.7</v>
      </c>
      <c r="L9" s="34">
        <v>58819.7</v>
      </c>
      <c r="M9" s="34">
        <v>64305</v>
      </c>
      <c r="N9" s="164">
        <v>440271.2</v>
      </c>
      <c r="O9" s="156">
        <v>2015</v>
      </c>
      <c r="P9" s="35">
        <v>19095920.800000001</v>
      </c>
      <c r="Q9" s="35">
        <v>0</v>
      </c>
      <c r="R9" s="137">
        <v>997766.2</v>
      </c>
      <c r="S9" s="149">
        <v>41556400.299999997</v>
      </c>
      <c r="T9" s="137">
        <v>15183151.500000002</v>
      </c>
      <c r="U9" s="137">
        <v>1592498.3</v>
      </c>
      <c r="V9" s="164">
        <v>50565</v>
      </c>
      <c r="W9" s="284">
        <v>33072.1</v>
      </c>
      <c r="X9" s="137">
        <v>182337.9</v>
      </c>
      <c r="Y9" s="149">
        <v>4699155.4000000004</v>
      </c>
      <c r="Z9" s="149">
        <v>217157</v>
      </c>
      <c r="AA9" s="149">
        <v>401384.4</v>
      </c>
      <c r="AB9" s="149">
        <v>6191</v>
      </c>
      <c r="AC9" s="149">
        <v>473162</v>
      </c>
      <c r="AD9" s="150">
        <v>9958095</v>
      </c>
    </row>
    <row r="10" spans="1:30" s="36" customFormat="1" ht="38.25" hidden="1" customHeight="1" x14ac:dyDescent="0.25">
      <c r="A10" s="156">
        <v>2016</v>
      </c>
      <c r="B10" s="149">
        <v>1820144860.2</v>
      </c>
      <c r="C10" s="149">
        <v>105503351.69999999</v>
      </c>
      <c r="D10" s="149">
        <v>57807083.999999993</v>
      </c>
      <c r="E10" s="149">
        <v>460455</v>
      </c>
      <c r="F10" s="149">
        <v>12593226</v>
      </c>
      <c r="G10" s="150">
        <v>1529405407.1000001</v>
      </c>
      <c r="H10" s="350">
        <v>0</v>
      </c>
      <c r="I10" s="137">
        <v>14896841.400000002</v>
      </c>
      <c r="J10" s="137">
        <v>1516326.7000000002</v>
      </c>
      <c r="K10" s="137">
        <v>1055474.7</v>
      </c>
      <c r="L10" s="34">
        <v>66826.7</v>
      </c>
      <c r="M10" s="34">
        <v>64305</v>
      </c>
      <c r="N10" s="164">
        <v>467011.2</v>
      </c>
      <c r="O10" s="156">
        <v>2016</v>
      </c>
      <c r="P10" s="35">
        <v>19814328.099999998</v>
      </c>
      <c r="Q10" s="35">
        <v>0</v>
      </c>
      <c r="R10" s="137">
        <v>983209.39999999991</v>
      </c>
      <c r="S10" s="149">
        <v>41523015.799999997</v>
      </c>
      <c r="T10" s="137">
        <v>15179471.500000002</v>
      </c>
      <c r="U10" s="137">
        <v>1594086.3</v>
      </c>
      <c r="V10" s="164">
        <v>49735</v>
      </c>
      <c r="W10" s="148">
        <v>33072.1</v>
      </c>
      <c r="X10" s="137">
        <v>229948.2</v>
      </c>
      <c r="Y10" s="149">
        <v>5550194.8999999994</v>
      </c>
      <c r="Z10" s="149">
        <v>220885</v>
      </c>
      <c r="AA10" s="149">
        <v>415643.4</v>
      </c>
      <c r="AB10" s="149">
        <v>6191</v>
      </c>
      <c r="AC10" s="149">
        <v>482734</v>
      </c>
      <c r="AD10" s="150">
        <v>10313977</v>
      </c>
    </row>
    <row r="11" spans="1:30" s="36" customFormat="1" ht="39.950000000000003" customHeight="1" x14ac:dyDescent="0.25">
      <c r="A11" s="156">
        <v>2017</v>
      </c>
      <c r="B11" s="149">
        <v>1820278031.8</v>
      </c>
      <c r="C11" s="149">
        <v>105594130.09999999</v>
      </c>
      <c r="D11" s="149">
        <v>57138169.299999997</v>
      </c>
      <c r="E11" s="149">
        <v>478095</v>
      </c>
      <c r="F11" s="149">
        <v>12570098.6</v>
      </c>
      <c r="G11" s="150">
        <v>1527554187.4000001</v>
      </c>
      <c r="H11" s="351">
        <v>0</v>
      </c>
      <c r="I11" s="37">
        <v>15309866.1</v>
      </c>
      <c r="J11" s="37">
        <v>1516465.7000000002</v>
      </c>
      <c r="K11" s="37">
        <v>1048271.1</v>
      </c>
      <c r="L11" s="37">
        <v>90122.1</v>
      </c>
      <c r="M11" s="37">
        <v>64158</v>
      </c>
      <c r="N11" s="152">
        <v>487476.2</v>
      </c>
      <c r="O11" s="156">
        <v>2017</v>
      </c>
      <c r="P11" s="35">
        <v>20917070.5</v>
      </c>
      <c r="Q11" s="35">
        <v>0</v>
      </c>
      <c r="R11" s="37">
        <v>981643.39999999991</v>
      </c>
      <c r="S11" s="149">
        <v>41436640.799999997</v>
      </c>
      <c r="T11" s="37">
        <v>15120266.800000001</v>
      </c>
      <c r="U11" s="37">
        <v>1590684.3</v>
      </c>
      <c r="V11" s="152">
        <v>49735</v>
      </c>
      <c r="W11" s="151">
        <v>33072.1</v>
      </c>
      <c r="X11" s="37">
        <v>230212</v>
      </c>
      <c r="Y11" s="149">
        <v>6574029.7999999998</v>
      </c>
      <c r="Z11" s="149">
        <v>261877</v>
      </c>
      <c r="AA11" s="149">
        <v>423910.2</v>
      </c>
      <c r="AB11" s="149">
        <v>6191</v>
      </c>
      <c r="AC11" s="149">
        <v>486924</v>
      </c>
      <c r="AD11" s="150">
        <v>10350406</v>
      </c>
    </row>
    <row r="12" spans="1:30" s="36" customFormat="1" ht="39.950000000000003" customHeight="1" x14ac:dyDescent="0.25">
      <c r="A12" s="156">
        <v>2018</v>
      </c>
      <c r="B12" s="158">
        <v>1820182075</v>
      </c>
      <c r="C12" s="158">
        <v>105866872</v>
      </c>
      <c r="D12" s="158">
        <v>56580475.899999999</v>
      </c>
      <c r="E12" s="158">
        <v>512427</v>
      </c>
      <c r="F12" s="158">
        <v>12562754.6</v>
      </c>
      <c r="G12" s="159">
        <v>1524343586</v>
      </c>
      <c r="H12" s="351">
        <v>0</v>
      </c>
      <c r="I12" s="37">
        <v>15705509.299999999</v>
      </c>
      <c r="J12" s="37">
        <v>1527635.7000000002</v>
      </c>
      <c r="K12" s="37">
        <v>1047854.2</v>
      </c>
      <c r="L12" s="37">
        <v>98367.7</v>
      </c>
      <c r="M12" s="37">
        <v>64158</v>
      </c>
      <c r="N12" s="152">
        <v>534214.1</v>
      </c>
      <c r="O12" s="156">
        <v>2018</v>
      </c>
      <c r="P12" s="35">
        <v>22291832.899999999</v>
      </c>
      <c r="Q12" s="35">
        <v>0</v>
      </c>
      <c r="R12" s="37">
        <v>1023287.3999999999</v>
      </c>
      <c r="S12" s="37">
        <v>41359326.100000001</v>
      </c>
      <c r="T12" s="37">
        <v>15079464.500000002</v>
      </c>
      <c r="U12" s="37">
        <v>1590807.3</v>
      </c>
      <c r="V12" s="152">
        <v>50605</v>
      </c>
      <c r="W12" s="151">
        <v>33072.1</v>
      </c>
      <c r="X12" s="37">
        <v>230248.2</v>
      </c>
      <c r="Y12" s="37">
        <v>7912611.5</v>
      </c>
      <c r="Z12" s="37">
        <v>272708</v>
      </c>
      <c r="AA12" s="37">
        <v>434373.2</v>
      </c>
      <c r="AB12" s="37">
        <v>6191</v>
      </c>
      <c r="AC12" s="37">
        <v>490010</v>
      </c>
      <c r="AD12" s="152">
        <v>10589351.899999999</v>
      </c>
    </row>
    <row r="13" spans="1:30" s="29" customFormat="1" ht="39.950000000000003" customHeight="1" x14ac:dyDescent="0.25">
      <c r="A13" s="156">
        <v>2019</v>
      </c>
      <c r="B13" s="37">
        <f>SUM(B14:B23)</f>
        <v>1820124881.4000001</v>
      </c>
      <c r="C13" s="37">
        <f t="shared" ref="C13:G13" si="0">SUM(C14:C23)</f>
        <v>105587526.60000001</v>
      </c>
      <c r="D13" s="37">
        <f t="shared" si="0"/>
        <v>56318535.5</v>
      </c>
      <c r="E13" s="37">
        <f t="shared" si="0"/>
        <v>564274</v>
      </c>
      <c r="F13" s="37">
        <f t="shared" si="0"/>
        <v>12485242.6</v>
      </c>
      <c r="G13" s="152">
        <f t="shared" si="0"/>
        <v>1523688909</v>
      </c>
      <c r="H13" s="316">
        <f>SUM(H14:H23)</f>
        <v>0</v>
      </c>
      <c r="I13" s="201">
        <f t="shared" ref="I13:N13" si="1">SUM(I14:I23)</f>
        <v>14936083.299999999</v>
      </c>
      <c r="J13" s="201">
        <f t="shared" si="1"/>
        <v>1535262.7</v>
      </c>
      <c r="K13" s="201">
        <f t="shared" si="1"/>
        <v>1455477.4</v>
      </c>
      <c r="L13" s="201">
        <f t="shared" si="1"/>
        <v>703257.4</v>
      </c>
      <c r="M13" s="201">
        <f t="shared" si="1"/>
        <v>64202</v>
      </c>
      <c r="N13" s="202">
        <f t="shared" si="1"/>
        <v>556246.1</v>
      </c>
      <c r="O13" s="156">
        <v>2019</v>
      </c>
      <c r="P13" s="37">
        <f>SUM(P14:P23)</f>
        <v>22502242.799999997</v>
      </c>
      <c r="Q13" s="264">
        <v>0</v>
      </c>
      <c r="R13" s="37">
        <f>SUM(R14:R23)</f>
        <v>1055091.7999999998</v>
      </c>
      <c r="S13" s="37">
        <f>SUM(S14:S23)</f>
        <v>41284332.100000001</v>
      </c>
      <c r="T13" s="37">
        <f t="shared" ref="T13:X13" si="2">SUM(T14:T23)</f>
        <v>15072309.200000003</v>
      </c>
      <c r="U13" s="37">
        <f t="shared" si="2"/>
        <v>1592388.3</v>
      </c>
      <c r="V13" s="152">
        <f t="shared" si="2"/>
        <v>52635</v>
      </c>
      <c r="W13" s="151">
        <f t="shared" si="2"/>
        <v>33326.1</v>
      </c>
      <c r="X13" s="37">
        <f t="shared" si="2"/>
        <v>233952.5</v>
      </c>
      <c r="Y13" s="37">
        <f>SUM(Y14:Y23)</f>
        <v>7963182.5</v>
      </c>
      <c r="Z13" s="37">
        <f t="shared" ref="Z13:AC13" si="3">SUM(Z14:Z23)</f>
        <v>329157</v>
      </c>
      <c r="AA13" s="37">
        <f t="shared" si="3"/>
        <v>455501.2</v>
      </c>
      <c r="AB13" s="37">
        <f>SUM(AB14:AB23)</f>
        <v>6191</v>
      </c>
      <c r="AC13" s="37">
        <f t="shared" si="3"/>
        <v>492844</v>
      </c>
      <c r="AD13" s="152">
        <f>SUM(AD14:AD23)</f>
        <v>11156711.299999999</v>
      </c>
    </row>
    <row r="14" spans="1:30" s="38" customFormat="1" ht="33.75" hidden="1" customHeight="1" outlineLevel="1" x14ac:dyDescent="0.25">
      <c r="A14" s="123" t="s">
        <v>59</v>
      </c>
      <c r="B14" s="160">
        <f t="shared" ref="B14:B23" si="4">SUM(C14:G14,H14:X14,Y14:AD14)</f>
        <v>107411724.30000001</v>
      </c>
      <c r="C14" s="161">
        <v>6133006.9000000004</v>
      </c>
      <c r="D14" s="161">
        <v>4117491.5</v>
      </c>
      <c r="E14" s="161">
        <v>49626</v>
      </c>
      <c r="F14" s="161">
        <v>635482</v>
      </c>
      <c r="G14" s="162">
        <v>82393618.599999994</v>
      </c>
      <c r="H14" s="352">
        <v>0</v>
      </c>
      <c r="I14" s="165">
        <v>3093352</v>
      </c>
      <c r="J14" s="154">
        <v>372951.8</v>
      </c>
      <c r="K14" s="154">
        <v>253963.5</v>
      </c>
      <c r="L14" s="154">
        <v>47662.7</v>
      </c>
      <c r="M14" s="154">
        <v>24882</v>
      </c>
      <c r="N14" s="155">
        <v>99097.9</v>
      </c>
      <c r="O14" s="123" t="s">
        <v>59</v>
      </c>
      <c r="P14" s="154">
        <v>3371816.8</v>
      </c>
      <c r="Q14" s="157" t="s">
        <v>129</v>
      </c>
      <c r="R14" s="154">
        <v>180674.6</v>
      </c>
      <c r="S14" s="154">
        <v>2911942.9</v>
      </c>
      <c r="T14" s="154">
        <v>1062236</v>
      </c>
      <c r="U14" s="154">
        <v>79968</v>
      </c>
      <c r="V14" s="155">
        <v>1982</v>
      </c>
      <c r="W14" s="153">
        <v>6235.6</v>
      </c>
      <c r="X14" s="203">
        <v>71249.399999999994</v>
      </c>
      <c r="Y14" s="203">
        <v>684413.4</v>
      </c>
      <c r="Z14" s="203">
        <v>35999</v>
      </c>
      <c r="AA14" s="203">
        <v>118782.2</v>
      </c>
      <c r="AB14" s="203">
        <v>452</v>
      </c>
      <c r="AC14" s="203">
        <v>118235</v>
      </c>
      <c r="AD14" s="204">
        <v>1546602.5</v>
      </c>
    </row>
    <row r="15" spans="1:30" s="38" customFormat="1" ht="33.75" hidden="1" customHeight="1" outlineLevel="1" x14ac:dyDescent="0.25">
      <c r="A15" s="123" t="s">
        <v>12</v>
      </c>
      <c r="B15" s="160">
        <f t="shared" si="4"/>
        <v>211476639.5</v>
      </c>
      <c r="C15" s="161">
        <v>9825903.0999999996</v>
      </c>
      <c r="D15" s="161">
        <v>7127212.2000000002</v>
      </c>
      <c r="E15" s="161">
        <v>52110</v>
      </c>
      <c r="F15" s="161">
        <v>1115597</v>
      </c>
      <c r="G15" s="162">
        <v>178682922.69999999</v>
      </c>
      <c r="H15" s="352">
        <v>0</v>
      </c>
      <c r="I15" s="165">
        <v>1533307.3</v>
      </c>
      <c r="J15" s="154">
        <v>57302</v>
      </c>
      <c r="K15" s="154">
        <v>104390</v>
      </c>
      <c r="L15" s="154">
        <v>498</v>
      </c>
      <c r="M15" s="154">
        <v>9041</v>
      </c>
      <c r="N15" s="155">
        <v>49076.2</v>
      </c>
      <c r="O15" s="123" t="s">
        <v>12</v>
      </c>
      <c r="P15" s="154">
        <v>3578600.4</v>
      </c>
      <c r="Q15" s="157" t="s">
        <v>129</v>
      </c>
      <c r="R15" s="154">
        <v>202478.4</v>
      </c>
      <c r="S15" s="154">
        <v>5509048.7000000002</v>
      </c>
      <c r="T15" s="154">
        <v>1854196.4</v>
      </c>
      <c r="U15" s="154">
        <v>163058.1</v>
      </c>
      <c r="V15" s="155">
        <v>555</v>
      </c>
      <c r="W15" s="153">
        <v>6211</v>
      </c>
      <c r="X15" s="203" t="s">
        <v>129</v>
      </c>
      <c r="Y15" s="203">
        <v>34625</v>
      </c>
      <c r="Z15" s="203">
        <v>29749</v>
      </c>
      <c r="AA15" s="203">
        <v>41166</v>
      </c>
      <c r="AB15" s="203" t="s">
        <v>129</v>
      </c>
      <c r="AC15" s="203">
        <v>34994</v>
      </c>
      <c r="AD15" s="204">
        <v>1464598</v>
      </c>
    </row>
    <row r="16" spans="1:30" s="38" customFormat="1" ht="33.75" hidden="1" customHeight="1" outlineLevel="1" x14ac:dyDescent="0.25">
      <c r="A16" s="123" t="s">
        <v>13</v>
      </c>
      <c r="B16" s="160">
        <f t="shared" si="4"/>
        <v>140880192.40000001</v>
      </c>
      <c r="C16" s="161">
        <v>7859023.4000000004</v>
      </c>
      <c r="D16" s="161">
        <v>3271091.2</v>
      </c>
      <c r="E16" s="161">
        <v>36975</v>
      </c>
      <c r="F16" s="161">
        <v>1761309.1</v>
      </c>
      <c r="G16" s="162">
        <v>118963883.90000001</v>
      </c>
      <c r="H16" s="352">
        <v>0</v>
      </c>
      <c r="I16" s="165">
        <v>1089317.8999999999</v>
      </c>
      <c r="J16" s="154">
        <v>5125</v>
      </c>
      <c r="K16" s="154">
        <v>5125</v>
      </c>
      <c r="L16" s="154">
        <v>84795</v>
      </c>
      <c r="M16" s="154">
        <v>6812</v>
      </c>
      <c r="N16" s="155">
        <v>25611</v>
      </c>
      <c r="O16" s="123" t="s">
        <v>13</v>
      </c>
      <c r="P16" s="154">
        <v>1590046.9</v>
      </c>
      <c r="Q16" s="157" t="s">
        <v>129</v>
      </c>
      <c r="R16" s="154">
        <v>86459</v>
      </c>
      <c r="S16" s="154">
        <v>2629489</v>
      </c>
      <c r="T16" s="154">
        <v>916294.8</v>
      </c>
      <c r="U16" s="154">
        <v>6919</v>
      </c>
      <c r="V16" s="155">
        <v>8402</v>
      </c>
      <c r="W16" s="153">
        <v>2153.5</v>
      </c>
      <c r="X16" s="203">
        <v>2993.1</v>
      </c>
      <c r="Y16" s="203">
        <v>967372.5</v>
      </c>
      <c r="Z16" s="203">
        <v>42782</v>
      </c>
      <c r="AA16" s="203">
        <v>20184</v>
      </c>
      <c r="AB16" s="203">
        <v>1431</v>
      </c>
      <c r="AC16" s="203">
        <v>13890</v>
      </c>
      <c r="AD16" s="204">
        <v>1482707.1</v>
      </c>
    </row>
    <row r="17" spans="1:30" s="38" customFormat="1" ht="33.75" hidden="1" customHeight="1" outlineLevel="1" x14ac:dyDescent="0.25">
      <c r="A17" s="123" t="s">
        <v>14</v>
      </c>
      <c r="B17" s="160">
        <f t="shared" si="4"/>
        <v>146747145.19999999</v>
      </c>
      <c r="C17" s="161">
        <v>13553871.300000001</v>
      </c>
      <c r="D17" s="340">
        <v>4602672.3</v>
      </c>
      <c r="E17" s="161">
        <v>12708</v>
      </c>
      <c r="F17" s="161">
        <v>4276485</v>
      </c>
      <c r="G17" s="162">
        <v>115381993</v>
      </c>
      <c r="H17" s="352">
        <v>0</v>
      </c>
      <c r="I17" s="165">
        <v>968444.1</v>
      </c>
      <c r="J17" s="154">
        <v>1554</v>
      </c>
      <c r="K17" s="154">
        <v>1554</v>
      </c>
      <c r="L17" s="154">
        <v>57408</v>
      </c>
      <c r="M17" s="203" t="s">
        <v>129</v>
      </c>
      <c r="N17" s="155">
        <v>31928</v>
      </c>
      <c r="O17" s="123" t="s">
        <v>14</v>
      </c>
      <c r="P17" s="154">
        <v>2180146.9</v>
      </c>
      <c r="Q17" s="157" t="s">
        <v>129</v>
      </c>
      <c r="R17" s="154">
        <v>20464</v>
      </c>
      <c r="S17" s="154">
        <v>3131031</v>
      </c>
      <c r="T17" s="154">
        <v>1601989.6</v>
      </c>
      <c r="U17" s="154">
        <v>35581</v>
      </c>
      <c r="V17" s="155">
        <v>3829</v>
      </c>
      <c r="W17" s="153">
        <v>1199</v>
      </c>
      <c r="X17" s="203">
        <v>1425</v>
      </c>
      <c r="Y17" s="203">
        <v>34685</v>
      </c>
      <c r="Z17" s="203">
        <v>3688</v>
      </c>
      <c r="AA17" s="203">
        <v>20469</v>
      </c>
      <c r="AB17" s="203">
        <v>3253</v>
      </c>
      <c r="AC17" s="203">
        <v>56791</v>
      </c>
      <c r="AD17" s="204">
        <v>763976</v>
      </c>
    </row>
    <row r="18" spans="1:30" s="38" customFormat="1" ht="33.75" hidden="1" customHeight="1" outlineLevel="1" x14ac:dyDescent="0.25">
      <c r="A18" s="123" t="s">
        <v>18</v>
      </c>
      <c r="B18" s="160">
        <f t="shared" si="4"/>
        <v>223582008.19999999</v>
      </c>
      <c r="C18" s="161">
        <v>10779061.1</v>
      </c>
      <c r="D18" s="161">
        <v>6734725.2000000002</v>
      </c>
      <c r="E18" s="161">
        <v>14600</v>
      </c>
      <c r="F18" s="161">
        <v>223101.5</v>
      </c>
      <c r="G18" s="162">
        <v>197529946.69999999</v>
      </c>
      <c r="H18" s="352">
        <v>0</v>
      </c>
      <c r="I18" s="157" t="s">
        <v>200</v>
      </c>
      <c r="J18" s="154">
        <v>15412</v>
      </c>
      <c r="K18" s="154">
        <v>15412</v>
      </c>
      <c r="L18" s="154">
        <v>70721.7</v>
      </c>
      <c r="M18" s="154">
        <v>2305</v>
      </c>
      <c r="N18" s="155">
        <v>45782</v>
      </c>
      <c r="O18" s="123" t="s">
        <v>18</v>
      </c>
      <c r="P18" s="154">
        <v>1634677.6</v>
      </c>
      <c r="Q18" s="157" t="s">
        <v>129</v>
      </c>
      <c r="R18" s="154">
        <v>72724.600000000006</v>
      </c>
      <c r="S18" s="154">
        <v>4645819.9000000004</v>
      </c>
      <c r="T18" s="154">
        <v>1221685.8999999999</v>
      </c>
      <c r="U18" s="154">
        <v>329946</v>
      </c>
      <c r="V18" s="155">
        <v>5334</v>
      </c>
      <c r="W18" s="153">
        <v>12084</v>
      </c>
      <c r="X18" s="203">
        <v>15474</v>
      </c>
      <c r="Y18" s="203">
        <v>31902</v>
      </c>
      <c r="Z18" s="203">
        <v>4985</v>
      </c>
      <c r="AA18" s="203">
        <v>29753</v>
      </c>
      <c r="AB18" s="203">
        <v>949</v>
      </c>
      <c r="AC18" s="203">
        <v>28962</v>
      </c>
      <c r="AD18" s="204">
        <v>116644</v>
      </c>
    </row>
    <row r="19" spans="1:30" s="38" customFormat="1" ht="33.75" hidden="1" customHeight="1" outlineLevel="1" x14ac:dyDescent="0.25">
      <c r="A19" s="123" t="s">
        <v>110</v>
      </c>
      <c r="B19" s="160">
        <f>SUM(C19:G19,H19:X19,Y19:AD19)</f>
        <v>149726296.80000001</v>
      </c>
      <c r="C19" s="161">
        <v>10761294.6</v>
      </c>
      <c r="D19" s="161">
        <v>9009106.0999999996</v>
      </c>
      <c r="E19" s="161">
        <v>21482</v>
      </c>
      <c r="F19" s="161">
        <v>461545</v>
      </c>
      <c r="G19" s="162">
        <v>120340311.2</v>
      </c>
      <c r="H19" s="352">
        <v>0</v>
      </c>
      <c r="I19" s="165">
        <v>1428977</v>
      </c>
      <c r="J19" s="203" t="s">
        <v>201</v>
      </c>
      <c r="K19" s="154">
        <v>118175</v>
      </c>
      <c r="L19" s="154">
        <v>85138</v>
      </c>
      <c r="M19" s="154">
        <v>478</v>
      </c>
      <c r="N19" s="155">
        <v>44089</v>
      </c>
      <c r="O19" s="123" t="s">
        <v>110</v>
      </c>
      <c r="P19" s="154">
        <v>1787249.6</v>
      </c>
      <c r="Q19" s="157" t="s">
        <v>129</v>
      </c>
      <c r="R19" s="154">
        <v>111091</v>
      </c>
      <c r="S19" s="154">
        <v>2779929.3</v>
      </c>
      <c r="T19" s="154">
        <v>1789011</v>
      </c>
      <c r="U19" s="154">
        <v>418028</v>
      </c>
      <c r="V19" s="155">
        <v>3645</v>
      </c>
      <c r="W19" s="153" t="s">
        <v>129</v>
      </c>
      <c r="X19" s="203" t="s">
        <v>129</v>
      </c>
      <c r="Y19" s="203">
        <v>58788</v>
      </c>
      <c r="Z19" s="203">
        <v>7856</v>
      </c>
      <c r="AA19" s="203">
        <v>29812</v>
      </c>
      <c r="AB19" s="203" t="s">
        <v>129</v>
      </c>
      <c r="AC19" s="203">
        <v>49048</v>
      </c>
      <c r="AD19" s="204">
        <v>421243</v>
      </c>
    </row>
    <row r="20" spans="1:30" s="38" customFormat="1" ht="33.75" hidden="1" customHeight="1" outlineLevel="1" x14ac:dyDescent="0.25">
      <c r="A20" s="123" t="s">
        <v>62</v>
      </c>
      <c r="B20" s="160">
        <f t="shared" si="4"/>
        <v>120671674</v>
      </c>
      <c r="C20" s="161">
        <v>8264536</v>
      </c>
      <c r="D20" s="161">
        <v>7864701</v>
      </c>
      <c r="E20" s="161">
        <v>144246</v>
      </c>
      <c r="F20" s="161">
        <v>926689</v>
      </c>
      <c r="G20" s="162">
        <v>90365931.700000003</v>
      </c>
      <c r="H20" s="352">
        <v>0</v>
      </c>
      <c r="I20" s="165">
        <v>1711887.8</v>
      </c>
      <c r="J20" s="154">
        <v>290767.8</v>
      </c>
      <c r="K20" s="154">
        <v>290467.8</v>
      </c>
      <c r="L20" s="154">
        <v>115623</v>
      </c>
      <c r="M20" s="154">
        <v>6774</v>
      </c>
      <c r="N20" s="155">
        <v>70135</v>
      </c>
      <c r="O20" s="123" t="s">
        <v>19</v>
      </c>
      <c r="P20" s="154">
        <v>1637869.4</v>
      </c>
      <c r="Q20" s="157" t="s">
        <v>129</v>
      </c>
      <c r="R20" s="154">
        <v>60731</v>
      </c>
      <c r="S20" s="154">
        <v>3415278</v>
      </c>
      <c r="T20" s="154">
        <v>1193926.3</v>
      </c>
      <c r="U20" s="154">
        <v>177841.2</v>
      </c>
      <c r="V20" s="155">
        <v>12633</v>
      </c>
      <c r="W20" s="153">
        <v>1278</v>
      </c>
      <c r="X20" s="203">
        <v>5543.3</v>
      </c>
      <c r="Y20" s="203">
        <v>759601.7</v>
      </c>
      <c r="Z20" s="203">
        <v>20906</v>
      </c>
      <c r="AA20" s="203">
        <v>93285</v>
      </c>
      <c r="AB20" s="203">
        <v>106</v>
      </c>
      <c r="AC20" s="203">
        <v>72562</v>
      </c>
      <c r="AD20" s="204">
        <v>3168354</v>
      </c>
    </row>
    <row r="21" spans="1:30" s="38" customFormat="1" ht="33.75" hidden="1" customHeight="1" outlineLevel="1" x14ac:dyDescent="0.25">
      <c r="A21" s="123" t="s">
        <v>15</v>
      </c>
      <c r="B21" s="160">
        <f t="shared" si="4"/>
        <v>123546799.10000001</v>
      </c>
      <c r="C21" s="161">
        <v>8588883.5</v>
      </c>
      <c r="D21" s="161">
        <v>5783426.9000000004</v>
      </c>
      <c r="E21" s="161">
        <v>120869</v>
      </c>
      <c r="F21" s="161">
        <v>214180</v>
      </c>
      <c r="G21" s="162">
        <v>92474692.200000003</v>
      </c>
      <c r="H21" s="352">
        <v>0</v>
      </c>
      <c r="I21" s="165">
        <v>2392222.7999999998</v>
      </c>
      <c r="J21" s="154">
        <v>139733</v>
      </c>
      <c r="K21" s="154">
        <v>13973</v>
      </c>
      <c r="L21" s="154">
        <v>91986</v>
      </c>
      <c r="M21" s="154">
        <v>4232</v>
      </c>
      <c r="N21" s="155">
        <v>42369</v>
      </c>
      <c r="O21" s="123" t="s">
        <v>15</v>
      </c>
      <c r="P21" s="154">
        <v>1728364.8</v>
      </c>
      <c r="Q21" s="157" t="s">
        <v>129</v>
      </c>
      <c r="R21" s="154">
        <v>179231</v>
      </c>
      <c r="S21" s="154">
        <v>5160970</v>
      </c>
      <c r="T21" s="154">
        <v>634377.30000000005</v>
      </c>
      <c r="U21" s="154">
        <v>213181</v>
      </c>
      <c r="V21" s="155">
        <v>3736</v>
      </c>
      <c r="W21" s="153" t="s">
        <v>129</v>
      </c>
      <c r="X21" s="203">
        <v>49662.7</v>
      </c>
      <c r="Y21" s="203">
        <v>5322465.9000000004</v>
      </c>
      <c r="Z21" s="203">
        <v>156299</v>
      </c>
      <c r="AA21" s="203">
        <v>33442</v>
      </c>
      <c r="AB21" s="203" t="s">
        <v>129</v>
      </c>
      <c r="AC21" s="203">
        <v>60701</v>
      </c>
      <c r="AD21" s="204">
        <v>137801</v>
      </c>
    </row>
    <row r="22" spans="1:30" s="38" customFormat="1" ht="33.75" hidden="1" customHeight="1" outlineLevel="1" x14ac:dyDescent="0.25">
      <c r="A22" s="123" t="s">
        <v>16</v>
      </c>
      <c r="B22" s="160">
        <f t="shared" si="4"/>
        <v>147161851.89999998</v>
      </c>
      <c r="C22" s="161">
        <v>7771827.7000000002</v>
      </c>
      <c r="D22" s="161">
        <v>6685009.0999999996</v>
      </c>
      <c r="E22" s="161">
        <v>94195</v>
      </c>
      <c r="F22" s="161">
        <v>345834</v>
      </c>
      <c r="G22" s="162">
        <v>118121474</v>
      </c>
      <c r="H22" s="352">
        <v>0</v>
      </c>
      <c r="I22" s="165">
        <v>1615293.4</v>
      </c>
      <c r="J22" s="154">
        <v>646565.1</v>
      </c>
      <c r="K22" s="154">
        <v>646565.1</v>
      </c>
      <c r="L22" s="154">
        <v>61473</v>
      </c>
      <c r="M22" s="154">
        <v>7893</v>
      </c>
      <c r="N22" s="155">
        <v>76534</v>
      </c>
      <c r="O22" s="123" t="s">
        <v>16</v>
      </c>
      <c r="P22" s="154">
        <v>2413068.4</v>
      </c>
      <c r="Q22" s="157" t="s">
        <v>129</v>
      </c>
      <c r="R22" s="154">
        <v>74533.2</v>
      </c>
      <c r="S22" s="154">
        <v>5854326.2999999998</v>
      </c>
      <c r="T22" s="154">
        <v>1097678.8999999999</v>
      </c>
      <c r="U22" s="154">
        <v>167866</v>
      </c>
      <c r="V22" s="155">
        <v>3655</v>
      </c>
      <c r="W22" s="153">
        <v>4000</v>
      </c>
      <c r="X22" s="203">
        <v>86146</v>
      </c>
      <c r="Y22" s="203">
        <v>27336</v>
      </c>
      <c r="Z22" s="203">
        <v>7457</v>
      </c>
      <c r="AA22" s="203">
        <v>29290</v>
      </c>
      <c r="AB22" s="203" t="s">
        <v>129</v>
      </c>
      <c r="AC22" s="203">
        <v>37209</v>
      </c>
      <c r="AD22" s="204">
        <v>1286622.7</v>
      </c>
    </row>
    <row r="23" spans="1:30" s="38" customFormat="1" ht="33.75" hidden="1" customHeight="1" outlineLevel="1" x14ac:dyDescent="0.25">
      <c r="A23" s="123" t="s">
        <v>17</v>
      </c>
      <c r="B23" s="160">
        <f t="shared" si="4"/>
        <v>448920550</v>
      </c>
      <c r="C23" s="161">
        <v>22050119</v>
      </c>
      <c r="D23" s="161">
        <v>1123100</v>
      </c>
      <c r="E23" s="161">
        <v>17463</v>
      </c>
      <c r="F23" s="161">
        <v>2525020</v>
      </c>
      <c r="G23" s="162">
        <v>409434135</v>
      </c>
      <c r="H23" s="352">
        <v>0</v>
      </c>
      <c r="I23" s="165">
        <v>1103281</v>
      </c>
      <c r="J23" s="154">
        <v>5852</v>
      </c>
      <c r="K23" s="154">
        <v>5852</v>
      </c>
      <c r="L23" s="154">
        <v>87952</v>
      </c>
      <c r="M23" s="154">
        <v>1785</v>
      </c>
      <c r="N23" s="155">
        <v>71624</v>
      </c>
      <c r="O23" s="123" t="s">
        <v>17</v>
      </c>
      <c r="P23" s="154">
        <v>2580402</v>
      </c>
      <c r="Q23" s="157" t="s">
        <v>129</v>
      </c>
      <c r="R23" s="154">
        <v>66705</v>
      </c>
      <c r="S23" s="154">
        <v>5246497</v>
      </c>
      <c r="T23" s="154">
        <v>3700913</v>
      </c>
      <c r="U23" s="154" t="s">
        <v>129</v>
      </c>
      <c r="V23" s="155">
        <v>8864</v>
      </c>
      <c r="W23" s="153">
        <v>165</v>
      </c>
      <c r="X23" s="203">
        <v>1459</v>
      </c>
      <c r="Y23" s="203">
        <v>41993</v>
      </c>
      <c r="Z23" s="203">
        <v>19436</v>
      </c>
      <c r="AA23" s="203">
        <v>39318</v>
      </c>
      <c r="AB23" s="203" t="s">
        <v>129</v>
      </c>
      <c r="AC23" s="203">
        <v>20452</v>
      </c>
      <c r="AD23" s="204">
        <v>768163</v>
      </c>
    </row>
    <row r="24" spans="1:30" s="29" customFormat="1" ht="39.950000000000003" customHeight="1" collapsed="1" x14ac:dyDescent="0.25">
      <c r="A24" s="156">
        <v>2020</v>
      </c>
      <c r="B24" s="37">
        <f>SUM(B25:B34)</f>
        <v>1820207976.2999997</v>
      </c>
      <c r="C24" s="37">
        <f t="shared" ref="C24:G24" si="5">SUM(C25:C34)</f>
        <v>105637128.20000002</v>
      </c>
      <c r="D24" s="37">
        <f t="shared" si="5"/>
        <v>56890862.600000001</v>
      </c>
      <c r="E24" s="37">
        <f t="shared" si="5"/>
        <v>607793</v>
      </c>
      <c r="F24" s="37">
        <f t="shared" si="5"/>
        <v>12529250.6</v>
      </c>
      <c r="G24" s="152">
        <f t="shared" si="5"/>
        <v>1523942926.0000002</v>
      </c>
      <c r="H24" s="316">
        <f>SUM(H25:H34)</f>
        <v>0</v>
      </c>
      <c r="I24" s="34">
        <f t="shared" ref="I24:N24" si="6">SUM(I25:I34)</f>
        <v>15924759.899999997</v>
      </c>
      <c r="J24" s="34">
        <f t="shared" si="6"/>
        <v>1421346.7</v>
      </c>
      <c r="K24" s="34">
        <f t="shared" si="6"/>
        <v>1042324.2</v>
      </c>
      <c r="L24" s="34">
        <f t="shared" si="6"/>
        <v>120931.5</v>
      </c>
      <c r="M24" s="34">
        <f t="shared" si="6"/>
        <v>63824</v>
      </c>
      <c r="N24" s="164">
        <f t="shared" si="6"/>
        <v>565302.1</v>
      </c>
      <c r="O24" s="369">
        <v>2020</v>
      </c>
      <c r="P24" s="37">
        <f>SUM(P25:P34)</f>
        <v>22295505.699999999</v>
      </c>
      <c r="Q24" s="317">
        <f t="shared" ref="Q24:X24" si="7">SUM(Q25:Q34)</f>
        <v>0</v>
      </c>
      <c r="R24" s="37">
        <f t="shared" si="7"/>
        <v>995918.79999999993</v>
      </c>
      <c r="S24" s="37">
        <f>SUM(S25:S34)</f>
        <v>40940545.299999997</v>
      </c>
      <c r="T24" s="37">
        <f t="shared" si="7"/>
        <v>15072432.000000002</v>
      </c>
      <c r="U24" s="37">
        <f t="shared" si="7"/>
        <v>1583109.3</v>
      </c>
      <c r="V24" s="152">
        <f t="shared" si="7"/>
        <v>54315</v>
      </c>
      <c r="W24" s="151">
        <f t="shared" si="7"/>
        <v>33326.1</v>
      </c>
      <c r="X24" s="37">
        <f t="shared" si="7"/>
        <v>237231.5</v>
      </c>
      <c r="Y24" s="37">
        <f>SUM(Y25:Y34)</f>
        <v>7946070.9000000004</v>
      </c>
      <c r="Z24" s="37">
        <f t="shared" ref="Z24:AC24" si="8">SUM(Z25:Z34)</f>
        <v>357748.1</v>
      </c>
      <c r="AA24" s="37">
        <f t="shared" si="8"/>
        <v>440517.2</v>
      </c>
      <c r="AB24" s="37">
        <f t="shared" si="8"/>
        <v>8449</v>
      </c>
      <c r="AC24" s="37">
        <f t="shared" si="8"/>
        <v>484579</v>
      </c>
      <c r="AD24" s="152">
        <f>SUM(AD25:AD34)</f>
        <v>11011779.6</v>
      </c>
    </row>
    <row r="25" spans="1:30" s="38" customFormat="1" ht="33.75" hidden="1" customHeight="1" x14ac:dyDescent="0.25">
      <c r="A25" s="123" t="s">
        <v>59</v>
      </c>
      <c r="B25" s="160">
        <f t="shared" ref="B25:B34" si="9">SUM(C25:G25,H25:X25,Y25:AD25)</f>
        <v>107439410.30000001</v>
      </c>
      <c r="C25" s="258">
        <v>6110648.5999999996</v>
      </c>
      <c r="D25" s="258">
        <v>4089632</v>
      </c>
      <c r="E25" s="258">
        <v>79017</v>
      </c>
      <c r="F25" s="258">
        <v>635703</v>
      </c>
      <c r="G25" s="259">
        <v>82362879.900000006</v>
      </c>
      <c r="H25" s="260">
        <v>0</v>
      </c>
      <c r="I25" s="261">
        <v>3142588.4</v>
      </c>
      <c r="J25" s="262">
        <v>371797.8</v>
      </c>
      <c r="K25" s="262">
        <v>253963.5</v>
      </c>
      <c r="L25" s="262">
        <v>50763.5</v>
      </c>
      <c r="M25" s="262">
        <v>24882</v>
      </c>
      <c r="N25" s="263">
        <v>103598.9</v>
      </c>
      <c r="O25" s="370" t="s">
        <v>11</v>
      </c>
      <c r="P25" s="262">
        <v>3385632.6</v>
      </c>
      <c r="Q25" s="264">
        <v>0</v>
      </c>
      <c r="R25" s="262">
        <v>180674.6</v>
      </c>
      <c r="S25" s="262">
        <v>2910582.4</v>
      </c>
      <c r="T25" s="262">
        <v>1064363.2</v>
      </c>
      <c r="U25" s="262">
        <v>79968</v>
      </c>
      <c r="V25" s="263">
        <v>1982</v>
      </c>
      <c r="W25" s="260">
        <v>6235.6</v>
      </c>
      <c r="X25" s="262">
        <v>74528.399999999994</v>
      </c>
      <c r="Y25" s="262">
        <v>686812.4</v>
      </c>
      <c r="Z25" s="262">
        <v>33363</v>
      </c>
      <c r="AA25" s="262">
        <v>115130.2</v>
      </c>
      <c r="AB25" s="262">
        <v>551</v>
      </c>
      <c r="AC25" s="262">
        <v>117829</v>
      </c>
      <c r="AD25" s="263">
        <v>1556283.3</v>
      </c>
    </row>
    <row r="26" spans="1:30" s="38" customFormat="1" ht="33.75" hidden="1" customHeight="1" x14ac:dyDescent="0.25">
      <c r="A26" s="123" t="s">
        <v>12</v>
      </c>
      <c r="B26" s="160">
        <f t="shared" si="9"/>
        <v>211578240.49999997</v>
      </c>
      <c r="C26" s="258">
        <v>9823145.3000000007</v>
      </c>
      <c r="D26" s="258">
        <v>7109827</v>
      </c>
      <c r="E26" s="258">
        <v>54860</v>
      </c>
      <c r="F26" s="258">
        <v>1110426</v>
      </c>
      <c r="G26" s="259">
        <v>178757280.69999999</v>
      </c>
      <c r="H26" s="260">
        <v>0</v>
      </c>
      <c r="I26" s="261">
        <v>1562236.2</v>
      </c>
      <c r="J26" s="262">
        <v>57369</v>
      </c>
      <c r="K26" s="262">
        <v>104390</v>
      </c>
      <c r="L26" s="262">
        <v>3272</v>
      </c>
      <c r="M26" s="262">
        <v>9041</v>
      </c>
      <c r="N26" s="263">
        <v>52760.2</v>
      </c>
      <c r="O26" s="370" t="s">
        <v>12</v>
      </c>
      <c r="P26" s="262">
        <v>3581106.4</v>
      </c>
      <c r="Q26" s="264">
        <v>0</v>
      </c>
      <c r="R26" s="262">
        <v>202478.4</v>
      </c>
      <c r="S26" s="262">
        <v>5502511.7000000002</v>
      </c>
      <c r="T26" s="262">
        <v>1853355.5</v>
      </c>
      <c r="U26" s="262">
        <v>163058.1</v>
      </c>
      <c r="V26" s="263">
        <v>555</v>
      </c>
      <c r="W26" s="260">
        <v>6211</v>
      </c>
      <c r="X26" s="262">
        <v>0</v>
      </c>
      <c r="Y26" s="262">
        <v>34625</v>
      </c>
      <c r="Z26" s="262">
        <v>29957</v>
      </c>
      <c r="AA26" s="262">
        <v>41166</v>
      </c>
      <c r="AB26" s="262">
        <v>1197</v>
      </c>
      <c r="AC26" s="262">
        <v>34858</v>
      </c>
      <c r="AD26" s="263">
        <v>1482554</v>
      </c>
    </row>
    <row r="27" spans="1:30" s="38" customFormat="1" ht="33.75" hidden="1" customHeight="1" x14ac:dyDescent="0.25">
      <c r="A27" s="123" t="s">
        <v>13</v>
      </c>
      <c r="B27" s="160">
        <f t="shared" si="9"/>
        <v>140851629.40000001</v>
      </c>
      <c r="C27" s="258">
        <v>7865901.4000000004</v>
      </c>
      <c r="D27" s="258">
        <v>3259131.2</v>
      </c>
      <c r="E27" s="258">
        <v>36975</v>
      </c>
      <c r="F27" s="258">
        <v>1761309.1</v>
      </c>
      <c r="G27" s="259">
        <v>118917813.90000001</v>
      </c>
      <c r="H27" s="260">
        <v>0</v>
      </c>
      <c r="I27" s="261">
        <v>1106558.8999999999</v>
      </c>
      <c r="J27" s="262">
        <v>5125</v>
      </c>
      <c r="K27" s="262">
        <v>84795</v>
      </c>
      <c r="L27" s="262">
        <v>5404</v>
      </c>
      <c r="M27" s="262">
        <v>6812</v>
      </c>
      <c r="N27" s="263">
        <v>25699</v>
      </c>
      <c r="O27" s="370" t="s">
        <v>13</v>
      </c>
      <c r="P27" s="262">
        <v>1592267.9</v>
      </c>
      <c r="Q27" s="264">
        <v>0</v>
      </c>
      <c r="R27" s="262">
        <v>86459</v>
      </c>
      <c r="S27" s="262">
        <v>2629515</v>
      </c>
      <c r="T27" s="262">
        <v>915644.8</v>
      </c>
      <c r="U27" s="262">
        <v>7249</v>
      </c>
      <c r="V27" s="263">
        <v>8262</v>
      </c>
      <c r="W27" s="260">
        <v>2153.5</v>
      </c>
      <c r="X27" s="262">
        <v>2993.1</v>
      </c>
      <c r="Y27" s="262">
        <v>967372.5</v>
      </c>
      <c r="Z27" s="262">
        <v>44857</v>
      </c>
      <c r="AA27" s="262">
        <v>20184</v>
      </c>
      <c r="AB27" s="262">
        <v>1431</v>
      </c>
      <c r="AC27" s="262">
        <v>13890</v>
      </c>
      <c r="AD27" s="263">
        <v>1483826.1</v>
      </c>
    </row>
    <row r="28" spans="1:30" s="38" customFormat="1" ht="33.75" hidden="1" customHeight="1" x14ac:dyDescent="0.25">
      <c r="A28" s="123" t="s">
        <v>14</v>
      </c>
      <c r="B28" s="160">
        <f t="shared" si="9"/>
        <v>146773863.19999999</v>
      </c>
      <c r="C28" s="258">
        <v>13522942.300000001</v>
      </c>
      <c r="D28" s="258">
        <v>4587892.3</v>
      </c>
      <c r="E28" s="258">
        <v>17558</v>
      </c>
      <c r="F28" s="258">
        <v>4276449</v>
      </c>
      <c r="G28" s="259">
        <v>115296925</v>
      </c>
      <c r="H28" s="260">
        <v>0</v>
      </c>
      <c r="I28" s="261">
        <v>997578.1</v>
      </c>
      <c r="J28" s="262">
        <v>1554</v>
      </c>
      <c r="K28" s="262">
        <v>85626</v>
      </c>
      <c r="L28" s="262">
        <v>6481</v>
      </c>
      <c r="M28" s="262">
        <v>0</v>
      </c>
      <c r="N28" s="263">
        <v>33203</v>
      </c>
      <c r="O28" s="370" t="s">
        <v>14</v>
      </c>
      <c r="P28" s="262">
        <v>2196190.9</v>
      </c>
      <c r="Q28" s="264">
        <v>0</v>
      </c>
      <c r="R28" s="262">
        <v>20464</v>
      </c>
      <c r="S28" s="262">
        <v>3111949</v>
      </c>
      <c r="T28" s="262">
        <v>1603653.6</v>
      </c>
      <c r="U28" s="262">
        <v>34795</v>
      </c>
      <c r="V28" s="263">
        <v>5149</v>
      </c>
      <c r="W28" s="260">
        <v>1199</v>
      </c>
      <c r="X28" s="262">
        <v>1425</v>
      </c>
      <c r="Y28" s="262">
        <v>34685</v>
      </c>
      <c r="Z28" s="262">
        <v>9897</v>
      </c>
      <c r="AA28" s="262">
        <v>21220</v>
      </c>
      <c r="AB28" s="262">
        <v>4215</v>
      </c>
      <c r="AC28" s="262">
        <v>56791</v>
      </c>
      <c r="AD28" s="263">
        <v>846021</v>
      </c>
    </row>
    <row r="29" spans="1:30" s="38" customFormat="1" ht="33.75" hidden="1" customHeight="1" x14ac:dyDescent="0.25">
      <c r="A29" s="123" t="s">
        <v>18</v>
      </c>
      <c r="B29" s="160">
        <f t="shared" si="9"/>
        <v>224801343.19999999</v>
      </c>
      <c r="C29" s="258">
        <v>10830676.300000001</v>
      </c>
      <c r="D29" s="258">
        <v>6735970</v>
      </c>
      <c r="E29" s="258">
        <v>17889</v>
      </c>
      <c r="F29" s="258">
        <v>220325.5</v>
      </c>
      <c r="G29" s="259">
        <v>197531479.69999999</v>
      </c>
      <c r="H29" s="260">
        <v>0</v>
      </c>
      <c r="I29" s="261">
        <v>1238147.6000000001</v>
      </c>
      <c r="J29" s="262">
        <v>15412</v>
      </c>
      <c r="K29" s="262">
        <v>70721.7</v>
      </c>
      <c r="L29" s="262">
        <v>14879</v>
      </c>
      <c r="M29" s="262">
        <v>2305</v>
      </c>
      <c r="N29" s="263">
        <v>48079</v>
      </c>
      <c r="O29" s="370" t="s">
        <v>18</v>
      </c>
      <c r="P29" s="262">
        <v>1642388.6</v>
      </c>
      <c r="Q29" s="264">
        <v>0</v>
      </c>
      <c r="R29" s="262">
        <v>72724.600000000006</v>
      </c>
      <c r="S29" s="262">
        <v>4554770.9000000004</v>
      </c>
      <c r="T29" s="262">
        <v>1221582.8999999999</v>
      </c>
      <c r="U29" s="262">
        <v>331291</v>
      </c>
      <c r="V29" s="263">
        <v>5334</v>
      </c>
      <c r="W29" s="260">
        <v>12084</v>
      </c>
      <c r="X29" s="262">
        <v>15474</v>
      </c>
      <c r="Y29" s="262">
        <v>33798.400000000001</v>
      </c>
      <c r="Z29" s="262">
        <v>6107</v>
      </c>
      <c r="AA29" s="262">
        <v>30053</v>
      </c>
      <c r="AB29" s="262">
        <v>949</v>
      </c>
      <c r="AC29" s="262">
        <v>28671</v>
      </c>
      <c r="AD29" s="263">
        <v>120230</v>
      </c>
    </row>
    <row r="30" spans="1:30" s="38" customFormat="1" ht="33.75" hidden="1" customHeight="1" x14ac:dyDescent="0.25">
      <c r="A30" s="123" t="s">
        <v>110</v>
      </c>
      <c r="B30" s="160">
        <f t="shared" si="9"/>
        <v>149626388.79999998</v>
      </c>
      <c r="C30" s="258">
        <v>10734894.4</v>
      </c>
      <c r="D30" s="258">
        <v>9708306.1999999993</v>
      </c>
      <c r="E30" s="258">
        <v>13824</v>
      </c>
      <c r="F30" s="258">
        <v>516263</v>
      </c>
      <c r="G30" s="259">
        <v>121047960.2</v>
      </c>
      <c r="H30" s="260">
        <v>0</v>
      </c>
      <c r="I30" s="261">
        <v>908474.6</v>
      </c>
      <c r="J30" s="262">
        <v>8934</v>
      </c>
      <c r="K30" s="262">
        <v>85138</v>
      </c>
      <c r="L30" s="262">
        <v>0</v>
      </c>
      <c r="M30" s="262">
        <v>0</v>
      </c>
      <c r="N30" s="263">
        <v>13654</v>
      </c>
      <c r="O30" s="370" t="s">
        <v>110</v>
      </c>
      <c r="P30" s="262">
        <v>1509510.2</v>
      </c>
      <c r="Q30" s="264">
        <v>0</v>
      </c>
      <c r="R30" s="262">
        <v>49678</v>
      </c>
      <c r="S30" s="262">
        <v>2679157.2000000002</v>
      </c>
      <c r="T30" s="262">
        <v>1758211</v>
      </c>
      <c r="U30" s="262">
        <v>409114</v>
      </c>
      <c r="V30" s="263">
        <v>4145</v>
      </c>
      <c r="W30" s="260">
        <v>0</v>
      </c>
      <c r="X30" s="262">
        <v>0</v>
      </c>
      <c r="Y30" s="262">
        <v>28642</v>
      </c>
      <c r="Z30" s="262">
        <v>0</v>
      </c>
      <c r="AA30" s="262">
        <v>16761</v>
      </c>
      <c r="AB30" s="262">
        <v>0</v>
      </c>
      <c r="AC30" s="262">
        <v>41488</v>
      </c>
      <c r="AD30" s="263">
        <v>92234</v>
      </c>
    </row>
    <row r="31" spans="1:30" s="38" customFormat="1" ht="33.75" hidden="1" customHeight="1" x14ac:dyDescent="0.25">
      <c r="A31" s="123" t="s">
        <v>19</v>
      </c>
      <c r="B31" s="160">
        <f t="shared" si="9"/>
        <v>120367260.20000002</v>
      </c>
      <c r="C31" s="258">
        <v>8308682</v>
      </c>
      <c r="D31" s="258">
        <v>7843631.5999999996</v>
      </c>
      <c r="E31" s="258">
        <v>149383</v>
      </c>
      <c r="F31" s="258">
        <v>926487</v>
      </c>
      <c r="G31" s="259">
        <v>90343259.700000003</v>
      </c>
      <c r="H31" s="260">
        <v>0</v>
      </c>
      <c r="I31" s="261">
        <v>1751717.2</v>
      </c>
      <c r="J31" s="262">
        <v>290767.8</v>
      </c>
      <c r="K31" s="262">
        <v>115685</v>
      </c>
      <c r="L31" s="262">
        <v>1983</v>
      </c>
      <c r="M31" s="262">
        <v>6774</v>
      </c>
      <c r="N31" s="263">
        <v>73976</v>
      </c>
      <c r="O31" s="370" t="s">
        <v>19</v>
      </c>
      <c r="P31" s="262">
        <v>1645212.4</v>
      </c>
      <c r="Q31" s="264">
        <v>0</v>
      </c>
      <c r="R31" s="262">
        <v>60731</v>
      </c>
      <c r="S31" s="262">
        <v>3350907</v>
      </c>
      <c r="T31" s="262">
        <v>1178512.3</v>
      </c>
      <c r="U31" s="262">
        <v>177841.2</v>
      </c>
      <c r="V31" s="263">
        <v>12633</v>
      </c>
      <c r="W31" s="260">
        <v>1278</v>
      </c>
      <c r="X31" s="262">
        <v>5543.3</v>
      </c>
      <c r="Y31" s="262">
        <v>762103.7</v>
      </c>
      <c r="Z31" s="262">
        <v>24156</v>
      </c>
      <c r="AA31" s="262">
        <v>93285</v>
      </c>
      <c r="AB31" s="262">
        <v>106</v>
      </c>
      <c r="AC31" s="262">
        <v>71855</v>
      </c>
      <c r="AD31" s="263">
        <v>3170750</v>
      </c>
    </row>
    <row r="32" spans="1:30" s="38" customFormat="1" ht="33.75" hidden="1" customHeight="1" x14ac:dyDescent="0.25">
      <c r="A32" s="123" t="s">
        <v>15</v>
      </c>
      <c r="B32" s="160">
        <f t="shared" si="9"/>
        <v>123413129.10000001</v>
      </c>
      <c r="C32" s="258">
        <v>8626737.5</v>
      </c>
      <c r="D32" s="258">
        <v>5782631.9000000004</v>
      </c>
      <c r="E32" s="258">
        <v>121623</v>
      </c>
      <c r="F32" s="258">
        <v>214180</v>
      </c>
      <c r="G32" s="259">
        <v>92380332.200000003</v>
      </c>
      <c r="H32" s="260">
        <v>0</v>
      </c>
      <c r="I32" s="261">
        <v>2443061.7999999998</v>
      </c>
      <c r="J32" s="262">
        <v>13973</v>
      </c>
      <c r="K32" s="262">
        <v>92296</v>
      </c>
      <c r="L32" s="262">
        <v>9385</v>
      </c>
      <c r="M32" s="262">
        <v>4332</v>
      </c>
      <c r="N32" s="263">
        <v>43671</v>
      </c>
      <c r="O32" s="370" t="s">
        <v>15</v>
      </c>
      <c r="P32" s="262">
        <v>1734347.8</v>
      </c>
      <c r="Q32" s="264">
        <v>0</v>
      </c>
      <c r="R32" s="262">
        <v>179231</v>
      </c>
      <c r="S32" s="262">
        <v>5121687</v>
      </c>
      <c r="T32" s="262">
        <v>632668.30000000005</v>
      </c>
      <c r="U32" s="262">
        <v>211396</v>
      </c>
      <c r="V32" s="263">
        <v>3736</v>
      </c>
      <c r="W32" s="260">
        <v>0</v>
      </c>
      <c r="X32" s="262">
        <v>49662.7</v>
      </c>
      <c r="Y32" s="262">
        <v>5325734.9000000004</v>
      </c>
      <c r="Z32" s="262">
        <v>181830</v>
      </c>
      <c r="AA32" s="262">
        <v>34413</v>
      </c>
      <c r="AB32" s="262">
        <v>0</v>
      </c>
      <c r="AC32" s="262">
        <v>61436</v>
      </c>
      <c r="AD32" s="263">
        <v>144763</v>
      </c>
    </row>
    <row r="33" spans="1:35" s="38" customFormat="1" ht="33.75" hidden="1" customHeight="1" x14ac:dyDescent="0.25">
      <c r="A33" s="123" t="s">
        <v>16</v>
      </c>
      <c r="B33" s="160">
        <f t="shared" si="9"/>
        <v>146503680.79999998</v>
      </c>
      <c r="C33" s="258">
        <v>7775638.7000000002</v>
      </c>
      <c r="D33" s="258">
        <v>6654952.0999999996</v>
      </c>
      <c r="E33" s="258">
        <v>99201</v>
      </c>
      <c r="F33" s="258">
        <v>340828</v>
      </c>
      <c r="G33" s="259">
        <v>118063550</v>
      </c>
      <c r="H33" s="260">
        <v>0</v>
      </c>
      <c r="I33" s="261">
        <v>1647567.4</v>
      </c>
      <c r="J33" s="262">
        <v>650562.1</v>
      </c>
      <c r="K33" s="262">
        <v>61473</v>
      </c>
      <c r="L33" s="262">
        <v>23692</v>
      </c>
      <c r="M33" s="262">
        <v>7893</v>
      </c>
      <c r="N33" s="263">
        <v>79912</v>
      </c>
      <c r="O33" s="370" t="s">
        <v>16</v>
      </c>
      <c r="P33" s="262">
        <v>2421407.4</v>
      </c>
      <c r="Q33" s="264">
        <v>0</v>
      </c>
      <c r="R33" s="262">
        <v>74533.2</v>
      </c>
      <c r="S33" s="262">
        <v>5838749.2999999998</v>
      </c>
      <c r="T33" s="262">
        <v>1093531.8999999999</v>
      </c>
      <c r="U33" s="262">
        <v>168397</v>
      </c>
      <c r="V33" s="263">
        <v>3655</v>
      </c>
      <c r="W33" s="260">
        <v>4000</v>
      </c>
      <c r="X33" s="262">
        <v>86146</v>
      </c>
      <c r="Y33" s="262">
        <v>29675</v>
      </c>
      <c r="Z33" s="262">
        <v>8717</v>
      </c>
      <c r="AA33" s="262">
        <v>29388</v>
      </c>
      <c r="AB33" s="262">
        <v>0</v>
      </c>
      <c r="AC33" s="262">
        <v>37309</v>
      </c>
      <c r="AD33" s="263">
        <v>1302902.7</v>
      </c>
    </row>
    <row r="34" spans="1:35" s="38" customFormat="1" ht="33.75" hidden="1" customHeight="1" x14ac:dyDescent="0.25">
      <c r="A34" s="123" t="s">
        <v>17</v>
      </c>
      <c r="B34" s="160">
        <f t="shared" si="9"/>
        <v>448853030.80000001</v>
      </c>
      <c r="C34" s="258">
        <v>22037861.699999999</v>
      </c>
      <c r="D34" s="258">
        <v>1118888.3</v>
      </c>
      <c r="E34" s="258">
        <v>17463</v>
      </c>
      <c r="F34" s="258">
        <v>2527280</v>
      </c>
      <c r="G34" s="259">
        <v>409241444.69999999</v>
      </c>
      <c r="H34" s="260">
        <v>0</v>
      </c>
      <c r="I34" s="261">
        <v>1126829.7</v>
      </c>
      <c r="J34" s="262">
        <v>5852</v>
      </c>
      <c r="K34" s="262">
        <v>88236</v>
      </c>
      <c r="L34" s="262">
        <v>5072</v>
      </c>
      <c r="M34" s="262">
        <v>1785</v>
      </c>
      <c r="N34" s="263">
        <v>90749</v>
      </c>
      <c r="O34" s="370" t="s">
        <v>17</v>
      </c>
      <c r="P34" s="262">
        <v>2587441.5</v>
      </c>
      <c r="Q34" s="264">
        <v>0</v>
      </c>
      <c r="R34" s="262">
        <v>68945</v>
      </c>
      <c r="S34" s="262">
        <v>5240715.8</v>
      </c>
      <c r="T34" s="262">
        <v>3750908.5</v>
      </c>
      <c r="U34" s="262">
        <v>0</v>
      </c>
      <c r="V34" s="263">
        <v>8864</v>
      </c>
      <c r="W34" s="260">
        <v>165</v>
      </c>
      <c r="X34" s="262">
        <v>1459</v>
      </c>
      <c r="Y34" s="262">
        <v>42622</v>
      </c>
      <c r="Z34" s="262">
        <v>18864.099999999999</v>
      </c>
      <c r="AA34" s="262">
        <v>38917</v>
      </c>
      <c r="AB34" s="262">
        <v>0</v>
      </c>
      <c r="AC34" s="262">
        <v>20452</v>
      </c>
      <c r="AD34" s="263">
        <v>812215.5</v>
      </c>
    </row>
    <row r="35" spans="1:35" s="221" customFormat="1" ht="39.950000000000003" customHeight="1" x14ac:dyDescent="0.25">
      <c r="A35" s="156">
        <v>2021</v>
      </c>
      <c r="B35" s="363">
        <f>SUM(B36:B45)</f>
        <v>1820515776.8999996</v>
      </c>
      <c r="C35" s="363">
        <f t="shared" ref="C35:G35" si="10">SUM(C36:C45)</f>
        <v>105724592.90000001</v>
      </c>
      <c r="D35" s="363">
        <f t="shared" si="10"/>
        <v>55935190.699999996</v>
      </c>
      <c r="E35" s="363">
        <f t="shared" si="10"/>
        <v>660977</v>
      </c>
      <c r="F35" s="363">
        <f t="shared" si="10"/>
        <v>12478370.6</v>
      </c>
      <c r="G35" s="364">
        <f t="shared" si="10"/>
        <v>1522868471.9000001</v>
      </c>
      <c r="H35" s="365">
        <f>SUM(H36:H45)</f>
        <v>0</v>
      </c>
      <c r="I35" s="366">
        <f t="shared" ref="I35:N35" si="11">SUM(I36:I45)</f>
        <v>16887787.100000001</v>
      </c>
      <c r="J35" s="366">
        <f t="shared" si="11"/>
        <v>1538015.3</v>
      </c>
      <c r="K35" s="366">
        <f t="shared" si="11"/>
        <v>1044173</v>
      </c>
      <c r="L35" s="366">
        <f t="shared" si="11"/>
        <v>135437.9</v>
      </c>
      <c r="M35" s="366">
        <f t="shared" si="11"/>
        <v>64602</v>
      </c>
      <c r="N35" s="367">
        <f t="shared" si="11"/>
        <v>620631.1</v>
      </c>
      <c r="O35" s="371">
        <v>2021</v>
      </c>
      <c r="P35" s="363">
        <f>SUM(P36:P45)</f>
        <v>22650780.999999996</v>
      </c>
      <c r="Q35" s="366">
        <f t="shared" ref="Q35:R35" si="12">SUM(Q36:Q45)</f>
        <v>0</v>
      </c>
      <c r="R35" s="363">
        <f t="shared" si="12"/>
        <v>1058157.7999999998</v>
      </c>
      <c r="S35" s="363">
        <f>SUM(S36:S45)</f>
        <v>41053468.399999999</v>
      </c>
      <c r="T35" s="363">
        <f t="shared" ref="T35:X35" si="13">SUM(T36:T45)</f>
        <v>15092453.200000001</v>
      </c>
      <c r="U35" s="363">
        <f t="shared" si="13"/>
        <v>1593658.8</v>
      </c>
      <c r="V35" s="364">
        <f t="shared" si="13"/>
        <v>50360</v>
      </c>
      <c r="W35" s="368">
        <f t="shared" si="13"/>
        <v>33326.1</v>
      </c>
      <c r="X35" s="363">
        <f t="shared" si="13"/>
        <v>256052.8</v>
      </c>
      <c r="Y35" s="363">
        <f>SUM(Y36:Y45)</f>
        <v>7979564.9000000004</v>
      </c>
      <c r="Z35" s="363">
        <f t="shared" ref="Z35:AC35" si="14">SUM(Z36:Z45)</f>
        <v>393395.1</v>
      </c>
      <c r="AA35" s="363">
        <f t="shared" si="14"/>
        <v>461640.3</v>
      </c>
      <c r="AB35" s="363">
        <f t="shared" si="14"/>
        <v>8449</v>
      </c>
      <c r="AC35" s="363">
        <f t="shared" si="14"/>
        <v>498602</v>
      </c>
      <c r="AD35" s="364">
        <f>SUM(AD36:AD45)</f>
        <v>11427618</v>
      </c>
      <c r="AE35" s="220"/>
      <c r="AF35" s="220"/>
      <c r="AG35" s="220"/>
      <c r="AH35" s="220"/>
      <c r="AI35" s="220"/>
    </row>
    <row r="36" spans="1:35" s="36" customFormat="1" ht="30" hidden="1" customHeight="1" x14ac:dyDescent="0.25">
      <c r="A36" s="123" t="s">
        <v>59</v>
      </c>
      <c r="B36" s="344">
        <f t="shared" ref="B36:B45" si="15">SUM(C36:G36,H36:X36,Y36:AD36)</f>
        <v>107472983.80000001</v>
      </c>
      <c r="C36" s="345">
        <v>6107946.2999999998</v>
      </c>
      <c r="D36" s="345">
        <v>4061132.2</v>
      </c>
      <c r="E36" s="345">
        <v>83788</v>
      </c>
      <c r="F36" s="345">
        <v>635703</v>
      </c>
      <c r="G36" s="346">
        <v>82339349.799999997</v>
      </c>
      <c r="H36" s="343">
        <v>0</v>
      </c>
      <c r="I36" s="348">
        <v>3202953.4</v>
      </c>
      <c r="J36" s="345">
        <v>374530.8</v>
      </c>
      <c r="K36" s="345">
        <v>254433.5</v>
      </c>
      <c r="L36" s="345">
        <v>51781.9</v>
      </c>
      <c r="M36" s="345">
        <v>25182</v>
      </c>
      <c r="N36" s="346">
        <v>109987.9</v>
      </c>
      <c r="O36" s="370" t="s">
        <v>11</v>
      </c>
      <c r="P36" s="345">
        <v>3394430.8</v>
      </c>
      <c r="Q36" s="353">
        <v>0</v>
      </c>
      <c r="R36" s="345">
        <v>180674.6</v>
      </c>
      <c r="S36" s="345">
        <v>2909524.4</v>
      </c>
      <c r="T36" s="345">
        <v>1061188.3999999999</v>
      </c>
      <c r="U36" s="345">
        <v>79968</v>
      </c>
      <c r="V36" s="346">
        <v>1982</v>
      </c>
      <c r="W36" s="347">
        <v>6235.6</v>
      </c>
      <c r="X36" s="345">
        <v>74405.8</v>
      </c>
      <c r="Y36" s="345">
        <v>686237.4</v>
      </c>
      <c r="Z36" s="345">
        <v>37956</v>
      </c>
      <c r="AA36" s="345">
        <v>115084.3</v>
      </c>
      <c r="AB36" s="345">
        <v>551</v>
      </c>
      <c r="AC36" s="345">
        <v>117155</v>
      </c>
      <c r="AD36" s="346">
        <v>1560801.7</v>
      </c>
      <c r="AE36" s="138"/>
      <c r="AF36" s="138"/>
      <c r="AG36" s="138"/>
      <c r="AH36" s="138"/>
      <c r="AI36" s="138"/>
    </row>
    <row r="37" spans="1:35" s="43" customFormat="1" ht="30" hidden="1" customHeight="1" x14ac:dyDescent="0.25">
      <c r="A37" s="123" t="s">
        <v>12</v>
      </c>
      <c r="B37" s="344">
        <f t="shared" si="15"/>
        <v>211594779.49999997</v>
      </c>
      <c r="C37" s="345">
        <v>9844000.5999999996</v>
      </c>
      <c r="D37" s="345">
        <v>7093060</v>
      </c>
      <c r="E37" s="345">
        <v>76191</v>
      </c>
      <c r="F37" s="345">
        <v>1094856</v>
      </c>
      <c r="G37" s="346">
        <v>178740602.69999999</v>
      </c>
      <c r="H37" s="343">
        <v>0</v>
      </c>
      <c r="I37" s="348">
        <v>1592845.9</v>
      </c>
      <c r="J37" s="345">
        <v>57103</v>
      </c>
      <c r="K37" s="345">
        <v>104390</v>
      </c>
      <c r="L37" s="345">
        <v>3272</v>
      </c>
      <c r="M37" s="345">
        <v>9041</v>
      </c>
      <c r="N37" s="346">
        <v>53952.2</v>
      </c>
      <c r="O37" s="370" t="s">
        <v>12</v>
      </c>
      <c r="P37" s="345">
        <v>3582454.4</v>
      </c>
      <c r="Q37" s="353">
        <v>0</v>
      </c>
      <c r="R37" s="345">
        <v>202478.4</v>
      </c>
      <c r="S37" s="345">
        <v>5475281.7000000002</v>
      </c>
      <c r="T37" s="345">
        <v>1861920.5</v>
      </c>
      <c r="U37" s="345">
        <v>163058.1</v>
      </c>
      <c r="V37" s="346">
        <v>555</v>
      </c>
      <c r="W37" s="347">
        <v>6211</v>
      </c>
      <c r="X37" s="342">
        <v>0</v>
      </c>
      <c r="Y37" s="345">
        <v>34625</v>
      </c>
      <c r="Z37" s="345">
        <v>30797</v>
      </c>
      <c r="AA37" s="345">
        <v>44413</v>
      </c>
      <c r="AB37" s="345">
        <v>1197</v>
      </c>
      <c r="AC37" s="345">
        <v>36114</v>
      </c>
      <c r="AD37" s="346">
        <v>1486360</v>
      </c>
      <c r="AE37" s="141"/>
      <c r="AF37" s="141"/>
      <c r="AG37" s="141"/>
      <c r="AH37" s="141"/>
      <c r="AI37" s="141"/>
    </row>
    <row r="38" spans="1:35" ht="30" hidden="1" customHeight="1" x14ac:dyDescent="0.3">
      <c r="A38" s="123" t="s">
        <v>13</v>
      </c>
      <c r="B38" s="344">
        <f t="shared" si="15"/>
        <v>140874197.40000001</v>
      </c>
      <c r="C38" s="345">
        <v>7846728.4000000004</v>
      </c>
      <c r="D38" s="345">
        <v>3240563.2</v>
      </c>
      <c r="E38" s="345">
        <v>37622</v>
      </c>
      <c r="F38" s="345">
        <v>1761309.1</v>
      </c>
      <c r="G38" s="346">
        <v>118915469.90000001</v>
      </c>
      <c r="H38" s="343">
        <v>0</v>
      </c>
      <c r="I38" s="348">
        <v>1129181.8999999999</v>
      </c>
      <c r="J38" s="345">
        <v>5125</v>
      </c>
      <c r="K38" s="345">
        <v>84795</v>
      </c>
      <c r="L38" s="345">
        <v>5404</v>
      </c>
      <c r="M38" s="345">
        <v>6812</v>
      </c>
      <c r="N38" s="346">
        <v>25699</v>
      </c>
      <c r="O38" s="370" t="s">
        <v>13</v>
      </c>
      <c r="P38" s="345">
        <v>1600142.9</v>
      </c>
      <c r="Q38" s="353">
        <v>0</v>
      </c>
      <c r="R38" s="345">
        <v>86459</v>
      </c>
      <c r="S38" s="345">
        <v>2649965</v>
      </c>
      <c r="T38" s="345">
        <v>918058.8</v>
      </c>
      <c r="U38" s="345">
        <v>7249</v>
      </c>
      <c r="V38" s="346">
        <v>8262</v>
      </c>
      <c r="W38" s="347">
        <v>2153.5</v>
      </c>
      <c r="X38" s="345">
        <v>2993.1</v>
      </c>
      <c r="Y38" s="345">
        <v>967372.5</v>
      </c>
      <c r="Z38" s="345">
        <v>44857</v>
      </c>
      <c r="AA38" s="345">
        <v>20184</v>
      </c>
      <c r="AB38" s="345">
        <v>1431</v>
      </c>
      <c r="AC38" s="345">
        <v>13890</v>
      </c>
      <c r="AD38" s="346">
        <v>1492470.1</v>
      </c>
    </row>
    <row r="39" spans="1:35" ht="30" hidden="1" customHeight="1" x14ac:dyDescent="0.3">
      <c r="A39" s="123" t="s">
        <v>14</v>
      </c>
      <c r="B39" s="344">
        <f t="shared" si="15"/>
        <v>146772708.19999999</v>
      </c>
      <c r="C39" s="345">
        <v>13510218.300000001</v>
      </c>
      <c r="D39" s="345">
        <v>4549080.3</v>
      </c>
      <c r="E39" s="345">
        <v>30577</v>
      </c>
      <c r="F39" s="345">
        <v>4288029</v>
      </c>
      <c r="G39" s="346">
        <v>115261695</v>
      </c>
      <c r="H39" s="343">
        <v>0</v>
      </c>
      <c r="I39" s="348">
        <v>1037406.1</v>
      </c>
      <c r="J39" s="345">
        <v>1554</v>
      </c>
      <c r="K39" s="345">
        <v>85626</v>
      </c>
      <c r="L39" s="345">
        <v>6481</v>
      </c>
      <c r="M39" s="342">
        <v>0</v>
      </c>
      <c r="N39" s="346">
        <v>32129</v>
      </c>
      <c r="O39" s="370" t="s">
        <v>14</v>
      </c>
      <c r="P39" s="345">
        <v>2200033.9</v>
      </c>
      <c r="Q39" s="353">
        <v>0</v>
      </c>
      <c r="R39" s="345">
        <v>20464</v>
      </c>
      <c r="S39" s="345">
        <v>3111949</v>
      </c>
      <c r="T39" s="345">
        <v>1602755.6</v>
      </c>
      <c r="U39" s="345">
        <v>34795</v>
      </c>
      <c r="V39" s="346">
        <v>1980</v>
      </c>
      <c r="W39" s="347">
        <v>1199</v>
      </c>
      <c r="X39" s="345">
        <v>1425</v>
      </c>
      <c r="Y39" s="345">
        <v>34685</v>
      </c>
      <c r="Z39" s="345">
        <v>11352</v>
      </c>
      <c r="AA39" s="345">
        <v>21220</v>
      </c>
      <c r="AB39" s="345">
        <v>4215</v>
      </c>
      <c r="AC39" s="345">
        <v>56791</v>
      </c>
      <c r="AD39" s="346">
        <v>867048</v>
      </c>
    </row>
    <row r="40" spans="1:35" ht="30" hidden="1" customHeight="1" x14ac:dyDescent="0.3">
      <c r="A40" s="123" t="s">
        <v>18</v>
      </c>
      <c r="B40" s="344">
        <f t="shared" si="15"/>
        <v>224859669.19999999</v>
      </c>
      <c r="C40" s="345">
        <v>10837280.5</v>
      </c>
      <c r="D40" s="345">
        <v>6703947.7999999998</v>
      </c>
      <c r="E40" s="345">
        <v>17889</v>
      </c>
      <c r="F40" s="345">
        <v>220325.5</v>
      </c>
      <c r="G40" s="346">
        <v>197531940.69999999</v>
      </c>
      <c r="H40" s="343">
        <v>0</v>
      </c>
      <c r="I40" s="348">
        <v>1262007.2</v>
      </c>
      <c r="J40" s="345">
        <v>15412</v>
      </c>
      <c r="K40" s="345">
        <v>70292.5</v>
      </c>
      <c r="L40" s="345">
        <v>14879</v>
      </c>
      <c r="M40" s="345">
        <v>2305</v>
      </c>
      <c r="N40" s="346">
        <v>51908</v>
      </c>
      <c r="O40" s="370" t="s">
        <v>18</v>
      </c>
      <c r="P40" s="345">
        <v>1653030</v>
      </c>
      <c r="Q40" s="353">
        <v>0</v>
      </c>
      <c r="R40" s="345">
        <v>72724.600000000006</v>
      </c>
      <c r="S40" s="345">
        <v>4588988.9000000004</v>
      </c>
      <c r="T40" s="345">
        <v>1221642.1000000001</v>
      </c>
      <c r="U40" s="345">
        <v>332498</v>
      </c>
      <c r="V40" s="346">
        <v>5334</v>
      </c>
      <c r="W40" s="347">
        <v>12084</v>
      </c>
      <c r="X40" s="345">
        <v>15474</v>
      </c>
      <c r="Y40" s="345">
        <v>33798.400000000001</v>
      </c>
      <c r="Z40" s="345">
        <v>12782</v>
      </c>
      <c r="AA40" s="345">
        <v>30053</v>
      </c>
      <c r="AB40" s="345">
        <v>949</v>
      </c>
      <c r="AC40" s="345">
        <v>28935</v>
      </c>
      <c r="AD40" s="346">
        <v>123189</v>
      </c>
    </row>
    <row r="41" spans="1:35" ht="30" hidden="1" customHeight="1" x14ac:dyDescent="0.3">
      <c r="A41" s="123" t="s">
        <v>188</v>
      </c>
      <c r="B41" s="344">
        <f t="shared" si="15"/>
        <v>149731516.80000001</v>
      </c>
      <c r="C41" s="345">
        <v>10827830.4</v>
      </c>
      <c r="D41" s="345">
        <v>8967671</v>
      </c>
      <c r="E41" s="345">
        <v>25679</v>
      </c>
      <c r="F41" s="345">
        <v>465670</v>
      </c>
      <c r="G41" s="346">
        <v>120168246.2</v>
      </c>
      <c r="H41" s="343">
        <v>0</v>
      </c>
      <c r="I41" s="348">
        <v>1536281.3</v>
      </c>
      <c r="J41" s="345">
        <v>122679</v>
      </c>
      <c r="K41" s="345">
        <v>85138</v>
      </c>
      <c r="L41" s="345">
        <v>6847</v>
      </c>
      <c r="M41" s="345">
        <v>478</v>
      </c>
      <c r="N41" s="346">
        <v>48464</v>
      </c>
      <c r="O41" s="370" t="s">
        <v>188</v>
      </c>
      <c r="P41" s="345">
        <v>1809586.6</v>
      </c>
      <c r="Q41" s="353">
        <v>0</v>
      </c>
      <c r="R41" s="345">
        <v>111091</v>
      </c>
      <c r="S41" s="345">
        <v>2769711.3</v>
      </c>
      <c r="T41" s="345">
        <v>1779353</v>
      </c>
      <c r="U41" s="345">
        <v>419324</v>
      </c>
      <c r="V41" s="346">
        <v>3645</v>
      </c>
      <c r="W41" s="343">
        <v>0</v>
      </c>
      <c r="X41" s="342">
        <v>0</v>
      </c>
      <c r="Y41" s="345">
        <v>62711</v>
      </c>
      <c r="Z41" s="345">
        <v>7856</v>
      </c>
      <c r="AA41" s="345">
        <v>30142</v>
      </c>
      <c r="AB41" s="342">
        <v>0</v>
      </c>
      <c r="AC41" s="345">
        <v>50897</v>
      </c>
      <c r="AD41" s="346">
        <v>432216</v>
      </c>
    </row>
    <row r="42" spans="1:35" ht="30" hidden="1" customHeight="1" x14ac:dyDescent="0.3">
      <c r="A42" s="123" t="s">
        <v>19</v>
      </c>
      <c r="B42" s="344">
        <f t="shared" si="15"/>
        <v>120428328.30000001</v>
      </c>
      <c r="C42" s="345">
        <v>8299767.5</v>
      </c>
      <c r="D42" s="345">
        <v>7822882.9000000004</v>
      </c>
      <c r="E42" s="345">
        <v>157100</v>
      </c>
      <c r="F42" s="345">
        <v>928360</v>
      </c>
      <c r="G42" s="346">
        <v>90315428.700000003</v>
      </c>
      <c r="H42" s="343">
        <v>0</v>
      </c>
      <c r="I42" s="348">
        <v>1782755.4</v>
      </c>
      <c r="J42" s="345">
        <v>289056.40000000002</v>
      </c>
      <c r="K42" s="345">
        <v>118143</v>
      </c>
      <c r="L42" s="345">
        <v>1983</v>
      </c>
      <c r="M42" s="345">
        <v>6774</v>
      </c>
      <c r="N42" s="346">
        <v>77968</v>
      </c>
      <c r="O42" s="370" t="s">
        <v>19</v>
      </c>
      <c r="P42" s="345">
        <v>1652636.7</v>
      </c>
      <c r="Q42" s="353">
        <v>0</v>
      </c>
      <c r="R42" s="345">
        <v>60731</v>
      </c>
      <c r="S42" s="345">
        <v>3362358</v>
      </c>
      <c r="T42" s="345">
        <v>1179411.1000000001</v>
      </c>
      <c r="U42" s="345">
        <v>177972.7</v>
      </c>
      <c r="V42" s="346">
        <v>12633</v>
      </c>
      <c r="W42" s="347">
        <v>1278</v>
      </c>
      <c r="X42" s="345">
        <v>24487.200000000001</v>
      </c>
      <c r="Y42" s="345">
        <v>762103.7</v>
      </c>
      <c r="Z42" s="345">
        <v>24156</v>
      </c>
      <c r="AA42" s="345">
        <v>93790</v>
      </c>
      <c r="AB42" s="345">
        <v>106</v>
      </c>
      <c r="AC42" s="345">
        <v>75832</v>
      </c>
      <c r="AD42" s="346">
        <v>3200614</v>
      </c>
    </row>
    <row r="43" spans="1:35" ht="30" hidden="1" customHeight="1" x14ac:dyDescent="0.3">
      <c r="A43" s="123" t="s">
        <v>15</v>
      </c>
      <c r="B43" s="344">
        <f t="shared" si="15"/>
        <v>123417924.10000001</v>
      </c>
      <c r="C43" s="345">
        <v>8624617.5</v>
      </c>
      <c r="D43" s="345">
        <v>5750663.9000000004</v>
      </c>
      <c r="E43" s="345">
        <v>112843</v>
      </c>
      <c r="F43" s="345">
        <v>214092</v>
      </c>
      <c r="G43" s="346">
        <v>92338658.200000003</v>
      </c>
      <c r="H43" s="343">
        <v>0</v>
      </c>
      <c r="I43" s="348">
        <v>2505475.7999999998</v>
      </c>
      <c r="J43" s="345">
        <v>13973</v>
      </c>
      <c r="K43" s="345">
        <v>91646</v>
      </c>
      <c r="L43" s="345">
        <v>13748</v>
      </c>
      <c r="M43" s="345">
        <v>4332</v>
      </c>
      <c r="N43" s="346">
        <v>44851</v>
      </c>
      <c r="O43" s="370" t="s">
        <v>15</v>
      </c>
      <c r="P43" s="345">
        <v>1742821.8</v>
      </c>
      <c r="Q43" s="353">
        <v>0</v>
      </c>
      <c r="R43" s="345">
        <v>179231</v>
      </c>
      <c r="S43" s="345">
        <v>5121339</v>
      </c>
      <c r="T43" s="345">
        <v>633728.30000000005</v>
      </c>
      <c r="U43" s="345">
        <v>210397</v>
      </c>
      <c r="V43" s="346">
        <v>3450</v>
      </c>
      <c r="W43" s="343">
        <v>0</v>
      </c>
      <c r="X43" s="345">
        <v>49662.7</v>
      </c>
      <c r="Y43" s="345">
        <v>5325734.9000000004</v>
      </c>
      <c r="Z43" s="345">
        <v>194301</v>
      </c>
      <c r="AA43" s="345">
        <v>34983</v>
      </c>
      <c r="AB43" s="342">
        <v>0</v>
      </c>
      <c r="AC43" s="345">
        <v>62612</v>
      </c>
      <c r="AD43" s="346">
        <v>144763</v>
      </c>
    </row>
    <row r="44" spans="1:35" s="50" customFormat="1" ht="30" hidden="1" customHeight="1" x14ac:dyDescent="0.3">
      <c r="A44" s="123" t="s">
        <v>16</v>
      </c>
      <c r="B44" s="344">
        <f t="shared" si="15"/>
        <v>146509678.79999998</v>
      </c>
      <c r="C44" s="345">
        <v>7790628.7000000002</v>
      </c>
      <c r="D44" s="345">
        <v>6629268.0999999996</v>
      </c>
      <c r="E44" s="345">
        <v>100208</v>
      </c>
      <c r="F44" s="345">
        <v>340828</v>
      </c>
      <c r="G44" s="346">
        <v>118039606</v>
      </c>
      <c r="H44" s="343">
        <v>0</v>
      </c>
      <c r="I44" s="348">
        <v>1689292.4</v>
      </c>
      <c r="J44" s="345">
        <v>650562.1</v>
      </c>
      <c r="K44" s="345">
        <v>61473</v>
      </c>
      <c r="L44" s="345">
        <v>25970</v>
      </c>
      <c r="M44" s="345">
        <v>7893</v>
      </c>
      <c r="N44" s="346">
        <v>82502</v>
      </c>
      <c r="O44" s="370" t="s">
        <v>16</v>
      </c>
      <c r="P44" s="345">
        <v>2424797.4</v>
      </c>
      <c r="Q44" s="353">
        <v>0</v>
      </c>
      <c r="R44" s="345">
        <v>75360.2</v>
      </c>
      <c r="S44" s="345">
        <v>5823623.2999999998</v>
      </c>
      <c r="T44" s="345">
        <v>1092561.8999999999</v>
      </c>
      <c r="U44" s="345">
        <v>168397</v>
      </c>
      <c r="V44" s="346">
        <v>3655</v>
      </c>
      <c r="W44" s="347">
        <v>4000</v>
      </c>
      <c r="X44" s="345">
        <v>86146</v>
      </c>
      <c r="Y44" s="345">
        <v>29675</v>
      </c>
      <c r="Z44" s="345">
        <v>11209</v>
      </c>
      <c r="AA44" s="345">
        <v>29388</v>
      </c>
      <c r="AB44" s="342">
        <v>0</v>
      </c>
      <c r="AC44" s="345">
        <v>36891</v>
      </c>
      <c r="AD44" s="346">
        <v>1305743.7</v>
      </c>
    </row>
    <row r="45" spans="1:35" s="50" customFormat="1" ht="30" hidden="1" customHeight="1" x14ac:dyDescent="0.3">
      <c r="A45" s="123" t="s">
        <v>17</v>
      </c>
      <c r="B45" s="344">
        <f t="shared" si="15"/>
        <v>448853990.80000001</v>
      </c>
      <c r="C45" s="345">
        <v>22035574.699999999</v>
      </c>
      <c r="D45" s="345">
        <v>1116921.3</v>
      </c>
      <c r="E45" s="345">
        <v>19080</v>
      </c>
      <c r="F45" s="345">
        <v>2529198</v>
      </c>
      <c r="G45" s="346">
        <v>409217474.69999999</v>
      </c>
      <c r="H45" s="343">
        <v>0</v>
      </c>
      <c r="I45" s="348">
        <v>1149587.7</v>
      </c>
      <c r="J45" s="345">
        <v>8020</v>
      </c>
      <c r="K45" s="345">
        <v>88236</v>
      </c>
      <c r="L45" s="345">
        <v>5072</v>
      </c>
      <c r="M45" s="345">
        <v>1785</v>
      </c>
      <c r="N45" s="346">
        <v>93170</v>
      </c>
      <c r="O45" s="370" t="s">
        <v>17</v>
      </c>
      <c r="P45" s="345">
        <v>2590846.5</v>
      </c>
      <c r="Q45" s="353">
        <v>0</v>
      </c>
      <c r="R45" s="345">
        <v>68944</v>
      </c>
      <c r="S45" s="345">
        <v>5240727.8</v>
      </c>
      <c r="T45" s="345">
        <v>3741833.5</v>
      </c>
      <c r="U45" s="342">
        <v>0</v>
      </c>
      <c r="V45" s="346">
        <v>8864</v>
      </c>
      <c r="W45" s="347">
        <v>165</v>
      </c>
      <c r="X45" s="345">
        <v>1459</v>
      </c>
      <c r="Y45" s="345">
        <v>42622</v>
      </c>
      <c r="Z45" s="345">
        <v>18129.099999999999</v>
      </c>
      <c r="AA45" s="345">
        <v>42383</v>
      </c>
      <c r="AB45" s="342">
        <v>0</v>
      </c>
      <c r="AC45" s="345">
        <v>19485</v>
      </c>
      <c r="AD45" s="346">
        <v>814412.5</v>
      </c>
    </row>
    <row r="46" spans="1:35" s="51" customFormat="1" ht="39.950000000000003" customHeight="1" x14ac:dyDescent="0.25">
      <c r="A46" s="524">
        <v>2022</v>
      </c>
      <c r="B46" s="525">
        <f>SUM(B47:B56)</f>
        <v>1820581130.8999999</v>
      </c>
      <c r="C46" s="525">
        <f t="shared" ref="C46:G46" si="16">SUM(C47:C56)</f>
        <v>105613215.39999998</v>
      </c>
      <c r="D46" s="525">
        <f t="shared" si="16"/>
        <v>55567982.399999999</v>
      </c>
      <c r="E46" s="525">
        <f t="shared" si="16"/>
        <v>718235.5</v>
      </c>
      <c r="F46" s="525">
        <f t="shared" si="16"/>
        <v>12471079.6</v>
      </c>
      <c r="G46" s="526">
        <f t="shared" si="16"/>
        <v>1522410906.2</v>
      </c>
      <c r="H46" s="527">
        <f>SUM(H47:H56)</f>
        <v>0</v>
      </c>
      <c r="I46" s="528">
        <f t="shared" ref="I46:N46" si="17">SUM(I47:I56)</f>
        <v>17319270.800000001</v>
      </c>
      <c r="J46" s="528">
        <f t="shared" si="17"/>
        <v>1538002.3</v>
      </c>
      <c r="K46" s="528">
        <f t="shared" si="17"/>
        <v>1043326.6</v>
      </c>
      <c r="L46" s="528">
        <f t="shared" si="17"/>
        <v>136995.4</v>
      </c>
      <c r="M46" s="528">
        <f t="shared" si="17"/>
        <v>64939</v>
      </c>
      <c r="N46" s="529">
        <f t="shared" si="17"/>
        <v>659161.4</v>
      </c>
      <c r="O46" s="530">
        <v>2022</v>
      </c>
      <c r="P46" s="525">
        <f>SUM(P47:P56)</f>
        <v>22782836.399999999</v>
      </c>
      <c r="Q46" s="528">
        <f t="shared" ref="Q46:R46" si="18">SUM(Q47:Q56)</f>
        <v>0</v>
      </c>
      <c r="R46" s="525">
        <f t="shared" si="18"/>
        <v>1058157.7999999998</v>
      </c>
      <c r="S46" s="525">
        <f>SUM(S47:S56)</f>
        <v>41049650.299999997</v>
      </c>
      <c r="T46" s="525">
        <f t="shared" ref="T46:X46" si="19">SUM(T47:T56)</f>
        <v>15096852.300000001</v>
      </c>
      <c r="U46" s="525">
        <f t="shared" si="19"/>
        <v>1589702.8</v>
      </c>
      <c r="V46" s="526">
        <f t="shared" si="19"/>
        <v>50360</v>
      </c>
      <c r="W46" s="531">
        <f t="shared" si="19"/>
        <v>33326.1</v>
      </c>
      <c r="X46" s="525">
        <f t="shared" si="19"/>
        <v>290989.90000000002</v>
      </c>
      <c r="Y46" s="525">
        <f>SUM(Y47:Y56)</f>
        <v>8002148.9000000004</v>
      </c>
      <c r="Z46" s="525">
        <f t="shared" ref="Z46:AC46" si="20">SUM(Z47:Z56)</f>
        <v>458669.1</v>
      </c>
      <c r="AA46" s="525">
        <f t="shared" si="20"/>
        <v>466106.4</v>
      </c>
      <c r="AB46" s="525">
        <f t="shared" si="20"/>
        <v>8449</v>
      </c>
      <c r="AC46" s="525">
        <f t="shared" si="20"/>
        <v>499209</v>
      </c>
      <c r="AD46" s="526">
        <f>SUM(AD47:AD56)</f>
        <v>11651558.300000001</v>
      </c>
    </row>
    <row r="47" spans="1:35" s="19" customFormat="1" ht="24.95" customHeight="1" x14ac:dyDescent="0.25">
      <c r="A47" s="123" t="s">
        <v>59</v>
      </c>
      <c r="B47" s="344">
        <f t="shared" ref="B47:B56" si="21">SUM(C47:G47,H47:X47,Y47:AD47)</f>
        <v>107474392.09999999</v>
      </c>
      <c r="C47" s="345">
        <v>6073727</v>
      </c>
      <c r="D47" s="345">
        <v>4036379.7</v>
      </c>
      <c r="E47" s="345">
        <v>83803.5</v>
      </c>
      <c r="F47" s="345">
        <v>635344</v>
      </c>
      <c r="G47" s="346">
        <v>82314707.599999994</v>
      </c>
      <c r="H47" s="343">
        <v>0</v>
      </c>
      <c r="I47" s="348">
        <v>3264916.2</v>
      </c>
      <c r="J47" s="345">
        <v>374530.8</v>
      </c>
      <c r="K47" s="345">
        <v>254422.5</v>
      </c>
      <c r="L47" s="345">
        <v>53830.400000000001</v>
      </c>
      <c r="M47" s="345">
        <v>25182</v>
      </c>
      <c r="N47" s="346">
        <v>127295.5</v>
      </c>
      <c r="O47" s="349" t="s">
        <v>11</v>
      </c>
      <c r="P47" s="345">
        <v>3397627.8</v>
      </c>
      <c r="Q47" s="353">
        <v>0</v>
      </c>
      <c r="R47" s="345">
        <v>180674.6</v>
      </c>
      <c r="S47" s="345">
        <v>2909073.4</v>
      </c>
      <c r="T47" s="345">
        <v>1061192.3</v>
      </c>
      <c r="U47" s="345">
        <v>79968</v>
      </c>
      <c r="V47" s="346">
        <v>1982</v>
      </c>
      <c r="W47" s="347">
        <v>6235.6</v>
      </c>
      <c r="X47" s="345">
        <v>74405.8</v>
      </c>
      <c r="Y47" s="345">
        <v>695580.4</v>
      </c>
      <c r="Z47" s="345">
        <v>37956</v>
      </c>
      <c r="AA47" s="345">
        <v>115084.3</v>
      </c>
      <c r="AB47" s="345">
        <v>551</v>
      </c>
      <c r="AC47" s="345">
        <v>117155</v>
      </c>
      <c r="AD47" s="346">
        <v>1552766.7</v>
      </c>
    </row>
    <row r="48" spans="1:35" s="19" customFormat="1" ht="24.95" customHeight="1" x14ac:dyDescent="0.25">
      <c r="A48" s="123" t="s">
        <v>12</v>
      </c>
      <c r="B48" s="344">
        <f t="shared" si="21"/>
        <v>211593005.49999997</v>
      </c>
      <c r="C48" s="345">
        <v>9849407.5999999996</v>
      </c>
      <c r="D48" s="345">
        <v>7068808</v>
      </c>
      <c r="E48" s="345">
        <v>76191</v>
      </c>
      <c r="F48" s="345">
        <v>1094387</v>
      </c>
      <c r="G48" s="346">
        <v>178710148.69999999</v>
      </c>
      <c r="H48" s="343">
        <v>0</v>
      </c>
      <c r="I48" s="348">
        <v>1629653.9</v>
      </c>
      <c r="J48" s="345">
        <v>57103</v>
      </c>
      <c r="K48" s="345">
        <v>103174</v>
      </c>
      <c r="L48" s="345">
        <v>3272</v>
      </c>
      <c r="M48" s="345">
        <v>9041</v>
      </c>
      <c r="N48" s="346">
        <v>57320.2</v>
      </c>
      <c r="O48" s="349" t="s">
        <v>12</v>
      </c>
      <c r="P48" s="345">
        <v>3590926.4</v>
      </c>
      <c r="Q48" s="353">
        <v>0</v>
      </c>
      <c r="R48" s="345">
        <v>202478.4</v>
      </c>
      <c r="S48" s="345">
        <v>5450052.7000000002</v>
      </c>
      <c r="T48" s="345">
        <v>1861651.5</v>
      </c>
      <c r="U48" s="345">
        <v>160372.1</v>
      </c>
      <c r="V48" s="346">
        <v>555</v>
      </c>
      <c r="W48" s="347">
        <v>6211</v>
      </c>
      <c r="X48" s="342">
        <v>0</v>
      </c>
      <c r="Y48" s="345">
        <v>34625</v>
      </c>
      <c r="Z48" s="345">
        <v>33334</v>
      </c>
      <c r="AA48" s="345">
        <v>44413</v>
      </c>
      <c r="AB48" s="345">
        <v>1197</v>
      </c>
      <c r="AC48" s="345">
        <v>36114</v>
      </c>
      <c r="AD48" s="346">
        <v>1512569</v>
      </c>
    </row>
    <row r="49" spans="1:30" s="19" customFormat="1" ht="24.95" customHeight="1" x14ac:dyDescent="0.25">
      <c r="A49" s="123" t="s">
        <v>13</v>
      </c>
      <c r="B49" s="344">
        <f t="shared" si="21"/>
        <v>140886414.30000001</v>
      </c>
      <c r="C49" s="345">
        <v>7787383.4000000004</v>
      </c>
      <c r="D49" s="345">
        <v>3214951.2</v>
      </c>
      <c r="E49" s="345">
        <v>37722</v>
      </c>
      <c r="F49" s="345">
        <v>1761309.1</v>
      </c>
      <c r="G49" s="346">
        <v>118883447</v>
      </c>
      <c r="H49" s="343">
        <v>0</v>
      </c>
      <c r="I49" s="348">
        <v>1204067.7</v>
      </c>
      <c r="J49" s="345">
        <v>5125</v>
      </c>
      <c r="K49" s="345">
        <v>84911</v>
      </c>
      <c r="L49" s="345">
        <v>5404</v>
      </c>
      <c r="M49" s="345">
        <v>6812</v>
      </c>
      <c r="N49" s="346">
        <v>26361</v>
      </c>
      <c r="O49" s="349" t="s">
        <v>13</v>
      </c>
      <c r="P49" s="345">
        <v>1608589.5</v>
      </c>
      <c r="Q49" s="353">
        <v>0</v>
      </c>
      <c r="R49" s="345">
        <v>86459</v>
      </c>
      <c r="S49" s="345">
        <v>2670230</v>
      </c>
      <c r="T49" s="345">
        <v>916802.8</v>
      </c>
      <c r="U49" s="345">
        <v>7249</v>
      </c>
      <c r="V49" s="346">
        <v>8262</v>
      </c>
      <c r="W49" s="347">
        <v>2153.5</v>
      </c>
      <c r="X49" s="345">
        <v>8192.7000000000007</v>
      </c>
      <c r="Y49" s="345">
        <v>976845.3</v>
      </c>
      <c r="Z49" s="345">
        <v>46876</v>
      </c>
      <c r="AA49" s="345">
        <v>20458</v>
      </c>
      <c r="AB49" s="345">
        <v>1431</v>
      </c>
      <c r="AC49" s="345">
        <v>13890</v>
      </c>
      <c r="AD49" s="346">
        <v>1501482.1</v>
      </c>
    </row>
    <row r="50" spans="1:30" s="19" customFormat="1" ht="24.95" customHeight="1" x14ac:dyDescent="0.25">
      <c r="A50" s="123" t="s">
        <v>14</v>
      </c>
      <c r="B50" s="344">
        <f t="shared" si="21"/>
        <v>146835224.19999999</v>
      </c>
      <c r="C50" s="345">
        <v>13508476.300000001</v>
      </c>
      <c r="D50" s="345">
        <v>4524180.0999999996</v>
      </c>
      <c r="E50" s="345">
        <v>34164</v>
      </c>
      <c r="F50" s="345">
        <v>4287908</v>
      </c>
      <c r="G50" s="346">
        <v>115282128</v>
      </c>
      <c r="H50" s="343">
        <v>0</v>
      </c>
      <c r="I50" s="348">
        <v>1070802.1000000001</v>
      </c>
      <c r="J50" s="345">
        <v>1554</v>
      </c>
      <c r="K50" s="345">
        <v>85626</v>
      </c>
      <c r="L50" s="345">
        <v>6481</v>
      </c>
      <c r="M50" s="342">
        <v>0</v>
      </c>
      <c r="N50" s="346">
        <v>34852</v>
      </c>
      <c r="O50" s="349" t="s">
        <v>14</v>
      </c>
      <c r="P50" s="345">
        <v>2212162.9</v>
      </c>
      <c r="Q50" s="353">
        <v>0</v>
      </c>
      <c r="R50" s="345">
        <v>20464</v>
      </c>
      <c r="S50" s="345">
        <v>3115520</v>
      </c>
      <c r="T50" s="345">
        <v>1602657.6</v>
      </c>
      <c r="U50" s="345">
        <v>34795</v>
      </c>
      <c r="V50" s="346">
        <v>1980</v>
      </c>
      <c r="W50" s="347">
        <v>1199</v>
      </c>
      <c r="X50" s="345">
        <v>1425</v>
      </c>
      <c r="Y50" s="345">
        <v>37258.199999999997</v>
      </c>
      <c r="Z50" s="345">
        <v>17641</v>
      </c>
      <c r="AA50" s="345">
        <v>21983</v>
      </c>
      <c r="AB50" s="345">
        <v>4215</v>
      </c>
      <c r="AC50" s="345">
        <v>55951</v>
      </c>
      <c r="AD50" s="346">
        <v>871801</v>
      </c>
    </row>
    <row r="51" spans="1:30" s="19" customFormat="1" ht="24.95" customHeight="1" x14ac:dyDescent="0.25">
      <c r="A51" s="123" t="s">
        <v>18</v>
      </c>
      <c r="B51" s="344">
        <f t="shared" si="21"/>
        <v>224862230.70000002</v>
      </c>
      <c r="C51" s="345">
        <v>10829641.300000001</v>
      </c>
      <c r="D51" s="345">
        <v>6647411.5999999996</v>
      </c>
      <c r="E51" s="345">
        <v>17889</v>
      </c>
      <c r="F51" s="345">
        <v>220325.5</v>
      </c>
      <c r="G51" s="346">
        <v>197513019.09999999</v>
      </c>
      <c r="H51" s="343">
        <v>0</v>
      </c>
      <c r="I51" s="348">
        <v>1295187.6000000001</v>
      </c>
      <c r="J51" s="345">
        <v>15412</v>
      </c>
      <c r="K51" s="345">
        <v>70292.5</v>
      </c>
      <c r="L51" s="345">
        <v>15482</v>
      </c>
      <c r="M51" s="345">
        <v>2305</v>
      </c>
      <c r="N51" s="346">
        <v>54709</v>
      </c>
      <c r="O51" s="349" t="s">
        <v>18</v>
      </c>
      <c r="P51" s="345">
        <v>1703698.8</v>
      </c>
      <c r="Q51" s="353">
        <v>0</v>
      </c>
      <c r="R51" s="345">
        <v>72724.600000000006</v>
      </c>
      <c r="S51" s="345">
        <v>4585374.4000000004</v>
      </c>
      <c r="T51" s="345">
        <v>1220272.5</v>
      </c>
      <c r="U51" s="345">
        <v>332498</v>
      </c>
      <c r="V51" s="346">
        <v>5334</v>
      </c>
      <c r="W51" s="347">
        <v>12084</v>
      </c>
      <c r="X51" s="345">
        <v>15474</v>
      </c>
      <c r="Y51" s="345">
        <v>33798.400000000001</v>
      </c>
      <c r="Z51" s="345">
        <v>12782</v>
      </c>
      <c r="AA51" s="345">
        <v>30053</v>
      </c>
      <c r="AB51" s="345">
        <v>949</v>
      </c>
      <c r="AC51" s="345">
        <v>28935</v>
      </c>
      <c r="AD51" s="346">
        <v>126578.4</v>
      </c>
    </row>
    <row r="52" spans="1:30" s="19" customFormat="1" ht="24.95" customHeight="1" x14ac:dyDescent="0.25">
      <c r="A52" s="123" t="s">
        <v>188</v>
      </c>
      <c r="B52" s="344">
        <f t="shared" si="21"/>
        <v>149722912.30000001</v>
      </c>
      <c r="C52" s="345">
        <v>10847937.300000001</v>
      </c>
      <c r="D52" s="345">
        <v>8905962.0999999996</v>
      </c>
      <c r="E52" s="345">
        <v>51441</v>
      </c>
      <c r="F52" s="345">
        <v>458719</v>
      </c>
      <c r="G52" s="346">
        <v>120093769.2</v>
      </c>
      <c r="H52" s="343">
        <v>0</v>
      </c>
      <c r="I52" s="348">
        <v>1582662.3</v>
      </c>
      <c r="J52" s="345">
        <v>122639</v>
      </c>
      <c r="K52" s="345">
        <v>85138</v>
      </c>
      <c r="L52" s="345">
        <v>6847</v>
      </c>
      <c r="M52" s="345">
        <v>478</v>
      </c>
      <c r="N52" s="346">
        <v>49973</v>
      </c>
      <c r="O52" s="349" t="s">
        <v>188</v>
      </c>
      <c r="P52" s="345">
        <v>1818774.6</v>
      </c>
      <c r="Q52" s="353">
        <v>0</v>
      </c>
      <c r="R52" s="345">
        <v>111091</v>
      </c>
      <c r="S52" s="345">
        <v>2769174.3</v>
      </c>
      <c r="T52" s="345">
        <v>1780975</v>
      </c>
      <c r="U52" s="345">
        <v>418054</v>
      </c>
      <c r="V52" s="346">
        <v>3645</v>
      </c>
      <c r="W52" s="343">
        <v>0</v>
      </c>
      <c r="X52" s="342">
        <v>29737.5</v>
      </c>
      <c r="Y52" s="345">
        <v>62711</v>
      </c>
      <c r="Z52" s="345">
        <v>8473</v>
      </c>
      <c r="AA52" s="345">
        <v>30454</v>
      </c>
      <c r="AB52" s="342">
        <v>0</v>
      </c>
      <c r="AC52" s="345">
        <v>49482</v>
      </c>
      <c r="AD52" s="346">
        <v>434775</v>
      </c>
    </row>
    <row r="53" spans="1:30" s="19" customFormat="1" ht="24.95" customHeight="1" x14ac:dyDescent="0.25">
      <c r="A53" s="123" t="s">
        <v>19</v>
      </c>
      <c r="B53" s="344">
        <f t="shared" si="21"/>
        <v>120427010.2</v>
      </c>
      <c r="C53" s="345">
        <v>8312556.5999999996</v>
      </c>
      <c r="D53" s="345">
        <v>7794445.7999999998</v>
      </c>
      <c r="E53" s="345">
        <v>161915</v>
      </c>
      <c r="F53" s="345">
        <v>928945</v>
      </c>
      <c r="G53" s="346">
        <v>90244454.700000003</v>
      </c>
      <c r="H53" s="343">
        <v>0</v>
      </c>
      <c r="I53" s="348">
        <v>1826912</v>
      </c>
      <c r="J53" s="345">
        <v>289083.40000000002</v>
      </c>
      <c r="K53" s="345">
        <v>117989.6</v>
      </c>
      <c r="L53" s="345">
        <v>1983</v>
      </c>
      <c r="M53" s="345">
        <v>6774</v>
      </c>
      <c r="N53" s="346">
        <v>78484</v>
      </c>
      <c r="O53" s="349" t="s">
        <v>19</v>
      </c>
      <c r="P53" s="345">
        <v>1661670.1</v>
      </c>
      <c r="Q53" s="353">
        <v>0</v>
      </c>
      <c r="R53" s="345">
        <v>60731</v>
      </c>
      <c r="S53" s="345">
        <v>3362089.4</v>
      </c>
      <c r="T53" s="345">
        <v>1180200.8999999999</v>
      </c>
      <c r="U53" s="345">
        <v>177972.7</v>
      </c>
      <c r="V53" s="346">
        <v>12633</v>
      </c>
      <c r="W53" s="347">
        <v>1278</v>
      </c>
      <c r="X53" s="345">
        <v>24487.200000000001</v>
      </c>
      <c r="Y53" s="345">
        <v>762103.7</v>
      </c>
      <c r="Z53" s="345">
        <v>45420</v>
      </c>
      <c r="AA53" s="345">
        <v>94142.1</v>
      </c>
      <c r="AB53" s="345">
        <v>106</v>
      </c>
      <c r="AC53" s="345">
        <v>77941</v>
      </c>
      <c r="AD53" s="346">
        <v>3202692</v>
      </c>
    </row>
    <row r="54" spans="1:30" s="19" customFormat="1" ht="24.95" customHeight="1" x14ac:dyDescent="0.25">
      <c r="A54" s="123" t="s">
        <v>15</v>
      </c>
      <c r="B54" s="344">
        <f t="shared" si="21"/>
        <v>123417611.10000001</v>
      </c>
      <c r="C54" s="345">
        <v>8612561.5</v>
      </c>
      <c r="D54" s="345">
        <v>5708250.9000000004</v>
      </c>
      <c r="E54" s="345">
        <v>121571</v>
      </c>
      <c r="F54" s="345">
        <v>214622</v>
      </c>
      <c r="G54" s="346">
        <v>92293051.200000003</v>
      </c>
      <c r="H54" s="343">
        <v>0</v>
      </c>
      <c r="I54" s="348">
        <v>2547463.7999999998</v>
      </c>
      <c r="J54" s="345">
        <v>13973</v>
      </c>
      <c r="K54" s="345">
        <v>90986</v>
      </c>
      <c r="L54" s="345">
        <v>16137</v>
      </c>
      <c r="M54" s="345">
        <v>4332</v>
      </c>
      <c r="N54" s="346">
        <v>47589</v>
      </c>
      <c r="O54" s="349" t="s">
        <v>15</v>
      </c>
      <c r="P54" s="345">
        <v>1758072.8</v>
      </c>
      <c r="Q54" s="353">
        <v>0</v>
      </c>
      <c r="R54" s="345">
        <v>179231</v>
      </c>
      <c r="S54" s="345">
        <v>5121339</v>
      </c>
      <c r="T54" s="345">
        <v>633699.30000000005</v>
      </c>
      <c r="U54" s="345">
        <v>210397</v>
      </c>
      <c r="V54" s="346">
        <v>3450</v>
      </c>
      <c r="W54" s="343">
        <v>0</v>
      </c>
      <c r="X54" s="345">
        <v>49662.7</v>
      </c>
      <c r="Y54" s="345">
        <v>5325734.9000000004</v>
      </c>
      <c r="Z54" s="345">
        <v>213333</v>
      </c>
      <c r="AA54" s="345">
        <v>37748</v>
      </c>
      <c r="AB54" s="342">
        <v>0</v>
      </c>
      <c r="AC54" s="345">
        <v>63565</v>
      </c>
      <c r="AD54" s="346">
        <v>150841</v>
      </c>
    </row>
    <row r="55" spans="1:30" s="26" customFormat="1" ht="24.95" customHeight="1" x14ac:dyDescent="0.3">
      <c r="A55" s="123" t="s">
        <v>16</v>
      </c>
      <c r="B55" s="344">
        <f t="shared" si="21"/>
        <v>146514584.69999999</v>
      </c>
      <c r="C55" s="345">
        <v>7797452.5999999996</v>
      </c>
      <c r="D55" s="345">
        <v>6556901.7000000002</v>
      </c>
      <c r="E55" s="345">
        <v>109680</v>
      </c>
      <c r="F55" s="345">
        <v>340951</v>
      </c>
      <c r="G55" s="346">
        <v>118026169</v>
      </c>
      <c r="H55" s="343">
        <v>0</v>
      </c>
      <c r="I55" s="348">
        <v>1724004.5</v>
      </c>
      <c r="J55" s="345">
        <v>650562.1</v>
      </c>
      <c r="K55" s="345">
        <v>62551</v>
      </c>
      <c r="L55" s="345">
        <v>22487</v>
      </c>
      <c r="M55" s="345">
        <v>8230</v>
      </c>
      <c r="N55" s="346">
        <v>84744.7</v>
      </c>
      <c r="O55" s="349" t="s">
        <v>16</v>
      </c>
      <c r="P55" s="345">
        <v>2426276</v>
      </c>
      <c r="Q55" s="353">
        <v>0</v>
      </c>
      <c r="R55" s="345">
        <v>75360.2</v>
      </c>
      <c r="S55" s="345">
        <v>5826373.2999999998</v>
      </c>
      <c r="T55" s="345">
        <v>1097592.8999999999</v>
      </c>
      <c r="U55" s="345">
        <v>168397</v>
      </c>
      <c r="V55" s="346">
        <v>3655</v>
      </c>
      <c r="W55" s="347">
        <v>4000</v>
      </c>
      <c r="X55" s="345">
        <v>86146</v>
      </c>
      <c r="Y55" s="345">
        <v>30870</v>
      </c>
      <c r="Z55" s="345">
        <v>22056</v>
      </c>
      <c r="AA55" s="345">
        <v>29388</v>
      </c>
      <c r="AB55" s="342">
        <v>0</v>
      </c>
      <c r="AC55" s="345">
        <v>36691</v>
      </c>
      <c r="AD55" s="346">
        <v>1324045.7</v>
      </c>
    </row>
    <row r="56" spans="1:30" s="26" customFormat="1" ht="24.95" customHeight="1" x14ac:dyDescent="0.3">
      <c r="A56" s="123" t="s">
        <v>17</v>
      </c>
      <c r="B56" s="344">
        <f t="shared" si="21"/>
        <v>448847745.80000001</v>
      </c>
      <c r="C56" s="345">
        <v>21994071.800000001</v>
      </c>
      <c r="D56" s="345">
        <v>1110691.3</v>
      </c>
      <c r="E56" s="345">
        <v>23859</v>
      </c>
      <c r="F56" s="345">
        <v>2528569</v>
      </c>
      <c r="G56" s="346">
        <v>409050011.69999999</v>
      </c>
      <c r="H56" s="343">
        <v>0</v>
      </c>
      <c r="I56" s="348">
        <v>1173600.7</v>
      </c>
      <c r="J56" s="345">
        <v>8020</v>
      </c>
      <c r="K56" s="345">
        <v>88236</v>
      </c>
      <c r="L56" s="345">
        <v>5072</v>
      </c>
      <c r="M56" s="345">
        <v>1785</v>
      </c>
      <c r="N56" s="346">
        <v>97833</v>
      </c>
      <c r="O56" s="349" t="s">
        <v>17</v>
      </c>
      <c r="P56" s="345">
        <v>2605037.5</v>
      </c>
      <c r="Q56" s="353">
        <v>0</v>
      </c>
      <c r="R56" s="345">
        <v>68944</v>
      </c>
      <c r="S56" s="345">
        <v>5240423.8</v>
      </c>
      <c r="T56" s="345">
        <v>3741807.5</v>
      </c>
      <c r="U56" s="342">
        <v>0</v>
      </c>
      <c r="V56" s="346">
        <v>8864</v>
      </c>
      <c r="W56" s="347">
        <v>165</v>
      </c>
      <c r="X56" s="345">
        <v>1459</v>
      </c>
      <c r="Y56" s="345">
        <v>42622</v>
      </c>
      <c r="Z56" s="345">
        <v>20798.099999999999</v>
      </c>
      <c r="AA56" s="345">
        <v>42383</v>
      </c>
      <c r="AB56" s="342">
        <v>0</v>
      </c>
      <c r="AC56" s="345">
        <v>19485</v>
      </c>
      <c r="AD56" s="346">
        <v>974007.4</v>
      </c>
    </row>
    <row r="57" spans="1:30" s="26" customFormat="1" ht="9.9499999999999993" customHeight="1" thickBot="1" x14ac:dyDescent="0.35">
      <c r="A57" s="215"/>
      <c r="B57" s="216"/>
      <c r="C57" s="217"/>
      <c r="D57" s="217"/>
      <c r="E57" s="217"/>
      <c r="F57" s="217"/>
      <c r="G57" s="218"/>
      <c r="H57" s="219"/>
      <c r="I57" s="217"/>
      <c r="J57" s="217"/>
      <c r="K57" s="217"/>
      <c r="L57" s="217"/>
      <c r="M57" s="217"/>
      <c r="N57" s="218"/>
      <c r="O57" s="219"/>
      <c r="P57" s="216"/>
      <c r="Q57" s="217"/>
      <c r="R57" s="217"/>
      <c r="S57" s="217"/>
      <c r="T57" s="217"/>
      <c r="U57" s="217"/>
      <c r="V57" s="218"/>
      <c r="W57" s="219"/>
      <c r="X57" s="217"/>
      <c r="Y57" s="217"/>
      <c r="Z57" s="217"/>
      <c r="AA57" s="217"/>
      <c r="AB57" s="217"/>
      <c r="AC57" s="217"/>
      <c r="AD57" s="218"/>
    </row>
    <row r="58" spans="1:30" s="26" customFormat="1" ht="15" customHeight="1" x14ac:dyDescent="0.3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39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</row>
    <row r="59" spans="1:30" s="26" customFormat="1" ht="15" customHeight="1" x14ac:dyDescent="0.3">
      <c r="A59" s="125" t="s">
        <v>60</v>
      </c>
      <c r="B59" s="126"/>
      <c r="C59" s="127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9"/>
      <c r="O59" s="125" t="s">
        <v>60</v>
      </c>
      <c r="P59" s="125"/>
      <c r="Q59" s="139"/>
      <c r="R59" s="129"/>
      <c r="S59" s="129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</row>
    <row r="60" spans="1:30" s="26" customFormat="1" ht="26.25" customHeight="1" x14ac:dyDescent="0.3">
      <c r="A60" s="42"/>
      <c r="B60" s="43"/>
      <c r="C60" s="44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6"/>
      <c r="O60" s="42"/>
      <c r="P60" s="45"/>
      <c r="Q60" s="45"/>
      <c r="R60" s="45"/>
      <c r="S60" s="45"/>
      <c r="T60" s="43"/>
      <c r="U60" s="43"/>
      <c r="V60" s="43"/>
      <c r="W60" s="43"/>
      <c r="X60" s="43"/>
      <c r="Y60" s="43"/>
      <c r="Z60" s="43"/>
      <c r="AA60" s="47"/>
      <c r="AB60" s="47"/>
      <c r="AC60" s="47"/>
      <c r="AD60" s="47"/>
    </row>
    <row r="61" spans="1:30" s="26" customFormat="1" ht="26.25" customHeight="1" x14ac:dyDescent="0.3">
      <c r="A61" s="49"/>
      <c r="B61" s="43"/>
      <c r="C61" s="44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6"/>
      <c r="O61" s="49"/>
      <c r="P61" s="45"/>
      <c r="Q61" s="45"/>
      <c r="R61" s="45"/>
      <c r="S61" s="45"/>
      <c r="T61" s="43"/>
      <c r="U61" s="43"/>
      <c r="V61" s="43"/>
      <c r="W61" s="43"/>
      <c r="X61" s="43"/>
      <c r="Y61" s="43"/>
      <c r="Z61" s="43"/>
      <c r="AA61" s="47"/>
      <c r="AB61" s="47"/>
      <c r="AC61" s="47"/>
      <c r="AD61" s="47"/>
    </row>
    <row r="62" spans="1:30" s="26" customFormat="1" ht="41.25" customHeight="1" x14ac:dyDescent="0.3">
      <c r="A62" s="42"/>
      <c r="B62" s="43"/>
      <c r="C62" s="43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6"/>
      <c r="O62" s="42"/>
      <c r="P62" s="45"/>
      <c r="Q62" s="45"/>
      <c r="R62" s="45"/>
      <c r="S62" s="45"/>
      <c r="T62" s="43"/>
      <c r="U62" s="43"/>
      <c r="V62" s="43"/>
      <c r="W62" s="43"/>
      <c r="X62" s="43"/>
      <c r="Y62" s="43"/>
      <c r="Z62" s="43"/>
      <c r="AA62" s="47"/>
      <c r="AB62" s="47"/>
      <c r="AC62" s="47"/>
      <c r="AD62" s="47"/>
    </row>
    <row r="63" spans="1:30" s="26" customFormat="1" ht="24" customHeight="1" x14ac:dyDescent="0.3">
      <c r="A63" s="42"/>
      <c r="B63" s="43"/>
      <c r="C63" s="43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6"/>
      <c r="O63" s="42"/>
      <c r="P63" s="45"/>
      <c r="Q63" s="45"/>
      <c r="R63" s="45"/>
      <c r="S63" s="45"/>
      <c r="T63" s="43"/>
      <c r="U63" s="43"/>
      <c r="V63" s="43"/>
      <c r="W63" s="43"/>
      <c r="X63" s="43"/>
      <c r="Y63" s="43"/>
      <c r="Z63" s="43"/>
      <c r="AA63" s="47"/>
      <c r="AB63" s="47"/>
      <c r="AC63" s="47"/>
      <c r="AD63" s="47"/>
    </row>
    <row r="64" spans="1:30" s="26" customFormat="1" ht="24" customHeight="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8"/>
      <c r="O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</row>
    <row r="65" spans="1:30" s="26" customFormat="1" ht="24" customHeight="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8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</row>
    <row r="66" spans="1:30" s="26" customFormat="1" ht="35.25" customHeight="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8"/>
      <c r="O66" s="47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50"/>
      <c r="AB66" s="50"/>
      <c r="AC66" s="50"/>
      <c r="AD66" s="50"/>
    </row>
    <row r="67" spans="1:30" s="26" customFormat="1" ht="24" customHeight="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8"/>
      <c r="O67" s="47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50"/>
      <c r="AB67" s="50"/>
      <c r="AC67" s="50"/>
      <c r="AD67" s="50"/>
    </row>
    <row r="68" spans="1:30" s="26" customFormat="1" ht="24" customHeight="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8"/>
      <c r="O68" s="47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51"/>
      <c r="AB68" s="51"/>
      <c r="AC68" s="51"/>
      <c r="AD68" s="51"/>
    </row>
    <row r="69" spans="1:30" s="26" customFormat="1" ht="24" customHeight="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8"/>
      <c r="O69" s="47"/>
      <c r="P69" s="52"/>
      <c r="Q69" s="52"/>
      <c r="R69" s="52"/>
      <c r="S69" s="52"/>
      <c r="T69" s="36"/>
      <c r="U69" s="36"/>
      <c r="V69" s="36"/>
      <c r="W69" s="36"/>
      <c r="X69" s="36"/>
      <c r="Y69" s="36"/>
      <c r="Z69" s="36"/>
      <c r="AA69" s="19"/>
      <c r="AB69" s="19"/>
      <c r="AC69" s="19"/>
      <c r="AD69" s="19"/>
    </row>
    <row r="70" spans="1:30" s="26" customFormat="1" ht="36" customHeight="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8"/>
      <c r="O70" s="47"/>
      <c r="P70" s="52"/>
      <c r="Q70" s="52"/>
      <c r="R70" s="52"/>
      <c r="S70" s="52"/>
      <c r="T70" s="36"/>
      <c r="U70" s="36"/>
      <c r="V70" s="36"/>
      <c r="W70" s="36"/>
      <c r="X70" s="36"/>
      <c r="Y70" s="36"/>
      <c r="Z70" s="36"/>
      <c r="AA70" s="19"/>
      <c r="AB70" s="19"/>
      <c r="AC70" s="19"/>
      <c r="AD70" s="19"/>
    </row>
    <row r="71" spans="1:30" s="26" customFormat="1" ht="24" customHeight="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8"/>
      <c r="O71" s="47"/>
      <c r="P71" s="52"/>
      <c r="Q71" s="52"/>
      <c r="R71" s="52"/>
      <c r="S71" s="52"/>
      <c r="T71" s="36"/>
      <c r="U71" s="36"/>
      <c r="V71" s="36"/>
      <c r="W71" s="36"/>
      <c r="X71" s="36"/>
      <c r="Y71" s="36"/>
      <c r="Z71" s="36"/>
      <c r="AA71" s="19"/>
      <c r="AB71" s="19"/>
      <c r="AC71" s="19"/>
      <c r="AD71" s="19"/>
    </row>
    <row r="72" spans="1:30" s="19" customFormat="1" ht="31.5" customHeight="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8"/>
      <c r="O72" s="47"/>
      <c r="P72" s="52"/>
      <c r="Q72" s="52"/>
      <c r="R72" s="52"/>
      <c r="S72" s="52"/>
      <c r="T72" s="36"/>
      <c r="U72" s="36"/>
      <c r="V72" s="36"/>
      <c r="W72" s="36"/>
      <c r="X72" s="36"/>
      <c r="Y72" s="36"/>
      <c r="Z72" s="36"/>
    </row>
    <row r="73" spans="1:30" x14ac:dyDescent="0.3">
      <c r="A73" s="47"/>
      <c r="O73" s="47"/>
      <c r="P73" s="52"/>
      <c r="Q73" s="52"/>
      <c r="R73" s="52"/>
      <c r="S73" s="52"/>
      <c r="T73" s="36"/>
      <c r="U73" s="36"/>
      <c r="V73" s="36"/>
      <c r="W73" s="36"/>
      <c r="X73" s="36"/>
      <c r="Y73" s="36"/>
      <c r="Z73" s="36"/>
      <c r="AA73" s="19"/>
      <c r="AB73" s="19"/>
      <c r="AC73" s="19"/>
      <c r="AD73" s="19"/>
    </row>
    <row r="74" spans="1:30" x14ac:dyDescent="0.3">
      <c r="A74" s="47"/>
      <c r="O74" s="47"/>
      <c r="P74" s="52"/>
      <c r="Q74" s="52"/>
      <c r="R74" s="52"/>
      <c r="S74" s="52"/>
      <c r="T74" s="36"/>
      <c r="U74" s="36"/>
      <c r="V74" s="36"/>
      <c r="W74" s="36"/>
      <c r="X74" s="36"/>
      <c r="Y74" s="36"/>
      <c r="Z74" s="36"/>
      <c r="AA74" s="19"/>
      <c r="AB74" s="19"/>
      <c r="AC74" s="19"/>
      <c r="AD74" s="19"/>
    </row>
    <row r="75" spans="1:30" x14ac:dyDescent="0.3">
      <c r="A75" s="47"/>
      <c r="O75" s="47"/>
      <c r="P75" s="52"/>
      <c r="Q75" s="52"/>
      <c r="R75" s="52"/>
      <c r="S75" s="52"/>
      <c r="T75" s="36"/>
      <c r="U75" s="36"/>
      <c r="V75" s="36"/>
      <c r="W75" s="36"/>
      <c r="X75" s="36"/>
      <c r="Y75" s="36"/>
      <c r="Z75" s="36"/>
      <c r="AA75" s="19"/>
      <c r="AB75" s="19"/>
      <c r="AC75" s="19"/>
      <c r="AD75" s="19"/>
    </row>
    <row r="76" spans="1:30" x14ac:dyDescent="0.3">
      <c r="A76" s="47"/>
      <c r="O76" s="47"/>
      <c r="P76" s="52"/>
      <c r="Q76" s="52"/>
      <c r="R76" s="52"/>
      <c r="S76" s="52"/>
      <c r="T76" s="36"/>
      <c r="U76" s="36"/>
      <c r="V76" s="36"/>
      <c r="W76" s="36"/>
      <c r="X76" s="36"/>
      <c r="Y76" s="36"/>
      <c r="Z76" s="36"/>
      <c r="AA76" s="19"/>
      <c r="AB76" s="19"/>
      <c r="AC76" s="19"/>
      <c r="AD76" s="19"/>
    </row>
    <row r="77" spans="1:30" x14ac:dyDescent="0.3">
      <c r="A77" s="47"/>
      <c r="O77" s="47"/>
      <c r="P77" s="53"/>
      <c r="Q77" s="53"/>
      <c r="R77" s="53"/>
      <c r="S77" s="53"/>
      <c r="T77" s="38"/>
      <c r="U77" s="38"/>
      <c r="V77" s="38"/>
      <c r="W77" s="38"/>
      <c r="X77" s="38"/>
      <c r="Y77" s="38"/>
      <c r="Z77" s="38"/>
      <c r="AA77" s="26"/>
      <c r="AB77" s="26"/>
      <c r="AC77" s="26"/>
      <c r="AD77" s="26"/>
    </row>
    <row r="78" spans="1:30" x14ac:dyDescent="0.3">
      <c r="A78" s="47"/>
      <c r="O78" s="47"/>
      <c r="P78" s="53"/>
      <c r="Q78" s="53"/>
      <c r="R78" s="53"/>
      <c r="S78" s="53"/>
      <c r="T78" s="38"/>
      <c r="U78" s="38"/>
      <c r="V78" s="38"/>
      <c r="W78" s="38"/>
      <c r="X78" s="38"/>
      <c r="Y78" s="38"/>
      <c r="Z78" s="38"/>
      <c r="AA78" s="26"/>
      <c r="AB78" s="26"/>
      <c r="AC78" s="26"/>
      <c r="AD78" s="26"/>
    </row>
    <row r="79" spans="1:30" x14ac:dyDescent="0.3">
      <c r="A79" s="47"/>
      <c r="O79" s="47"/>
      <c r="P79" s="53"/>
      <c r="Q79" s="53"/>
      <c r="R79" s="53"/>
      <c r="S79" s="53"/>
      <c r="T79" s="38"/>
      <c r="U79" s="38"/>
      <c r="V79" s="38"/>
      <c r="W79" s="38"/>
      <c r="X79" s="38"/>
      <c r="Y79" s="38"/>
      <c r="Z79" s="38"/>
      <c r="AA79" s="26"/>
      <c r="AB79" s="26"/>
      <c r="AC79" s="26"/>
      <c r="AD79" s="26"/>
    </row>
    <row r="80" spans="1:30" x14ac:dyDescent="0.3">
      <c r="A80" s="47"/>
      <c r="O80" s="47"/>
      <c r="P80" s="53"/>
      <c r="Q80" s="53"/>
      <c r="R80" s="53"/>
      <c r="S80" s="53"/>
      <c r="T80" s="38"/>
      <c r="U80" s="38"/>
      <c r="V80" s="38"/>
      <c r="W80" s="38"/>
      <c r="X80" s="38"/>
      <c r="Y80" s="38"/>
      <c r="Z80" s="38"/>
      <c r="AA80" s="26"/>
      <c r="AB80" s="26"/>
      <c r="AC80" s="26"/>
      <c r="AD80" s="26"/>
    </row>
    <row r="81" spans="1:30" x14ac:dyDescent="0.3">
      <c r="A81" s="47"/>
      <c r="O81" s="47"/>
      <c r="P81" s="53"/>
      <c r="Q81" s="53"/>
      <c r="R81" s="53"/>
      <c r="S81" s="53"/>
      <c r="T81" s="38"/>
      <c r="U81" s="38"/>
      <c r="V81" s="38"/>
      <c r="W81" s="38"/>
      <c r="X81" s="38"/>
      <c r="Y81" s="38"/>
      <c r="Z81" s="38"/>
      <c r="AA81" s="26"/>
      <c r="AB81" s="26"/>
      <c r="AC81" s="26"/>
      <c r="AD81" s="26"/>
    </row>
    <row r="82" spans="1:30" x14ac:dyDescent="0.3">
      <c r="A82" s="47"/>
      <c r="O82" s="47"/>
      <c r="P82" s="53"/>
      <c r="Q82" s="53"/>
      <c r="R82" s="53"/>
      <c r="S82" s="53"/>
      <c r="T82" s="38"/>
      <c r="U82" s="38"/>
      <c r="V82" s="38"/>
      <c r="W82" s="38"/>
      <c r="X82" s="38"/>
      <c r="Y82" s="38"/>
      <c r="Z82" s="38"/>
      <c r="AA82" s="26"/>
      <c r="AB82" s="26"/>
      <c r="AC82" s="26"/>
      <c r="AD82" s="26"/>
    </row>
    <row r="83" spans="1:30" x14ac:dyDescent="0.3">
      <c r="A83" s="47"/>
      <c r="O83" s="47"/>
      <c r="P83" s="53"/>
      <c r="Q83" s="53"/>
      <c r="R83" s="53"/>
      <c r="S83" s="53"/>
      <c r="T83" s="38"/>
      <c r="U83" s="38"/>
      <c r="V83" s="38"/>
      <c r="W83" s="38"/>
      <c r="X83" s="38"/>
      <c r="Y83" s="38"/>
      <c r="Z83" s="38"/>
      <c r="AA83" s="26"/>
      <c r="AB83" s="26"/>
      <c r="AC83" s="26"/>
      <c r="AD83" s="26"/>
    </row>
    <row r="84" spans="1:30" x14ac:dyDescent="0.3">
      <c r="A84" s="47"/>
      <c r="O84" s="47"/>
      <c r="P84" s="53"/>
      <c r="Q84" s="53"/>
      <c r="R84" s="53"/>
      <c r="S84" s="53"/>
      <c r="T84" s="38"/>
      <c r="U84" s="38"/>
      <c r="V84" s="38"/>
      <c r="W84" s="38"/>
      <c r="X84" s="38"/>
      <c r="Y84" s="38"/>
      <c r="Z84" s="38"/>
      <c r="AA84" s="26"/>
      <c r="AB84" s="26"/>
      <c r="AC84" s="26"/>
      <c r="AD84" s="26"/>
    </row>
    <row r="85" spans="1:30" x14ac:dyDescent="0.3">
      <c r="A85" s="47"/>
      <c r="O85" s="47"/>
      <c r="P85" s="53"/>
      <c r="Q85" s="53"/>
      <c r="R85" s="53"/>
      <c r="S85" s="53"/>
      <c r="T85" s="38"/>
      <c r="U85" s="38"/>
      <c r="V85" s="38"/>
      <c r="W85" s="38"/>
      <c r="X85" s="38"/>
      <c r="Y85" s="38"/>
      <c r="Z85" s="38"/>
      <c r="AA85" s="26"/>
      <c r="AB85" s="26"/>
      <c r="AC85" s="26"/>
      <c r="AD85" s="26"/>
    </row>
    <row r="86" spans="1:30" x14ac:dyDescent="0.3">
      <c r="A86" s="47"/>
      <c r="O86" s="47"/>
      <c r="P86" s="53"/>
      <c r="Q86" s="53"/>
      <c r="R86" s="53"/>
      <c r="S86" s="53"/>
      <c r="T86" s="38"/>
      <c r="U86" s="38"/>
      <c r="V86" s="38"/>
      <c r="W86" s="38"/>
      <c r="X86" s="38"/>
      <c r="Y86" s="38"/>
      <c r="Z86" s="38"/>
      <c r="AA86" s="26"/>
      <c r="AB86" s="26"/>
      <c r="AC86" s="26"/>
      <c r="AD86" s="26"/>
    </row>
    <row r="87" spans="1:30" x14ac:dyDescent="0.3">
      <c r="A87" s="47"/>
      <c r="O87" s="47"/>
      <c r="P87" s="53"/>
      <c r="Q87" s="53"/>
      <c r="R87" s="53"/>
      <c r="S87" s="53"/>
      <c r="T87" s="38"/>
      <c r="U87" s="38"/>
      <c r="V87" s="38"/>
      <c r="W87" s="38"/>
      <c r="X87" s="38"/>
      <c r="Y87" s="38"/>
      <c r="Z87" s="38"/>
      <c r="AA87" s="26"/>
      <c r="AB87" s="26"/>
      <c r="AC87" s="26"/>
      <c r="AD87" s="26"/>
    </row>
    <row r="88" spans="1:30" x14ac:dyDescent="0.3">
      <c r="A88" s="47"/>
      <c r="O88" s="47"/>
      <c r="P88" s="53"/>
      <c r="Q88" s="53"/>
      <c r="R88" s="53"/>
      <c r="S88" s="53"/>
      <c r="T88" s="38"/>
      <c r="U88" s="38"/>
      <c r="V88" s="38"/>
      <c r="W88" s="38"/>
      <c r="X88" s="38"/>
      <c r="Y88" s="38"/>
      <c r="Z88" s="38"/>
      <c r="AA88" s="26"/>
      <c r="AB88" s="26"/>
      <c r="AC88" s="26"/>
      <c r="AD88" s="26"/>
    </row>
    <row r="89" spans="1:30" x14ac:dyDescent="0.3">
      <c r="A89" s="47"/>
      <c r="O89" s="47"/>
      <c r="P89" s="53"/>
      <c r="Q89" s="53"/>
      <c r="R89" s="53"/>
      <c r="S89" s="53"/>
      <c r="T89" s="38"/>
      <c r="U89" s="38"/>
      <c r="V89" s="38"/>
      <c r="W89" s="38"/>
      <c r="X89" s="38"/>
      <c r="Y89" s="38"/>
      <c r="Z89" s="38"/>
      <c r="AA89" s="26"/>
      <c r="AB89" s="26"/>
      <c r="AC89" s="26"/>
      <c r="AD89" s="26"/>
    </row>
    <row r="90" spans="1:30" x14ac:dyDescent="0.3">
      <c r="A90" s="47"/>
      <c r="O90" s="47"/>
      <c r="P90" s="53"/>
      <c r="Q90" s="53"/>
      <c r="R90" s="53"/>
      <c r="S90" s="53"/>
      <c r="T90" s="38"/>
      <c r="U90" s="38"/>
      <c r="V90" s="38"/>
      <c r="W90" s="38"/>
      <c r="X90" s="38"/>
      <c r="Y90" s="38"/>
      <c r="Z90" s="38"/>
      <c r="AA90" s="26"/>
      <c r="AB90" s="26"/>
      <c r="AC90" s="26"/>
      <c r="AD90" s="26"/>
    </row>
    <row r="91" spans="1:30" x14ac:dyDescent="0.3">
      <c r="A91" s="47"/>
      <c r="O91" s="47"/>
      <c r="P91" s="53"/>
      <c r="Q91" s="53"/>
      <c r="R91" s="53"/>
      <c r="S91" s="53"/>
      <c r="T91" s="38"/>
      <c r="U91" s="38"/>
      <c r="V91" s="38"/>
      <c r="W91" s="38"/>
      <c r="X91" s="38"/>
      <c r="Y91" s="38"/>
      <c r="Z91" s="38"/>
      <c r="AA91" s="26"/>
      <c r="AB91" s="26"/>
      <c r="AC91" s="26"/>
      <c r="AD91" s="26"/>
    </row>
    <row r="92" spans="1:30" x14ac:dyDescent="0.3">
      <c r="A92" s="47"/>
      <c r="O92" s="47"/>
      <c r="P92" s="53"/>
      <c r="Q92" s="53"/>
      <c r="R92" s="53"/>
      <c r="S92" s="53"/>
      <c r="T92" s="38"/>
      <c r="U92" s="38"/>
      <c r="V92" s="38"/>
      <c r="W92" s="38"/>
      <c r="X92" s="38"/>
      <c r="Y92" s="38"/>
      <c r="Z92" s="38"/>
      <c r="AA92" s="26"/>
      <c r="AB92" s="26"/>
      <c r="AC92" s="26"/>
      <c r="AD92" s="26"/>
    </row>
    <row r="93" spans="1:30" x14ac:dyDescent="0.3">
      <c r="A93" s="47"/>
      <c r="O93" s="47"/>
      <c r="P93" s="53"/>
      <c r="Q93" s="53"/>
      <c r="R93" s="53"/>
      <c r="S93" s="53"/>
      <c r="T93" s="38"/>
      <c r="U93" s="38"/>
      <c r="V93" s="38"/>
      <c r="W93" s="38"/>
      <c r="X93" s="38"/>
      <c r="Y93" s="38"/>
      <c r="Z93" s="38"/>
      <c r="AA93" s="26"/>
      <c r="AB93" s="26"/>
      <c r="AC93" s="26"/>
      <c r="AD93" s="26"/>
    </row>
    <row r="94" spans="1:30" x14ac:dyDescent="0.3">
      <c r="A94" s="47"/>
      <c r="O94" s="47"/>
      <c r="P94" s="52"/>
      <c r="Q94" s="52"/>
      <c r="R94" s="52"/>
      <c r="S94" s="52"/>
      <c r="T94" s="36"/>
      <c r="U94" s="36"/>
      <c r="V94" s="36"/>
      <c r="W94" s="36"/>
      <c r="X94" s="36"/>
      <c r="Y94" s="36"/>
      <c r="Z94" s="36"/>
      <c r="AA94" s="19"/>
      <c r="AB94" s="19"/>
      <c r="AC94" s="19"/>
      <c r="AD94" s="19"/>
    </row>
    <row r="95" spans="1:30" x14ac:dyDescent="0.3">
      <c r="A95" s="42"/>
      <c r="B95" s="43"/>
      <c r="C95" s="43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6"/>
      <c r="O95" s="42"/>
      <c r="P95" s="45"/>
      <c r="Q95" s="45"/>
      <c r="R95" s="45"/>
      <c r="S95" s="45"/>
      <c r="T95" s="43"/>
      <c r="U95" s="43"/>
      <c r="V95" s="43"/>
      <c r="W95" s="43"/>
      <c r="X95" s="43"/>
      <c r="Y95" s="43"/>
      <c r="Z95" s="43"/>
    </row>
    <row r="96" spans="1:30" x14ac:dyDescent="0.3">
      <c r="A96" s="42"/>
      <c r="B96" s="43"/>
      <c r="C96" s="43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6"/>
      <c r="O96" s="42"/>
      <c r="P96" s="45"/>
      <c r="Q96" s="45"/>
      <c r="R96" s="45"/>
      <c r="S96" s="45"/>
      <c r="T96" s="43"/>
      <c r="U96" s="43"/>
      <c r="V96" s="43"/>
      <c r="W96" s="43"/>
      <c r="X96" s="43"/>
      <c r="Y96" s="43"/>
      <c r="Z96" s="43"/>
    </row>
    <row r="97" spans="1:26" x14ac:dyDescent="0.3">
      <c r="A97" s="42"/>
      <c r="B97" s="43"/>
      <c r="C97" s="43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6"/>
      <c r="O97" s="42"/>
      <c r="P97" s="45"/>
      <c r="Q97" s="45"/>
      <c r="R97" s="45"/>
      <c r="S97" s="45"/>
      <c r="T97" s="43"/>
      <c r="U97" s="43"/>
      <c r="V97" s="43"/>
      <c r="W97" s="43"/>
      <c r="X97" s="43"/>
      <c r="Y97" s="43"/>
      <c r="Z97" s="43"/>
    </row>
    <row r="98" spans="1:26" x14ac:dyDescent="0.3">
      <c r="A98" s="42"/>
      <c r="B98" s="43"/>
      <c r="C98" s="43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6"/>
      <c r="O98" s="42"/>
      <c r="P98" s="45"/>
      <c r="Q98" s="45"/>
      <c r="R98" s="45"/>
      <c r="S98" s="45"/>
      <c r="T98" s="43"/>
      <c r="U98" s="43"/>
      <c r="V98" s="43"/>
      <c r="W98" s="43"/>
      <c r="X98" s="43"/>
      <c r="Y98" s="43"/>
      <c r="Z98" s="43"/>
    </row>
    <row r="99" spans="1:26" x14ac:dyDescent="0.3">
      <c r="A99" s="42"/>
      <c r="B99" s="43"/>
      <c r="C99" s="43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6"/>
      <c r="O99" s="42"/>
      <c r="P99" s="45"/>
      <c r="Q99" s="45"/>
      <c r="R99" s="45"/>
      <c r="S99" s="45"/>
      <c r="T99" s="43"/>
      <c r="U99" s="43"/>
      <c r="V99" s="43"/>
      <c r="W99" s="43"/>
      <c r="X99" s="43"/>
      <c r="Y99" s="43"/>
      <c r="Z99" s="43"/>
    </row>
    <row r="100" spans="1:26" x14ac:dyDescent="0.3">
      <c r="A100" s="42"/>
      <c r="B100" s="43"/>
      <c r="C100" s="43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6"/>
      <c r="O100" s="42"/>
      <c r="P100" s="45"/>
      <c r="Q100" s="45"/>
      <c r="R100" s="45"/>
      <c r="S100" s="45"/>
      <c r="T100" s="43"/>
      <c r="U100" s="43"/>
      <c r="V100" s="43"/>
      <c r="W100" s="43"/>
      <c r="X100" s="43"/>
      <c r="Y100" s="43"/>
      <c r="Z100" s="43"/>
    </row>
    <row r="101" spans="1:26" x14ac:dyDescent="0.3">
      <c r="A101" s="42"/>
      <c r="B101" s="43"/>
      <c r="C101" s="43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6"/>
      <c r="O101" s="42"/>
      <c r="P101" s="45"/>
      <c r="Q101" s="45"/>
      <c r="R101" s="45"/>
      <c r="S101" s="45"/>
      <c r="T101" s="43"/>
      <c r="U101" s="43"/>
      <c r="V101" s="43"/>
      <c r="W101" s="43"/>
      <c r="X101" s="43"/>
      <c r="Y101" s="43"/>
      <c r="Z101" s="43"/>
    </row>
    <row r="102" spans="1:26" x14ac:dyDescent="0.3">
      <c r="A102" s="42"/>
      <c r="B102" s="43"/>
      <c r="C102" s="43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6"/>
      <c r="O102" s="42"/>
      <c r="P102" s="45"/>
      <c r="Q102" s="45"/>
      <c r="R102" s="45"/>
      <c r="S102" s="45"/>
      <c r="T102" s="43"/>
      <c r="U102" s="43"/>
      <c r="V102" s="43"/>
      <c r="W102" s="43"/>
      <c r="X102" s="43"/>
      <c r="Y102" s="43"/>
      <c r="Z102" s="43"/>
    </row>
    <row r="103" spans="1:26" x14ac:dyDescent="0.3">
      <c r="A103" s="42"/>
      <c r="B103" s="43"/>
      <c r="C103" s="43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6"/>
      <c r="O103" s="42"/>
      <c r="P103" s="45"/>
      <c r="Q103" s="45"/>
      <c r="R103" s="45"/>
      <c r="S103" s="45"/>
      <c r="T103" s="43"/>
      <c r="U103" s="43"/>
      <c r="V103" s="43"/>
      <c r="W103" s="43"/>
      <c r="X103" s="43"/>
      <c r="Y103" s="43"/>
      <c r="Z103" s="43"/>
    </row>
    <row r="104" spans="1:26" x14ac:dyDescent="0.3">
      <c r="A104" s="42"/>
      <c r="B104" s="43"/>
      <c r="C104" s="43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6"/>
      <c r="O104" s="42"/>
      <c r="P104" s="45"/>
      <c r="Q104" s="45"/>
      <c r="R104" s="45"/>
      <c r="S104" s="45"/>
      <c r="T104" s="43"/>
      <c r="U104" s="43"/>
      <c r="V104" s="43"/>
      <c r="W104" s="43"/>
      <c r="X104" s="43"/>
      <c r="Y104" s="43"/>
      <c r="Z104" s="43"/>
    </row>
    <row r="105" spans="1:26" x14ac:dyDescent="0.3">
      <c r="A105" s="42"/>
      <c r="B105" s="43"/>
      <c r="C105" s="43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6"/>
      <c r="O105" s="42"/>
      <c r="P105" s="45"/>
      <c r="Q105" s="45"/>
      <c r="R105" s="45"/>
      <c r="S105" s="45"/>
      <c r="T105" s="43"/>
      <c r="U105" s="43"/>
      <c r="V105" s="43"/>
      <c r="W105" s="43"/>
      <c r="X105" s="43"/>
      <c r="Y105" s="43"/>
      <c r="Z105" s="43"/>
    </row>
    <row r="106" spans="1:26" x14ac:dyDescent="0.3">
      <c r="A106" s="42"/>
      <c r="B106" s="43"/>
      <c r="C106" s="43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6"/>
      <c r="O106" s="42"/>
      <c r="P106" s="45"/>
      <c r="Q106" s="45"/>
      <c r="R106" s="45"/>
      <c r="S106" s="45"/>
      <c r="T106" s="43"/>
      <c r="U106" s="43"/>
      <c r="V106" s="43"/>
      <c r="W106" s="43"/>
      <c r="X106" s="43"/>
      <c r="Y106" s="43"/>
      <c r="Z106" s="43"/>
    </row>
    <row r="107" spans="1:26" x14ac:dyDescent="0.3">
      <c r="A107" s="42"/>
      <c r="B107" s="43"/>
      <c r="C107" s="43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6"/>
      <c r="O107" s="42"/>
      <c r="P107" s="45"/>
      <c r="Q107" s="45"/>
      <c r="R107" s="45"/>
      <c r="S107" s="45"/>
      <c r="T107" s="43"/>
      <c r="U107" s="43"/>
      <c r="V107" s="43"/>
      <c r="W107" s="43"/>
      <c r="X107" s="43"/>
      <c r="Y107" s="43"/>
      <c r="Z107" s="43"/>
    </row>
    <row r="108" spans="1:26" x14ac:dyDescent="0.3">
      <c r="A108" s="42"/>
      <c r="B108" s="43"/>
      <c r="C108" s="43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6"/>
      <c r="O108" s="42"/>
      <c r="P108" s="45"/>
      <c r="Q108" s="45"/>
      <c r="R108" s="45"/>
      <c r="S108" s="45"/>
      <c r="T108" s="43"/>
      <c r="U108" s="43"/>
      <c r="V108" s="43"/>
      <c r="W108" s="43"/>
      <c r="X108" s="43"/>
      <c r="Y108" s="43"/>
      <c r="Z108" s="43"/>
    </row>
    <row r="109" spans="1:26" x14ac:dyDescent="0.3">
      <c r="A109" s="42"/>
      <c r="B109" s="43"/>
      <c r="C109" s="43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6"/>
      <c r="O109" s="42"/>
      <c r="P109" s="45"/>
      <c r="Q109" s="45"/>
      <c r="R109" s="45"/>
      <c r="S109" s="45"/>
      <c r="T109" s="43"/>
      <c r="U109" s="43"/>
      <c r="V109" s="43"/>
      <c r="W109" s="43"/>
      <c r="X109" s="43"/>
      <c r="Y109" s="43"/>
      <c r="Z109" s="43"/>
    </row>
    <row r="110" spans="1:26" x14ac:dyDescent="0.3">
      <c r="A110" s="42"/>
      <c r="B110" s="43"/>
      <c r="C110" s="43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6"/>
      <c r="O110" s="42"/>
      <c r="P110" s="45"/>
      <c r="Q110" s="45"/>
      <c r="R110" s="45"/>
      <c r="S110" s="45"/>
      <c r="T110" s="43"/>
      <c r="U110" s="43"/>
      <c r="V110" s="43"/>
      <c r="W110" s="43"/>
      <c r="X110" s="43"/>
      <c r="Y110" s="43"/>
      <c r="Z110" s="43"/>
    </row>
    <row r="111" spans="1:26" x14ac:dyDescent="0.3">
      <c r="A111" s="42"/>
      <c r="B111" s="43"/>
      <c r="C111" s="43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6"/>
      <c r="O111" s="42"/>
      <c r="P111" s="45"/>
      <c r="Q111" s="45"/>
      <c r="R111" s="45"/>
      <c r="S111" s="45"/>
      <c r="T111" s="43"/>
      <c r="U111" s="43"/>
      <c r="V111" s="43"/>
      <c r="W111" s="43"/>
      <c r="X111" s="43"/>
      <c r="Y111" s="43"/>
      <c r="Z111" s="43"/>
    </row>
    <row r="112" spans="1:26" x14ac:dyDescent="0.3">
      <c r="A112" s="42"/>
      <c r="B112" s="43"/>
      <c r="C112" s="43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6"/>
      <c r="O112" s="42"/>
      <c r="P112" s="45"/>
      <c r="Q112" s="45"/>
      <c r="R112" s="45"/>
      <c r="S112" s="45"/>
      <c r="T112" s="43"/>
      <c r="U112" s="43"/>
      <c r="V112" s="43"/>
      <c r="W112" s="43"/>
      <c r="X112" s="43"/>
      <c r="Y112" s="43"/>
      <c r="Z112" s="43"/>
    </row>
    <row r="113" spans="1:26" x14ac:dyDescent="0.3">
      <c r="A113" s="42"/>
      <c r="B113" s="43"/>
      <c r="C113" s="43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6"/>
      <c r="O113" s="42"/>
      <c r="P113" s="45"/>
      <c r="Q113" s="45"/>
      <c r="R113" s="45"/>
      <c r="S113" s="45"/>
      <c r="T113" s="43"/>
      <c r="U113" s="43"/>
      <c r="V113" s="43"/>
      <c r="W113" s="43"/>
      <c r="X113" s="43"/>
      <c r="Y113" s="43"/>
      <c r="Z113" s="43"/>
    </row>
    <row r="114" spans="1:26" x14ac:dyDescent="0.3">
      <c r="A114" s="42"/>
      <c r="B114" s="43"/>
      <c r="C114" s="43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6"/>
      <c r="O114" s="42"/>
      <c r="P114" s="45"/>
      <c r="Q114" s="45"/>
      <c r="R114" s="45"/>
      <c r="S114" s="45"/>
      <c r="T114" s="43"/>
      <c r="U114" s="43"/>
      <c r="V114" s="43"/>
      <c r="W114" s="43"/>
      <c r="X114" s="43"/>
      <c r="Y114" s="43"/>
      <c r="Z114" s="43"/>
    </row>
    <row r="115" spans="1:26" x14ac:dyDescent="0.3">
      <c r="A115" s="42"/>
      <c r="B115" s="43"/>
      <c r="C115" s="43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6"/>
      <c r="O115" s="42"/>
      <c r="P115" s="45"/>
      <c r="Q115" s="45"/>
      <c r="R115" s="45"/>
      <c r="S115" s="45"/>
      <c r="T115" s="43"/>
      <c r="U115" s="43"/>
      <c r="V115" s="43"/>
      <c r="W115" s="43"/>
      <c r="X115" s="43"/>
      <c r="Y115" s="43"/>
      <c r="Z115" s="43"/>
    </row>
    <row r="116" spans="1:26" x14ac:dyDescent="0.3">
      <c r="A116" s="42"/>
      <c r="B116" s="43"/>
      <c r="C116" s="43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6"/>
      <c r="O116" s="42"/>
      <c r="P116" s="45"/>
      <c r="Q116" s="45"/>
      <c r="R116" s="45"/>
      <c r="S116" s="45"/>
      <c r="T116" s="43"/>
      <c r="U116" s="43"/>
      <c r="V116" s="43"/>
      <c r="W116" s="43"/>
      <c r="X116" s="43"/>
      <c r="Y116" s="43"/>
      <c r="Z116" s="43"/>
    </row>
    <row r="117" spans="1:26" x14ac:dyDescent="0.3">
      <c r="A117" s="42"/>
      <c r="B117" s="43"/>
      <c r="C117" s="43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6"/>
      <c r="O117" s="42"/>
      <c r="P117" s="45"/>
      <c r="Q117" s="45"/>
      <c r="R117" s="45"/>
      <c r="S117" s="45"/>
      <c r="T117" s="43"/>
      <c r="U117" s="43"/>
      <c r="V117" s="43"/>
      <c r="W117" s="43"/>
      <c r="X117" s="43"/>
      <c r="Y117" s="43"/>
      <c r="Z117" s="43"/>
    </row>
    <row r="118" spans="1:26" x14ac:dyDescent="0.3">
      <c r="A118" s="42"/>
      <c r="B118" s="43"/>
      <c r="C118" s="43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6"/>
      <c r="O118" s="42"/>
      <c r="P118" s="45"/>
      <c r="Q118" s="45"/>
      <c r="R118" s="45"/>
      <c r="S118" s="45"/>
      <c r="T118" s="43"/>
      <c r="U118" s="43"/>
      <c r="V118" s="43"/>
      <c r="W118" s="43"/>
      <c r="X118" s="43"/>
      <c r="Y118" s="43"/>
      <c r="Z118" s="43"/>
    </row>
    <row r="119" spans="1:26" x14ac:dyDescent="0.3">
      <c r="A119" s="42"/>
      <c r="B119" s="43"/>
      <c r="C119" s="43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6"/>
      <c r="O119" s="42"/>
      <c r="P119" s="45"/>
      <c r="Q119" s="45"/>
      <c r="R119" s="45"/>
      <c r="S119" s="45"/>
      <c r="T119" s="43"/>
      <c r="U119" s="43"/>
      <c r="V119" s="43"/>
      <c r="W119" s="43"/>
      <c r="X119" s="43"/>
      <c r="Y119" s="43"/>
      <c r="Z119" s="43"/>
    </row>
    <row r="120" spans="1:26" x14ac:dyDescent="0.3">
      <c r="A120" s="42"/>
      <c r="B120" s="43"/>
      <c r="C120" s="43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6"/>
      <c r="O120" s="42"/>
      <c r="P120" s="45"/>
      <c r="Q120" s="45"/>
      <c r="R120" s="45"/>
      <c r="S120" s="45"/>
      <c r="T120" s="43"/>
      <c r="U120" s="43"/>
      <c r="V120" s="43"/>
      <c r="W120" s="43"/>
      <c r="X120" s="43"/>
      <c r="Y120" s="43"/>
      <c r="Z120" s="43"/>
    </row>
    <row r="121" spans="1:26" x14ac:dyDescent="0.3">
      <c r="A121" s="42"/>
      <c r="B121" s="43"/>
      <c r="C121" s="43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6"/>
      <c r="O121" s="42"/>
      <c r="P121" s="45"/>
      <c r="Q121" s="45"/>
      <c r="R121" s="45"/>
      <c r="S121" s="45"/>
      <c r="T121" s="43"/>
      <c r="U121" s="43"/>
      <c r="V121" s="43"/>
      <c r="W121" s="43"/>
      <c r="X121" s="43"/>
      <c r="Y121" s="43"/>
      <c r="Z121" s="43"/>
    </row>
    <row r="122" spans="1:26" x14ac:dyDescent="0.3">
      <c r="A122" s="42"/>
      <c r="B122" s="43"/>
      <c r="C122" s="43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6"/>
      <c r="O122" s="42"/>
      <c r="P122" s="45"/>
      <c r="Q122" s="45"/>
      <c r="R122" s="45"/>
      <c r="S122" s="45"/>
      <c r="T122" s="43"/>
      <c r="U122" s="43"/>
      <c r="V122" s="43"/>
      <c r="W122" s="43"/>
      <c r="X122" s="43"/>
      <c r="Y122" s="43"/>
      <c r="Z122" s="43"/>
    </row>
    <row r="123" spans="1:26" x14ac:dyDescent="0.3">
      <c r="A123" s="42"/>
      <c r="B123" s="43"/>
      <c r="C123" s="43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6"/>
      <c r="O123" s="42"/>
      <c r="P123" s="45"/>
      <c r="Q123" s="45"/>
      <c r="R123" s="45"/>
      <c r="S123" s="45"/>
      <c r="T123" s="43"/>
      <c r="U123" s="43"/>
      <c r="V123" s="43"/>
      <c r="W123" s="43"/>
      <c r="X123" s="43"/>
      <c r="Y123" s="43"/>
      <c r="Z123" s="43"/>
    </row>
    <row r="124" spans="1:26" x14ac:dyDescent="0.3">
      <c r="A124" s="42"/>
      <c r="B124" s="43"/>
      <c r="C124" s="43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6"/>
      <c r="O124" s="42"/>
      <c r="P124" s="45"/>
      <c r="Q124" s="45"/>
      <c r="R124" s="45"/>
      <c r="S124" s="45"/>
      <c r="T124" s="43"/>
      <c r="U124" s="43"/>
      <c r="V124" s="43"/>
      <c r="W124" s="43"/>
      <c r="X124" s="43"/>
      <c r="Y124" s="43"/>
      <c r="Z124" s="43"/>
    </row>
    <row r="125" spans="1:26" x14ac:dyDescent="0.3">
      <c r="A125" s="42"/>
      <c r="B125" s="43"/>
      <c r="C125" s="43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6"/>
      <c r="O125" s="42"/>
      <c r="P125" s="45"/>
      <c r="Q125" s="45"/>
      <c r="R125" s="45"/>
      <c r="S125" s="45"/>
      <c r="T125" s="43"/>
      <c r="U125" s="43"/>
      <c r="V125" s="43"/>
      <c r="W125" s="43"/>
      <c r="X125" s="43"/>
      <c r="Y125" s="43"/>
      <c r="Z125" s="43"/>
    </row>
    <row r="126" spans="1:26" x14ac:dyDescent="0.3">
      <c r="A126" s="42"/>
      <c r="B126" s="43"/>
      <c r="C126" s="43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6"/>
      <c r="O126" s="42"/>
      <c r="P126" s="45"/>
      <c r="Q126" s="45"/>
      <c r="R126" s="45"/>
      <c r="S126" s="45"/>
      <c r="T126" s="43"/>
      <c r="U126" s="43"/>
      <c r="V126" s="43"/>
      <c r="W126" s="43"/>
      <c r="X126" s="43"/>
      <c r="Y126" s="43"/>
      <c r="Z126" s="43"/>
    </row>
    <row r="127" spans="1:26" x14ac:dyDescent="0.3">
      <c r="A127" s="42"/>
      <c r="B127" s="43"/>
      <c r="C127" s="43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6"/>
      <c r="O127" s="42"/>
      <c r="P127" s="45"/>
      <c r="Q127" s="45"/>
      <c r="R127" s="45"/>
      <c r="S127" s="45"/>
      <c r="T127" s="43"/>
      <c r="U127" s="43"/>
      <c r="V127" s="43"/>
      <c r="W127" s="43"/>
      <c r="X127" s="43"/>
      <c r="Y127" s="43"/>
      <c r="Z127" s="43"/>
    </row>
    <row r="128" spans="1:26" x14ac:dyDescent="0.3">
      <c r="A128" s="42"/>
      <c r="B128" s="43"/>
      <c r="C128" s="43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6"/>
      <c r="O128" s="42"/>
      <c r="P128" s="45"/>
      <c r="Q128" s="45"/>
      <c r="R128" s="45"/>
      <c r="S128" s="45"/>
      <c r="T128" s="43"/>
      <c r="U128" s="43"/>
      <c r="V128" s="43"/>
      <c r="W128" s="43"/>
      <c r="X128" s="43"/>
      <c r="Y128" s="43"/>
      <c r="Z128" s="43"/>
    </row>
    <row r="129" spans="1:26" x14ac:dyDescent="0.3">
      <c r="A129" s="42"/>
      <c r="B129" s="43"/>
      <c r="C129" s="43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6"/>
      <c r="O129" s="42"/>
      <c r="P129" s="45"/>
      <c r="Q129" s="45"/>
      <c r="R129" s="45"/>
      <c r="S129" s="45"/>
      <c r="T129" s="43"/>
      <c r="U129" s="43"/>
      <c r="V129" s="43"/>
      <c r="W129" s="43"/>
      <c r="X129" s="43"/>
      <c r="Y129" s="43"/>
      <c r="Z129" s="43"/>
    </row>
    <row r="130" spans="1:26" x14ac:dyDescent="0.3">
      <c r="A130" s="42"/>
      <c r="B130" s="43"/>
      <c r="C130" s="43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6"/>
      <c r="O130" s="42"/>
      <c r="P130" s="45"/>
      <c r="Q130" s="45"/>
      <c r="R130" s="45"/>
      <c r="S130" s="45"/>
      <c r="T130" s="43"/>
      <c r="U130" s="43"/>
      <c r="V130" s="43"/>
      <c r="W130" s="43"/>
      <c r="X130" s="43"/>
      <c r="Y130" s="43"/>
      <c r="Z130" s="43"/>
    </row>
    <row r="131" spans="1:26" x14ac:dyDescent="0.3">
      <c r="A131" s="42"/>
      <c r="B131" s="43"/>
      <c r="C131" s="43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6"/>
      <c r="O131" s="42"/>
      <c r="P131" s="45"/>
      <c r="Q131" s="45"/>
      <c r="R131" s="45"/>
      <c r="S131" s="45"/>
      <c r="T131" s="43"/>
      <c r="U131" s="43"/>
      <c r="V131" s="43"/>
      <c r="W131" s="43"/>
      <c r="X131" s="43"/>
      <c r="Y131" s="43"/>
      <c r="Z131" s="43"/>
    </row>
    <row r="132" spans="1:26" x14ac:dyDescent="0.3">
      <c r="A132" s="42"/>
      <c r="B132" s="43"/>
      <c r="C132" s="43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6"/>
      <c r="O132" s="42"/>
      <c r="P132" s="45"/>
      <c r="Q132" s="45"/>
      <c r="R132" s="45"/>
      <c r="S132" s="45"/>
      <c r="T132" s="43"/>
      <c r="U132" s="43"/>
      <c r="V132" s="43"/>
      <c r="W132" s="43"/>
      <c r="X132" s="43"/>
      <c r="Y132" s="43"/>
      <c r="Z132" s="43"/>
    </row>
    <row r="133" spans="1:26" x14ac:dyDescent="0.3">
      <c r="A133" s="42"/>
      <c r="B133" s="43"/>
      <c r="C133" s="43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6"/>
      <c r="O133" s="42"/>
      <c r="P133" s="45"/>
      <c r="Q133" s="45"/>
      <c r="R133" s="45"/>
      <c r="S133" s="45"/>
      <c r="T133" s="43"/>
      <c r="U133" s="43"/>
      <c r="V133" s="43"/>
      <c r="W133" s="43"/>
      <c r="X133" s="43"/>
      <c r="Y133" s="43"/>
      <c r="Z133" s="43"/>
    </row>
    <row r="134" spans="1:26" x14ac:dyDescent="0.3">
      <c r="A134" s="42"/>
      <c r="B134" s="43"/>
      <c r="C134" s="43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6"/>
      <c r="O134" s="42"/>
      <c r="P134" s="45"/>
      <c r="Q134" s="45"/>
      <c r="R134" s="45"/>
      <c r="S134" s="45"/>
      <c r="T134" s="43"/>
      <c r="U134" s="43"/>
      <c r="V134" s="43"/>
      <c r="W134" s="43"/>
      <c r="X134" s="43"/>
      <c r="Y134" s="43"/>
      <c r="Z134" s="43"/>
    </row>
    <row r="135" spans="1:26" x14ac:dyDescent="0.3">
      <c r="A135" s="42"/>
      <c r="B135" s="43"/>
      <c r="C135" s="43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6"/>
      <c r="O135" s="42"/>
      <c r="P135" s="45"/>
      <c r="Q135" s="45"/>
      <c r="R135" s="45"/>
      <c r="S135" s="45"/>
      <c r="T135" s="43"/>
      <c r="U135" s="43"/>
      <c r="V135" s="43"/>
      <c r="W135" s="43"/>
      <c r="X135" s="43"/>
      <c r="Y135" s="43"/>
      <c r="Z135" s="43"/>
    </row>
    <row r="136" spans="1:26" x14ac:dyDescent="0.3">
      <c r="A136" s="42"/>
      <c r="B136" s="43"/>
      <c r="C136" s="43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6"/>
      <c r="O136" s="42"/>
      <c r="P136" s="45"/>
      <c r="Q136" s="45"/>
      <c r="R136" s="45"/>
      <c r="S136" s="45"/>
      <c r="T136" s="43"/>
      <c r="U136" s="43"/>
      <c r="V136" s="43"/>
      <c r="W136" s="43"/>
      <c r="X136" s="43"/>
      <c r="Y136" s="43"/>
      <c r="Z136" s="43"/>
    </row>
    <row r="137" spans="1:26" x14ac:dyDescent="0.3">
      <c r="A137" s="42"/>
      <c r="B137" s="43"/>
      <c r="C137" s="43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6"/>
      <c r="O137" s="42"/>
      <c r="P137" s="45"/>
      <c r="Q137" s="45"/>
      <c r="R137" s="45"/>
      <c r="S137" s="45"/>
      <c r="T137" s="43"/>
      <c r="U137" s="43"/>
      <c r="V137" s="43"/>
      <c r="W137" s="43"/>
      <c r="X137" s="43"/>
      <c r="Y137" s="43"/>
      <c r="Z137" s="43"/>
    </row>
    <row r="138" spans="1:26" x14ac:dyDescent="0.3">
      <c r="A138" s="42"/>
      <c r="B138" s="43"/>
      <c r="C138" s="43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6"/>
      <c r="O138" s="42"/>
      <c r="P138" s="45"/>
      <c r="Q138" s="45"/>
      <c r="R138" s="45"/>
      <c r="S138" s="45"/>
      <c r="T138" s="43"/>
      <c r="U138" s="43"/>
      <c r="V138" s="43"/>
      <c r="W138" s="43"/>
      <c r="X138" s="43"/>
      <c r="Y138" s="43"/>
      <c r="Z138" s="43"/>
    </row>
    <row r="139" spans="1:26" x14ac:dyDescent="0.3">
      <c r="A139" s="42"/>
      <c r="B139" s="43"/>
      <c r="C139" s="43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6"/>
      <c r="O139" s="42"/>
      <c r="P139" s="45"/>
      <c r="Q139" s="45"/>
      <c r="R139" s="45"/>
      <c r="S139" s="45"/>
      <c r="T139" s="43"/>
      <c r="U139" s="43"/>
      <c r="V139" s="43"/>
      <c r="W139" s="43"/>
      <c r="X139" s="43"/>
      <c r="Y139" s="43"/>
      <c r="Z139" s="43"/>
    </row>
    <row r="140" spans="1:26" x14ac:dyDescent="0.3">
      <c r="A140" s="42"/>
      <c r="B140" s="43"/>
      <c r="C140" s="43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6"/>
      <c r="O140" s="42"/>
      <c r="P140" s="45"/>
      <c r="Q140" s="45"/>
      <c r="R140" s="45"/>
      <c r="S140" s="45"/>
      <c r="T140" s="43"/>
      <c r="U140" s="43"/>
      <c r="V140" s="43"/>
      <c r="W140" s="43"/>
      <c r="X140" s="43"/>
      <c r="Y140" s="43"/>
      <c r="Z140" s="43"/>
    </row>
    <row r="141" spans="1:26" x14ac:dyDescent="0.3">
      <c r="A141" s="42"/>
      <c r="B141" s="43"/>
      <c r="C141" s="43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6"/>
      <c r="O141" s="42"/>
      <c r="P141" s="45"/>
      <c r="Q141" s="45"/>
      <c r="R141" s="45"/>
      <c r="S141" s="45"/>
      <c r="T141" s="43"/>
      <c r="U141" s="43"/>
      <c r="V141" s="43"/>
      <c r="W141" s="43"/>
      <c r="X141" s="43"/>
      <c r="Y141" s="43"/>
      <c r="Z141" s="43"/>
    </row>
    <row r="142" spans="1:26" x14ac:dyDescent="0.3">
      <c r="A142" s="42"/>
      <c r="B142" s="43"/>
      <c r="C142" s="43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6"/>
      <c r="O142" s="42"/>
      <c r="P142" s="45"/>
      <c r="Q142" s="45"/>
      <c r="R142" s="45"/>
      <c r="S142" s="45"/>
      <c r="T142" s="43"/>
      <c r="U142" s="43"/>
      <c r="V142" s="43"/>
      <c r="W142" s="43"/>
      <c r="X142" s="43"/>
      <c r="Y142" s="43"/>
      <c r="Z142" s="43"/>
    </row>
    <row r="143" spans="1:26" x14ac:dyDescent="0.3">
      <c r="A143" s="42"/>
      <c r="B143" s="43"/>
      <c r="C143" s="43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6"/>
      <c r="O143" s="42"/>
      <c r="P143" s="45"/>
      <c r="Q143" s="45"/>
      <c r="R143" s="45"/>
      <c r="S143" s="45"/>
      <c r="T143" s="43"/>
      <c r="U143" s="43"/>
      <c r="V143" s="43"/>
      <c r="W143" s="43"/>
      <c r="X143" s="43"/>
      <c r="Y143" s="43"/>
      <c r="Z143" s="43"/>
    </row>
    <row r="144" spans="1:26" x14ac:dyDescent="0.3">
      <c r="A144" s="42"/>
      <c r="B144" s="43"/>
      <c r="C144" s="43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6"/>
      <c r="O144" s="42"/>
      <c r="P144" s="45"/>
      <c r="Q144" s="45"/>
      <c r="R144" s="45"/>
      <c r="S144" s="45"/>
      <c r="T144" s="43"/>
      <c r="U144" s="43"/>
      <c r="V144" s="43"/>
      <c r="W144" s="43"/>
      <c r="X144" s="43"/>
      <c r="Y144" s="43"/>
      <c r="Z144" s="43"/>
    </row>
    <row r="145" spans="1:26" x14ac:dyDescent="0.3">
      <c r="A145" s="42"/>
      <c r="B145" s="43"/>
      <c r="C145" s="43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6"/>
      <c r="O145" s="42"/>
      <c r="P145" s="45"/>
      <c r="Q145" s="45"/>
      <c r="R145" s="45"/>
      <c r="S145" s="45"/>
      <c r="T145" s="43"/>
      <c r="U145" s="43"/>
      <c r="V145" s="43"/>
      <c r="W145" s="43"/>
      <c r="X145" s="43"/>
      <c r="Y145" s="43"/>
      <c r="Z145" s="43"/>
    </row>
    <row r="146" spans="1:26" x14ac:dyDescent="0.3">
      <c r="A146" s="42"/>
      <c r="B146" s="43"/>
      <c r="C146" s="43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6"/>
      <c r="O146" s="42"/>
      <c r="P146" s="45"/>
      <c r="Q146" s="45"/>
      <c r="R146" s="45"/>
      <c r="S146" s="45"/>
      <c r="T146" s="43"/>
      <c r="U146" s="43"/>
      <c r="V146" s="43"/>
      <c r="W146" s="43"/>
      <c r="X146" s="43"/>
      <c r="Y146" s="43"/>
      <c r="Z146" s="43"/>
    </row>
    <row r="147" spans="1:26" x14ac:dyDescent="0.3">
      <c r="A147" s="42"/>
      <c r="B147" s="43"/>
      <c r="C147" s="43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6"/>
      <c r="O147" s="42"/>
      <c r="P147" s="45"/>
      <c r="Q147" s="45"/>
      <c r="R147" s="45"/>
      <c r="S147" s="45"/>
      <c r="T147" s="43"/>
      <c r="U147" s="43"/>
      <c r="V147" s="43"/>
      <c r="W147" s="43"/>
      <c r="X147" s="43"/>
      <c r="Y147" s="43"/>
      <c r="Z147" s="43"/>
    </row>
    <row r="148" spans="1:26" x14ac:dyDescent="0.3">
      <c r="A148" s="42"/>
      <c r="B148" s="43"/>
      <c r="C148" s="43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6"/>
      <c r="O148" s="42"/>
      <c r="P148" s="45"/>
      <c r="Q148" s="45"/>
      <c r="R148" s="45"/>
      <c r="S148" s="45"/>
      <c r="T148" s="43"/>
      <c r="U148" s="43"/>
      <c r="V148" s="43"/>
      <c r="W148" s="43"/>
      <c r="X148" s="43"/>
      <c r="Y148" s="43"/>
      <c r="Z148" s="43"/>
    </row>
    <row r="149" spans="1:26" x14ac:dyDescent="0.3">
      <c r="A149" s="42"/>
      <c r="B149" s="43"/>
      <c r="C149" s="43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6"/>
      <c r="O149" s="42"/>
      <c r="P149" s="45"/>
      <c r="Q149" s="45"/>
      <c r="R149" s="45"/>
      <c r="S149" s="45"/>
      <c r="T149" s="43"/>
      <c r="U149" s="43"/>
      <c r="V149" s="43"/>
      <c r="W149" s="43"/>
      <c r="X149" s="43"/>
      <c r="Y149" s="43"/>
      <c r="Z149" s="43"/>
    </row>
    <row r="150" spans="1:26" x14ac:dyDescent="0.3">
      <c r="A150" s="42"/>
      <c r="B150" s="43"/>
      <c r="C150" s="43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6"/>
      <c r="O150" s="42"/>
      <c r="P150" s="45"/>
      <c r="Q150" s="45"/>
      <c r="R150" s="45"/>
      <c r="S150" s="45"/>
      <c r="T150" s="43"/>
      <c r="U150" s="43"/>
      <c r="V150" s="43"/>
      <c r="W150" s="43"/>
      <c r="X150" s="43"/>
      <c r="Y150" s="43"/>
      <c r="Z150" s="43"/>
    </row>
    <row r="151" spans="1:26" x14ac:dyDescent="0.3">
      <c r="A151" s="42"/>
      <c r="B151" s="43"/>
      <c r="C151" s="43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6"/>
      <c r="O151" s="42"/>
      <c r="P151" s="45"/>
      <c r="Q151" s="45"/>
      <c r="R151" s="45"/>
      <c r="S151" s="45"/>
      <c r="T151" s="43"/>
      <c r="U151" s="43"/>
      <c r="V151" s="43"/>
      <c r="W151" s="43"/>
      <c r="X151" s="43"/>
      <c r="Y151" s="43"/>
      <c r="Z151" s="43"/>
    </row>
    <row r="152" spans="1:26" x14ac:dyDescent="0.3">
      <c r="A152" s="42"/>
      <c r="B152" s="43"/>
      <c r="C152" s="43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6"/>
      <c r="O152" s="42"/>
      <c r="P152" s="45"/>
      <c r="Q152" s="45"/>
      <c r="R152" s="45"/>
      <c r="S152" s="45"/>
      <c r="T152" s="43"/>
      <c r="U152" s="43"/>
      <c r="V152" s="43"/>
      <c r="W152" s="43"/>
      <c r="X152" s="43"/>
      <c r="Y152" s="43"/>
      <c r="Z152" s="43"/>
    </row>
    <row r="153" spans="1:26" x14ac:dyDescent="0.3">
      <c r="A153" s="42"/>
      <c r="B153" s="43"/>
      <c r="C153" s="43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6"/>
      <c r="O153" s="42"/>
      <c r="P153" s="45"/>
      <c r="Q153" s="45"/>
      <c r="R153" s="45"/>
      <c r="S153" s="45"/>
      <c r="T153" s="43"/>
      <c r="U153" s="43"/>
      <c r="V153" s="43"/>
      <c r="W153" s="43"/>
      <c r="X153" s="43"/>
      <c r="Y153" s="43"/>
      <c r="Z153" s="43"/>
    </row>
    <row r="154" spans="1:26" x14ac:dyDescent="0.3">
      <c r="A154" s="42"/>
      <c r="B154" s="43"/>
      <c r="C154" s="43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6"/>
      <c r="O154" s="42"/>
      <c r="P154" s="45"/>
      <c r="Q154" s="45"/>
      <c r="R154" s="45"/>
      <c r="S154" s="45"/>
      <c r="T154" s="43"/>
      <c r="U154" s="43"/>
      <c r="V154" s="43"/>
      <c r="W154" s="43"/>
      <c r="X154" s="43"/>
      <c r="Y154" s="43"/>
      <c r="Z154" s="43"/>
    </row>
    <row r="155" spans="1:26" x14ac:dyDescent="0.3">
      <c r="A155" s="42"/>
      <c r="B155" s="43"/>
      <c r="C155" s="43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6"/>
      <c r="O155" s="42"/>
      <c r="P155" s="45"/>
      <c r="Q155" s="45"/>
      <c r="R155" s="45"/>
      <c r="S155" s="45"/>
      <c r="T155" s="43"/>
      <c r="U155" s="43"/>
      <c r="V155" s="43"/>
      <c r="W155" s="43"/>
      <c r="X155" s="43"/>
      <c r="Y155" s="43"/>
      <c r="Z155" s="43"/>
    </row>
    <row r="156" spans="1:26" x14ac:dyDescent="0.3">
      <c r="A156" s="42"/>
      <c r="B156" s="43"/>
      <c r="C156" s="43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6"/>
      <c r="O156" s="42"/>
      <c r="P156" s="45"/>
      <c r="Q156" s="45"/>
      <c r="R156" s="45"/>
      <c r="S156" s="45"/>
      <c r="T156" s="43"/>
      <c r="U156" s="43"/>
      <c r="V156" s="43"/>
      <c r="W156" s="43"/>
      <c r="X156" s="43"/>
      <c r="Y156" s="43"/>
      <c r="Z156" s="43"/>
    </row>
    <row r="157" spans="1:26" x14ac:dyDescent="0.3">
      <c r="A157" s="42"/>
      <c r="B157" s="43"/>
      <c r="C157" s="43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6"/>
      <c r="O157" s="42"/>
      <c r="P157" s="45"/>
      <c r="Q157" s="45"/>
      <c r="R157" s="45"/>
      <c r="S157" s="45"/>
      <c r="T157" s="43"/>
      <c r="U157" s="43"/>
      <c r="V157" s="43"/>
      <c r="W157" s="43"/>
      <c r="X157" s="43"/>
      <c r="Y157" s="43"/>
      <c r="Z157" s="43"/>
    </row>
    <row r="158" spans="1:26" x14ac:dyDescent="0.3">
      <c r="A158" s="42"/>
      <c r="B158" s="43"/>
      <c r="C158" s="43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6"/>
      <c r="O158" s="42"/>
      <c r="P158" s="45"/>
      <c r="Q158" s="45"/>
      <c r="R158" s="45"/>
      <c r="S158" s="45"/>
      <c r="T158" s="43"/>
      <c r="U158" s="43"/>
      <c r="V158" s="43"/>
      <c r="W158" s="43"/>
      <c r="X158" s="43"/>
      <c r="Y158" s="43"/>
      <c r="Z158" s="43"/>
    </row>
    <row r="159" spans="1:26" x14ac:dyDescent="0.3">
      <c r="A159" s="42"/>
      <c r="B159" s="43"/>
      <c r="C159" s="43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6"/>
      <c r="O159" s="42"/>
      <c r="P159" s="45"/>
      <c r="Q159" s="45"/>
      <c r="R159" s="45"/>
      <c r="S159" s="45"/>
      <c r="T159" s="43"/>
      <c r="U159" s="43"/>
      <c r="V159" s="43"/>
      <c r="W159" s="43"/>
      <c r="X159" s="43"/>
      <c r="Y159" s="43"/>
      <c r="Z159" s="43"/>
    </row>
    <row r="160" spans="1:26" x14ac:dyDescent="0.3">
      <c r="A160" s="42"/>
      <c r="B160" s="43"/>
      <c r="C160" s="43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6"/>
      <c r="O160" s="42"/>
      <c r="P160" s="45"/>
      <c r="Q160" s="45"/>
      <c r="R160" s="45"/>
      <c r="S160" s="45"/>
      <c r="T160" s="43"/>
      <c r="U160" s="43"/>
      <c r="V160" s="43"/>
      <c r="W160" s="43"/>
      <c r="X160" s="43"/>
      <c r="Y160" s="43"/>
      <c r="Z160" s="43"/>
    </row>
    <row r="161" spans="1:26" x14ac:dyDescent="0.3">
      <c r="A161" s="42"/>
      <c r="B161" s="43"/>
      <c r="C161" s="43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6"/>
      <c r="O161" s="42"/>
      <c r="P161" s="45"/>
      <c r="Q161" s="45"/>
      <c r="R161" s="45"/>
      <c r="S161" s="45"/>
      <c r="T161" s="43"/>
      <c r="U161" s="43"/>
      <c r="V161" s="43"/>
      <c r="W161" s="43"/>
      <c r="X161" s="43"/>
      <c r="Y161" s="43"/>
      <c r="Z161" s="43"/>
    </row>
    <row r="162" spans="1:26" x14ac:dyDescent="0.3"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5"/>
      <c r="P162" s="54"/>
      <c r="Q162" s="54"/>
      <c r="R162" s="54"/>
      <c r="S162" s="54"/>
    </row>
    <row r="163" spans="1:26" x14ac:dyDescent="0.3"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5"/>
      <c r="P163" s="54"/>
      <c r="Q163" s="54"/>
      <c r="R163" s="54"/>
      <c r="S163" s="54"/>
    </row>
    <row r="164" spans="1:26" x14ac:dyDescent="0.3"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5"/>
      <c r="P164" s="54"/>
      <c r="Q164" s="54"/>
      <c r="R164" s="54"/>
      <c r="S164" s="54"/>
    </row>
    <row r="165" spans="1:26" x14ac:dyDescent="0.3"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5"/>
      <c r="P165" s="54"/>
      <c r="Q165" s="54"/>
      <c r="R165" s="54"/>
      <c r="S165" s="54"/>
    </row>
    <row r="166" spans="1:26" x14ac:dyDescent="0.3"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5"/>
      <c r="P166" s="54"/>
      <c r="Q166" s="54"/>
      <c r="R166" s="54"/>
      <c r="S166" s="54"/>
    </row>
    <row r="167" spans="1:26" x14ac:dyDescent="0.3"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5"/>
      <c r="P167" s="54"/>
      <c r="Q167" s="54"/>
      <c r="R167" s="54"/>
      <c r="S167" s="54"/>
    </row>
    <row r="168" spans="1:26" x14ac:dyDescent="0.3"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5"/>
      <c r="P168" s="54"/>
      <c r="Q168" s="54"/>
      <c r="R168" s="54"/>
      <c r="S168" s="54"/>
    </row>
    <row r="169" spans="1:26" x14ac:dyDescent="0.3"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5"/>
      <c r="P169" s="54"/>
      <c r="Q169" s="54"/>
      <c r="R169" s="54"/>
      <c r="S169" s="54"/>
    </row>
    <row r="170" spans="1:26" x14ac:dyDescent="0.3"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5"/>
      <c r="P170" s="54"/>
      <c r="Q170" s="54"/>
      <c r="R170" s="54"/>
      <c r="S170" s="54"/>
    </row>
    <row r="171" spans="1:26" x14ac:dyDescent="0.3"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5"/>
      <c r="P171" s="54"/>
      <c r="Q171" s="54"/>
      <c r="R171" s="54"/>
      <c r="S171" s="54"/>
    </row>
    <row r="172" spans="1:26" x14ac:dyDescent="0.3"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5"/>
      <c r="P172" s="54"/>
      <c r="Q172" s="54"/>
      <c r="R172" s="54"/>
      <c r="S172" s="54"/>
    </row>
    <row r="173" spans="1:26" x14ac:dyDescent="0.3"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5"/>
      <c r="P173" s="54"/>
      <c r="Q173" s="54"/>
      <c r="R173" s="54"/>
      <c r="S173" s="54"/>
    </row>
    <row r="174" spans="1:26" x14ac:dyDescent="0.3"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5"/>
      <c r="P174" s="54"/>
      <c r="Q174" s="54"/>
      <c r="R174" s="54"/>
      <c r="S174" s="54"/>
    </row>
    <row r="175" spans="1:26" x14ac:dyDescent="0.3"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5"/>
      <c r="P175" s="54"/>
      <c r="Q175" s="54"/>
      <c r="R175" s="54"/>
      <c r="S175" s="54"/>
    </row>
    <row r="176" spans="1:26" x14ac:dyDescent="0.3"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5"/>
      <c r="P176" s="54"/>
      <c r="Q176" s="54"/>
      <c r="R176" s="54"/>
      <c r="S176" s="54"/>
    </row>
    <row r="177" spans="4:19" x14ac:dyDescent="0.3"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5"/>
      <c r="P177" s="54"/>
      <c r="Q177" s="54"/>
      <c r="R177" s="54"/>
      <c r="S177" s="54"/>
    </row>
    <row r="178" spans="4:19" x14ac:dyDescent="0.3"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5"/>
      <c r="P178" s="54"/>
      <c r="Q178" s="54"/>
      <c r="R178" s="54"/>
      <c r="S178" s="54"/>
    </row>
    <row r="179" spans="4:19" x14ac:dyDescent="0.3"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5"/>
      <c r="P179" s="54"/>
      <c r="Q179" s="54"/>
      <c r="R179" s="54"/>
      <c r="S179" s="54"/>
    </row>
    <row r="180" spans="4:19" x14ac:dyDescent="0.3"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5"/>
      <c r="P180" s="54"/>
      <c r="Q180" s="54"/>
      <c r="R180" s="54"/>
      <c r="S180" s="54"/>
    </row>
    <row r="181" spans="4:19" x14ac:dyDescent="0.3"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5"/>
      <c r="P181" s="54"/>
      <c r="Q181" s="54"/>
      <c r="R181" s="54"/>
      <c r="S181" s="54"/>
    </row>
    <row r="182" spans="4:19" x14ac:dyDescent="0.3"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5"/>
      <c r="P182" s="54"/>
      <c r="Q182" s="54"/>
      <c r="R182" s="54"/>
      <c r="S182" s="54"/>
    </row>
    <row r="183" spans="4:19" x14ac:dyDescent="0.3"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5"/>
      <c r="P183" s="54"/>
      <c r="Q183" s="54"/>
      <c r="R183" s="54"/>
      <c r="S183" s="54"/>
    </row>
    <row r="184" spans="4:19" x14ac:dyDescent="0.3"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5"/>
      <c r="P184" s="54"/>
      <c r="Q184" s="54"/>
      <c r="R184" s="54"/>
      <c r="S184" s="54"/>
    </row>
    <row r="185" spans="4:19" x14ac:dyDescent="0.3"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5"/>
      <c r="P185" s="54"/>
      <c r="Q185" s="54"/>
      <c r="R185" s="54"/>
      <c r="S185" s="54"/>
    </row>
    <row r="186" spans="4:19" x14ac:dyDescent="0.3"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5"/>
      <c r="P186" s="54"/>
      <c r="Q186" s="54"/>
      <c r="R186" s="54"/>
      <c r="S186" s="54"/>
    </row>
    <row r="187" spans="4:19" x14ac:dyDescent="0.3"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5"/>
      <c r="P187" s="54"/>
      <c r="Q187" s="54"/>
      <c r="R187" s="54"/>
      <c r="S187" s="54"/>
    </row>
    <row r="188" spans="4:19" x14ac:dyDescent="0.3"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5"/>
      <c r="P188" s="54"/>
      <c r="Q188" s="54"/>
      <c r="R188" s="54"/>
      <c r="S188" s="54"/>
    </row>
    <row r="189" spans="4:19" x14ac:dyDescent="0.3"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5"/>
      <c r="P189" s="54"/>
      <c r="Q189" s="54"/>
      <c r="R189" s="54"/>
      <c r="S189" s="54"/>
    </row>
    <row r="190" spans="4:19" x14ac:dyDescent="0.3"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5"/>
      <c r="P190" s="54"/>
      <c r="Q190" s="54"/>
      <c r="R190" s="54"/>
      <c r="S190" s="54"/>
    </row>
  </sheetData>
  <mergeCells count="21">
    <mergeCell ref="A2:G2"/>
    <mergeCell ref="H2:N2"/>
    <mergeCell ref="O2:V2"/>
    <mergeCell ref="H7:H8"/>
    <mergeCell ref="M7:M8"/>
    <mergeCell ref="N7:N8"/>
    <mergeCell ref="B7:B8"/>
    <mergeCell ref="C7:C8"/>
    <mergeCell ref="D7:D8"/>
    <mergeCell ref="E7:E8"/>
    <mergeCell ref="F7:F8"/>
    <mergeCell ref="G7:G8"/>
    <mergeCell ref="I7:I8"/>
    <mergeCell ref="Q7:Q8"/>
    <mergeCell ref="Z7:Z8"/>
    <mergeCell ref="AB7:AB8"/>
    <mergeCell ref="AA7:AA8"/>
    <mergeCell ref="AD7:AD8"/>
    <mergeCell ref="W2:AD2"/>
    <mergeCell ref="W7:W8"/>
    <mergeCell ref="Y7:Y8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horizontalDpi="4294967292" r:id="rId1"/>
  <headerFooter alignWithMargins="0"/>
  <colBreaks count="3" manualBreakCount="3">
    <brk id="7" max="1048575" man="1"/>
    <brk id="14" max="1048575" man="1"/>
    <brk id="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R148"/>
  <sheetViews>
    <sheetView view="pageBreakPreview" topLeftCell="A11" zoomScaleNormal="100" zoomScaleSheetLayoutView="100" workbookViewId="0">
      <selection activeCell="C58" sqref="C58"/>
    </sheetView>
  </sheetViews>
  <sheetFormatPr defaultColWidth="8" defaultRowHeight="17.25" outlineLevelRow="1" x14ac:dyDescent="0.3"/>
  <cols>
    <col min="1" max="1" width="10.77734375" style="72" customWidth="1"/>
    <col min="2" max="3" width="33.77734375" style="63" customWidth="1"/>
    <col min="4" max="16384" width="8" style="63"/>
  </cols>
  <sheetData>
    <row r="1" spans="1:3" s="56" customFormat="1" ht="15" customHeight="1" x14ac:dyDescent="0.15">
      <c r="B1" s="57"/>
      <c r="C1" s="59"/>
    </row>
    <row r="2" spans="1:3" s="175" customFormat="1" ht="30" customHeight="1" x14ac:dyDescent="0.15">
      <c r="A2" s="465" t="s">
        <v>239</v>
      </c>
      <c r="B2" s="465"/>
      <c r="C2" s="465"/>
    </row>
    <row r="3" spans="1:3" s="175" customFormat="1" ht="30" customHeight="1" x14ac:dyDescent="0.15">
      <c r="A3" s="465" t="s">
        <v>67</v>
      </c>
      <c r="B3" s="465"/>
      <c r="C3" s="465"/>
    </row>
    <row r="4" spans="1:3" s="61" customFormat="1" ht="15" customHeight="1" x14ac:dyDescent="0.15">
      <c r="A4" s="62"/>
      <c r="B4" s="62"/>
      <c r="C4" s="62"/>
    </row>
    <row r="5" spans="1:3" s="65" customFormat="1" ht="15" customHeight="1" thickBot="1" x14ac:dyDescent="0.3">
      <c r="A5" s="211" t="s">
        <v>169</v>
      </c>
      <c r="B5" s="76"/>
      <c r="C5" s="77" t="s">
        <v>204</v>
      </c>
    </row>
    <row r="6" spans="1:3" s="64" customFormat="1" ht="15" x14ac:dyDescent="0.15">
      <c r="A6" s="384" t="s">
        <v>167</v>
      </c>
      <c r="B6" s="387" t="s">
        <v>171</v>
      </c>
      <c r="C6" s="389" t="s">
        <v>63</v>
      </c>
    </row>
    <row r="7" spans="1:3" s="64" customFormat="1" ht="15" customHeight="1" x14ac:dyDescent="0.15">
      <c r="A7" s="385"/>
      <c r="B7" s="388"/>
      <c r="C7" s="390"/>
    </row>
    <row r="8" spans="1:3" s="64" customFormat="1" ht="17.25" customHeight="1" x14ac:dyDescent="0.15">
      <c r="A8" s="167" t="s">
        <v>168</v>
      </c>
      <c r="B8" s="227" t="s">
        <v>64</v>
      </c>
      <c r="C8" s="391" t="s">
        <v>65</v>
      </c>
    </row>
    <row r="9" spans="1:3" s="65" customFormat="1" ht="35.1" hidden="1" customHeight="1" x14ac:dyDescent="0.25">
      <c r="A9" s="169">
        <v>2015</v>
      </c>
      <c r="B9" s="170">
        <v>104</v>
      </c>
      <c r="C9" s="392" t="s">
        <v>130</v>
      </c>
    </row>
    <row r="10" spans="1:3" s="65" customFormat="1" ht="35.1" hidden="1" customHeight="1" x14ac:dyDescent="0.25">
      <c r="A10" s="169">
        <v>2016</v>
      </c>
      <c r="B10" s="170">
        <v>94</v>
      </c>
      <c r="C10" s="392" t="s">
        <v>130</v>
      </c>
    </row>
    <row r="11" spans="1:3" s="65" customFormat="1" ht="39.950000000000003" customHeight="1" x14ac:dyDescent="0.25">
      <c r="A11" s="169">
        <v>2017</v>
      </c>
      <c r="B11" s="170">
        <v>113</v>
      </c>
      <c r="C11" s="392" t="s">
        <v>130</v>
      </c>
    </row>
    <row r="12" spans="1:3" s="66" customFormat="1" ht="39.950000000000003" customHeight="1" x14ac:dyDescent="0.25">
      <c r="A12" s="169">
        <v>2018</v>
      </c>
      <c r="B12" s="170">
        <v>95</v>
      </c>
      <c r="C12" s="392" t="s">
        <v>130</v>
      </c>
    </row>
    <row r="13" spans="1:3" s="65" customFormat="1" ht="39.950000000000003" customHeight="1" x14ac:dyDescent="0.25">
      <c r="A13" s="169">
        <v>2019</v>
      </c>
      <c r="B13" s="170">
        <v>94</v>
      </c>
      <c r="C13" s="392" t="s">
        <v>130</v>
      </c>
    </row>
    <row r="14" spans="1:3" s="65" customFormat="1" ht="35.1" hidden="1" customHeight="1" outlineLevel="1" x14ac:dyDescent="0.25">
      <c r="A14" s="169" t="s">
        <v>137</v>
      </c>
      <c r="B14" s="313">
        <v>0</v>
      </c>
      <c r="C14" s="393" t="s">
        <v>129</v>
      </c>
    </row>
    <row r="15" spans="1:3" s="65" customFormat="1" ht="35.1" hidden="1" customHeight="1" outlineLevel="1" x14ac:dyDescent="0.25">
      <c r="A15" s="169" t="s">
        <v>119</v>
      </c>
      <c r="B15" s="313">
        <v>3</v>
      </c>
      <c r="C15" s="393" t="s">
        <v>129</v>
      </c>
    </row>
    <row r="16" spans="1:3" s="65" customFormat="1" ht="35.1" hidden="1" customHeight="1" outlineLevel="1" x14ac:dyDescent="0.25">
      <c r="A16" s="169" t="s">
        <v>120</v>
      </c>
      <c r="B16" s="313">
        <v>8</v>
      </c>
      <c r="C16" s="393" t="s">
        <v>129</v>
      </c>
    </row>
    <row r="17" spans="1:18" s="65" customFormat="1" ht="35.1" hidden="1" customHeight="1" outlineLevel="1" x14ac:dyDescent="0.25">
      <c r="A17" s="169" t="s">
        <v>121</v>
      </c>
      <c r="B17" s="313">
        <v>8</v>
      </c>
      <c r="C17" s="393" t="s">
        <v>129</v>
      </c>
    </row>
    <row r="18" spans="1:18" s="65" customFormat="1" ht="35.1" hidden="1" customHeight="1" outlineLevel="1" x14ac:dyDescent="0.25">
      <c r="A18" s="169" t="s">
        <v>122</v>
      </c>
      <c r="B18" s="313">
        <v>3</v>
      </c>
      <c r="C18" s="393" t="s">
        <v>129</v>
      </c>
    </row>
    <row r="19" spans="1:18" s="65" customFormat="1" ht="35.1" hidden="1" customHeight="1" outlineLevel="1" x14ac:dyDescent="0.25">
      <c r="A19" s="169" t="s">
        <v>123</v>
      </c>
      <c r="B19" s="313">
        <v>11</v>
      </c>
      <c r="C19" s="393" t="s">
        <v>129</v>
      </c>
    </row>
    <row r="20" spans="1:18" s="65" customFormat="1" ht="35.1" hidden="1" customHeight="1" outlineLevel="1" x14ac:dyDescent="0.25">
      <c r="A20" s="169" t="s">
        <v>187</v>
      </c>
      <c r="B20" s="313">
        <v>15</v>
      </c>
      <c r="C20" s="393" t="s">
        <v>129</v>
      </c>
    </row>
    <row r="21" spans="1:18" s="65" customFormat="1" ht="35.1" hidden="1" customHeight="1" outlineLevel="1" x14ac:dyDescent="0.25">
      <c r="A21" s="169" t="s">
        <v>125</v>
      </c>
      <c r="B21" s="313">
        <v>14</v>
      </c>
      <c r="C21" s="393" t="s">
        <v>129</v>
      </c>
    </row>
    <row r="22" spans="1:18" s="65" customFormat="1" ht="35.1" hidden="1" customHeight="1" outlineLevel="1" x14ac:dyDescent="0.25">
      <c r="A22" s="169" t="s">
        <v>126</v>
      </c>
      <c r="B22" s="313">
        <v>11</v>
      </c>
      <c r="C22" s="393" t="s">
        <v>129</v>
      </c>
    </row>
    <row r="23" spans="1:18" s="65" customFormat="1" ht="35.1" hidden="1" customHeight="1" outlineLevel="1" x14ac:dyDescent="0.25">
      <c r="A23" s="169" t="s">
        <v>131</v>
      </c>
      <c r="B23" s="313">
        <v>5</v>
      </c>
      <c r="C23" s="393" t="s">
        <v>129</v>
      </c>
    </row>
    <row r="24" spans="1:18" s="65" customFormat="1" ht="35.1" hidden="1" customHeight="1" outlineLevel="1" x14ac:dyDescent="0.25">
      <c r="A24" s="169" t="s">
        <v>127</v>
      </c>
      <c r="B24" s="313">
        <v>7</v>
      </c>
      <c r="C24" s="393" t="s">
        <v>129</v>
      </c>
    </row>
    <row r="25" spans="1:18" s="67" customFormat="1" ht="35.1" hidden="1" customHeight="1" outlineLevel="1" x14ac:dyDescent="0.25">
      <c r="A25" s="169" t="s">
        <v>128</v>
      </c>
      <c r="B25" s="313">
        <v>9</v>
      </c>
      <c r="C25" s="393" t="s">
        <v>129</v>
      </c>
    </row>
    <row r="26" spans="1:18" s="65" customFormat="1" ht="39.950000000000003" customHeight="1" collapsed="1" x14ac:dyDescent="0.25">
      <c r="A26" s="169">
        <v>2020</v>
      </c>
      <c r="B26" s="318">
        <f>SUM(B27:B38)</f>
        <v>99</v>
      </c>
      <c r="C26" s="392" t="s">
        <v>130</v>
      </c>
    </row>
    <row r="27" spans="1:18" s="65" customFormat="1" ht="35.1" hidden="1" customHeight="1" x14ac:dyDescent="0.25">
      <c r="A27" s="169" t="s">
        <v>137</v>
      </c>
      <c r="B27" s="314">
        <v>4</v>
      </c>
      <c r="C27" s="392" t="s">
        <v>130</v>
      </c>
    </row>
    <row r="28" spans="1:18" s="65" customFormat="1" ht="35.1" hidden="1" customHeight="1" x14ac:dyDescent="0.25">
      <c r="A28" s="169" t="s">
        <v>119</v>
      </c>
      <c r="B28" s="314">
        <v>9</v>
      </c>
      <c r="C28" s="392" t="s">
        <v>130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</row>
    <row r="29" spans="1:18" s="65" customFormat="1" ht="35.1" hidden="1" customHeight="1" x14ac:dyDescent="0.25">
      <c r="A29" s="169" t="s">
        <v>120</v>
      </c>
      <c r="B29" s="314">
        <v>5</v>
      </c>
      <c r="C29" s="392" t="s">
        <v>130</v>
      </c>
    </row>
    <row r="30" spans="1:18" s="65" customFormat="1" ht="35.1" hidden="1" customHeight="1" x14ac:dyDescent="0.25">
      <c r="A30" s="169" t="s">
        <v>121</v>
      </c>
      <c r="B30" s="314">
        <v>5</v>
      </c>
      <c r="C30" s="392" t="s">
        <v>130</v>
      </c>
    </row>
    <row r="31" spans="1:18" s="65" customFormat="1" ht="35.1" hidden="1" customHeight="1" x14ac:dyDescent="0.25">
      <c r="A31" s="169" t="s">
        <v>122</v>
      </c>
      <c r="B31" s="314">
        <v>9</v>
      </c>
      <c r="C31" s="392" t="s">
        <v>130</v>
      </c>
    </row>
    <row r="32" spans="1:18" s="65" customFormat="1" ht="35.1" hidden="1" customHeight="1" x14ac:dyDescent="0.25">
      <c r="A32" s="169" t="s">
        <v>123</v>
      </c>
      <c r="B32" s="314">
        <v>8</v>
      </c>
      <c r="C32" s="392" t="s">
        <v>130</v>
      </c>
    </row>
    <row r="33" spans="1:3" s="65" customFormat="1" ht="35.1" hidden="1" customHeight="1" x14ac:dyDescent="0.25">
      <c r="A33" s="169" t="s">
        <v>124</v>
      </c>
      <c r="B33" s="314">
        <v>18</v>
      </c>
      <c r="C33" s="392" t="s">
        <v>130</v>
      </c>
    </row>
    <row r="34" spans="1:3" s="65" customFormat="1" ht="35.1" hidden="1" customHeight="1" x14ac:dyDescent="0.25">
      <c r="A34" s="169" t="s">
        <v>125</v>
      </c>
      <c r="B34" s="314">
        <v>18</v>
      </c>
      <c r="C34" s="392" t="s">
        <v>130</v>
      </c>
    </row>
    <row r="35" spans="1:3" s="65" customFormat="1" ht="35.1" hidden="1" customHeight="1" x14ac:dyDescent="0.25">
      <c r="A35" s="169" t="s">
        <v>126</v>
      </c>
      <c r="B35" s="314">
        <v>11</v>
      </c>
      <c r="C35" s="392" t="s">
        <v>130</v>
      </c>
    </row>
    <row r="36" spans="1:3" s="65" customFormat="1" ht="35.1" hidden="1" customHeight="1" x14ac:dyDescent="0.25">
      <c r="A36" s="169" t="s">
        <v>138</v>
      </c>
      <c r="B36" s="314">
        <v>2</v>
      </c>
      <c r="C36" s="392" t="s">
        <v>130</v>
      </c>
    </row>
    <row r="37" spans="1:3" s="65" customFormat="1" ht="35.1" hidden="1" customHeight="1" x14ac:dyDescent="0.25">
      <c r="A37" s="169" t="s">
        <v>127</v>
      </c>
      <c r="B37" s="314">
        <v>6</v>
      </c>
      <c r="C37" s="392" t="s">
        <v>130</v>
      </c>
    </row>
    <row r="38" spans="1:3" s="67" customFormat="1" ht="35.1" hidden="1" customHeight="1" x14ac:dyDescent="0.25">
      <c r="A38" s="169" t="s">
        <v>128</v>
      </c>
      <c r="B38" s="314">
        <v>4</v>
      </c>
      <c r="C38" s="392" t="s">
        <v>130</v>
      </c>
    </row>
    <row r="39" spans="1:3" s="67" customFormat="1" ht="39.950000000000003" customHeight="1" x14ac:dyDescent="0.25">
      <c r="A39" s="169">
        <v>2021</v>
      </c>
      <c r="B39" s="318">
        <f>SUM(B40:B51)</f>
        <v>111</v>
      </c>
      <c r="C39" s="392" t="s">
        <v>202</v>
      </c>
    </row>
    <row r="40" spans="1:3" s="67" customFormat="1" ht="35.1" hidden="1" customHeight="1" x14ac:dyDescent="0.25">
      <c r="A40" s="169" t="s">
        <v>137</v>
      </c>
      <c r="B40" s="314">
        <v>12</v>
      </c>
      <c r="C40" s="392" t="s">
        <v>130</v>
      </c>
    </row>
    <row r="41" spans="1:3" s="65" customFormat="1" ht="35.1" hidden="1" customHeight="1" x14ac:dyDescent="0.25">
      <c r="A41" s="169" t="s">
        <v>119</v>
      </c>
      <c r="B41" s="314">
        <v>4</v>
      </c>
      <c r="C41" s="392" t="s">
        <v>130</v>
      </c>
    </row>
    <row r="42" spans="1:3" s="65" customFormat="1" ht="35.1" hidden="1" customHeight="1" x14ac:dyDescent="0.25">
      <c r="A42" s="169" t="s">
        <v>120</v>
      </c>
      <c r="B42" s="314">
        <v>7</v>
      </c>
      <c r="C42" s="392" t="s">
        <v>130</v>
      </c>
    </row>
    <row r="43" spans="1:3" ht="35.1" hidden="1" customHeight="1" x14ac:dyDescent="0.3">
      <c r="A43" s="169" t="s">
        <v>121</v>
      </c>
      <c r="B43" s="314">
        <v>7</v>
      </c>
      <c r="C43" s="392" t="s">
        <v>130</v>
      </c>
    </row>
    <row r="44" spans="1:3" ht="35.1" hidden="1" customHeight="1" x14ac:dyDescent="0.3">
      <c r="A44" s="169" t="s">
        <v>122</v>
      </c>
      <c r="B44" s="314">
        <v>15</v>
      </c>
      <c r="C44" s="392" t="s">
        <v>130</v>
      </c>
    </row>
    <row r="45" spans="1:3" ht="35.1" hidden="1" customHeight="1" x14ac:dyDescent="0.3">
      <c r="A45" s="169" t="s">
        <v>123</v>
      </c>
      <c r="B45" s="314">
        <v>14</v>
      </c>
      <c r="C45" s="392" t="s">
        <v>130</v>
      </c>
    </row>
    <row r="46" spans="1:3" ht="35.1" hidden="1" customHeight="1" x14ac:dyDescent="0.3">
      <c r="A46" s="169" t="s">
        <v>124</v>
      </c>
      <c r="B46" s="314">
        <v>8</v>
      </c>
      <c r="C46" s="392" t="s">
        <v>130</v>
      </c>
    </row>
    <row r="47" spans="1:3" ht="35.1" hidden="1" customHeight="1" x14ac:dyDescent="0.3">
      <c r="A47" s="169" t="s">
        <v>125</v>
      </c>
      <c r="B47" s="314">
        <v>14</v>
      </c>
      <c r="C47" s="392" t="s">
        <v>130</v>
      </c>
    </row>
    <row r="48" spans="1:3" ht="35.1" hidden="1" customHeight="1" x14ac:dyDescent="0.3">
      <c r="A48" s="169" t="s">
        <v>126</v>
      </c>
      <c r="B48" s="314">
        <v>6</v>
      </c>
      <c r="C48" s="392" t="s">
        <v>130</v>
      </c>
    </row>
    <row r="49" spans="1:3" ht="35.1" hidden="1" customHeight="1" x14ac:dyDescent="0.3">
      <c r="A49" s="169" t="s">
        <v>138</v>
      </c>
      <c r="B49" s="314">
        <v>13</v>
      </c>
      <c r="C49" s="392" t="s">
        <v>130</v>
      </c>
    </row>
    <row r="50" spans="1:3" ht="35.1" hidden="1" customHeight="1" x14ac:dyDescent="0.3">
      <c r="A50" s="169" t="s">
        <v>127</v>
      </c>
      <c r="B50" s="314">
        <v>4</v>
      </c>
      <c r="C50" s="392" t="s">
        <v>130</v>
      </c>
    </row>
    <row r="51" spans="1:3" ht="35.1" hidden="1" customHeight="1" x14ac:dyDescent="0.3">
      <c r="A51" s="169" t="s">
        <v>128</v>
      </c>
      <c r="B51" s="314">
        <v>7</v>
      </c>
      <c r="C51" s="392" t="s">
        <v>130</v>
      </c>
    </row>
    <row r="52" spans="1:3" ht="39.950000000000003" customHeight="1" x14ac:dyDescent="0.3">
      <c r="A52" s="395">
        <v>2022</v>
      </c>
      <c r="B52" s="396">
        <f>SUM(B53:B64)</f>
        <v>101</v>
      </c>
      <c r="C52" s="397" t="s">
        <v>243</v>
      </c>
    </row>
    <row r="53" spans="1:3" ht="24.95" customHeight="1" x14ac:dyDescent="0.3">
      <c r="A53" s="169" t="s">
        <v>137</v>
      </c>
      <c r="B53" s="314">
        <v>6</v>
      </c>
      <c r="C53" s="392" t="s">
        <v>243</v>
      </c>
    </row>
    <row r="54" spans="1:3" ht="24.95" customHeight="1" x14ac:dyDescent="0.3">
      <c r="A54" s="169" t="s">
        <v>119</v>
      </c>
      <c r="B54" s="314">
        <v>3</v>
      </c>
      <c r="C54" s="392" t="s">
        <v>243</v>
      </c>
    </row>
    <row r="55" spans="1:3" ht="24.95" customHeight="1" x14ac:dyDescent="0.3">
      <c r="A55" s="169" t="s">
        <v>120</v>
      </c>
      <c r="B55" s="314">
        <v>8</v>
      </c>
      <c r="C55" s="392" t="s">
        <v>243</v>
      </c>
    </row>
    <row r="56" spans="1:3" ht="24.95" customHeight="1" x14ac:dyDescent="0.3">
      <c r="A56" s="169" t="s">
        <v>121</v>
      </c>
      <c r="B56" s="314">
        <v>5</v>
      </c>
      <c r="C56" s="392" t="s">
        <v>243</v>
      </c>
    </row>
    <row r="57" spans="1:3" ht="24.95" customHeight="1" x14ac:dyDescent="0.3">
      <c r="A57" s="169" t="s">
        <v>122</v>
      </c>
      <c r="B57" s="314">
        <v>5</v>
      </c>
      <c r="C57" s="392" t="s">
        <v>243</v>
      </c>
    </row>
    <row r="58" spans="1:3" ht="24.95" customHeight="1" x14ac:dyDescent="0.3">
      <c r="A58" s="169" t="s">
        <v>123</v>
      </c>
      <c r="B58" s="314">
        <v>12</v>
      </c>
      <c r="C58" s="392" t="s">
        <v>243</v>
      </c>
    </row>
    <row r="59" spans="1:3" ht="24.95" customHeight="1" x14ac:dyDescent="0.3">
      <c r="A59" s="169" t="s">
        <v>124</v>
      </c>
      <c r="B59" s="314">
        <v>18</v>
      </c>
      <c r="C59" s="392" t="s">
        <v>243</v>
      </c>
    </row>
    <row r="60" spans="1:3" ht="24.95" customHeight="1" x14ac:dyDescent="0.3">
      <c r="A60" s="169" t="s">
        <v>125</v>
      </c>
      <c r="B60" s="314">
        <v>18</v>
      </c>
      <c r="C60" s="392" t="s">
        <v>243</v>
      </c>
    </row>
    <row r="61" spans="1:3" ht="24.95" customHeight="1" x14ac:dyDescent="0.3">
      <c r="A61" s="169" t="s">
        <v>126</v>
      </c>
      <c r="B61" s="314">
        <v>5</v>
      </c>
      <c r="C61" s="392" t="s">
        <v>243</v>
      </c>
    </row>
    <row r="62" spans="1:3" ht="24.95" customHeight="1" x14ac:dyDescent="0.3">
      <c r="A62" s="169" t="s">
        <v>138</v>
      </c>
      <c r="B62" s="314">
        <v>6</v>
      </c>
      <c r="C62" s="392" t="s">
        <v>243</v>
      </c>
    </row>
    <row r="63" spans="1:3" ht="24.95" customHeight="1" x14ac:dyDescent="0.3">
      <c r="A63" s="169" t="s">
        <v>127</v>
      </c>
      <c r="B63" s="314">
        <v>9</v>
      </c>
      <c r="C63" s="392" t="s">
        <v>243</v>
      </c>
    </row>
    <row r="64" spans="1:3" ht="24.95" customHeight="1" x14ac:dyDescent="0.3">
      <c r="A64" s="169" t="s">
        <v>128</v>
      </c>
      <c r="B64" s="314">
        <v>6</v>
      </c>
      <c r="C64" s="392" t="s">
        <v>243</v>
      </c>
    </row>
    <row r="65" spans="1:3" ht="9.9499999999999993" customHeight="1" thickBot="1" x14ac:dyDescent="0.35">
      <c r="A65" s="171"/>
      <c r="B65" s="172"/>
      <c r="C65" s="394"/>
    </row>
    <row r="66" spans="1:3" ht="9.9499999999999993" customHeight="1" x14ac:dyDescent="0.3">
      <c r="A66" s="173"/>
      <c r="B66" s="174"/>
      <c r="C66" s="69"/>
    </row>
    <row r="67" spans="1:3" ht="15" customHeight="1" x14ac:dyDescent="0.3">
      <c r="A67" s="211" t="s">
        <v>66</v>
      </c>
      <c r="B67" s="76"/>
      <c r="C67" s="77"/>
    </row>
    <row r="68" spans="1:3" ht="15" customHeight="1" x14ac:dyDescent="0.3">
      <c r="A68" s="70" t="s">
        <v>238</v>
      </c>
      <c r="B68" s="76"/>
      <c r="C68" s="77"/>
    </row>
    <row r="69" spans="1:3" x14ac:dyDescent="0.3">
      <c r="A69" s="71"/>
      <c r="B69" s="65"/>
      <c r="C69" s="65"/>
    </row>
    <row r="70" spans="1:3" x14ac:dyDescent="0.3">
      <c r="A70" s="71"/>
      <c r="B70" s="65"/>
      <c r="C70" s="65"/>
    </row>
    <row r="71" spans="1:3" x14ac:dyDescent="0.3">
      <c r="A71" s="71"/>
      <c r="B71" s="65"/>
      <c r="C71" s="65"/>
    </row>
    <row r="72" spans="1:3" x14ac:dyDescent="0.3">
      <c r="A72" s="71"/>
      <c r="B72" s="65"/>
      <c r="C72" s="65"/>
    </row>
    <row r="73" spans="1:3" x14ac:dyDescent="0.3">
      <c r="A73" s="71"/>
      <c r="B73" s="65"/>
      <c r="C73" s="65"/>
    </row>
    <row r="74" spans="1:3" x14ac:dyDescent="0.3">
      <c r="A74" s="71"/>
      <c r="B74" s="65"/>
      <c r="C74" s="65"/>
    </row>
    <row r="75" spans="1:3" x14ac:dyDescent="0.3">
      <c r="A75" s="71"/>
      <c r="B75" s="65"/>
      <c r="C75" s="65"/>
    </row>
    <row r="76" spans="1:3" x14ac:dyDescent="0.3">
      <c r="A76" s="71"/>
      <c r="B76" s="65"/>
      <c r="C76" s="65"/>
    </row>
    <row r="77" spans="1:3" x14ac:dyDescent="0.3">
      <c r="A77" s="71"/>
      <c r="B77" s="65"/>
      <c r="C77" s="65"/>
    </row>
    <row r="78" spans="1:3" x14ac:dyDescent="0.3">
      <c r="A78" s="71"/>
      <c r="B78" s="65"/>
      <c r="C78" s="65"/>
    </row>
    <row r="79" spans="1:3" x14ac:dyDescent="0.3">
      <c r="A79" s="71"/>
      <c r="B79" s="65"/>
      <c r="C79" s="65"/>
    </row>
    <row r="80" spans="1:3" x14ac:dyDescent="0.3">
      <c r="A80" s="71"/>
      <c r="B80" s="65"/>
      <c r="C80" s="65"/>
    </row>
    <row r="81" spans="1:3" x14ac:dyDescent="0.3">
      <c r="A81" s="71"/>
      <c r="B81" s="65"/>
      <c r="C81" s="65"/>
    </row>
    <row r="82" spans="1:3" x14ac:dyDescent="0.3">
      <c r="A82" s="71"/>
      <c r="B82" s="65"/>
      <c r="C82" s="65"/>
    </row>
    <row r="83" spans="1:3" x14ac:dyDescent="0.3">
      <c r="A83" s="71"/>
      <c r="B83" s="65"/>
      <c r="C83" s="65"/>
    </row>
    <row r="84" spans="1:3" x14ac:dyDescent="0.3">
      <c r="A84" s="71"/>
      <c r="B84" s="65"/>
      <c r="C84" s="65"/>
    </row>
    <row r="85" spans="1:3" x14ac:dyDescent="0.3">
      <c r="A85" s="71"/>
      <c r="B85" s="65"/>
      <c r="C85" s="65"/>
    </row>
    <row r="86" spans="1:3" x14ac:dyDescent="0.3">
      <c r="A86" s="71"/>
      <c r="B86" s="65"/>
      <c r="C86" s="65"/>
    </row>
    <row r="87" spans="1:3" x14ac:dyDescent="0.3">
      <c r="A87" s="71"/>
      <c r="B87" s="65"/>
      <c r="C87" s="65"/>
    </row>
    <row r="88" spans="1:3" x14ac:dyDescent="0.3">
      <c r="A88" s="71"/>
      <c r="B88" s="65"/>
      <c r="C88" s="65"/>
    </row>
    <row r="89" spans="1:3" x14ac:dyDescent="0.3">
      <c r="A89" s="71"/>
      <c r="B89" s="65"/>
      <c r="C89" s="65"/>
    </row>
    <row r="90" spans="1:3" x14ac:dyDescent="0.3">
      <c r="A90" s="71"/>
      <c r="B90" s="65"/>
      <c r="C90" s="65"/>
    </row>
    <row r="91" spans="1:3" x14ac:dyDescent="0.3">
      <c r="A91" s="71"/>
      <c r="B91" s="65"/>
      <c r="C91" s="65"/>
    </row>
    <row r="92" spans="1:3" x14ac:dyDescent="0.3">
      <c r="A92" s="71"/>
      <c r="B92" s="65"/>
      <c r="C92" s="65"/>
    </row>
    <row r="93" spans="1:3" x14ac:dyDescent="0.3">
      <c r="A93" s="71"/>
      <c r="B93" s="65"/>
      <c r="C93" s="65"/>
    </row>
    <row r="94" spans="1:3" x14ac:dyDescent="0.3">
      <c r="A94" s="71"/>
      <c r="B94" s="65"/>
      <c r="C94" s="65"/>
    </row>
    <row r="95" spans="1:3" x14ac:dyDescent="0.3">
      <c r="A95" s="71"/>
      <c r="B95" s="65"/>
      <c r="C95" s="65"/>
    </row>
    <row r="96" spans="1:3" x14ac:dyDescent="0.3">
      <c r="A96" s="71"/>
      <c r="B96" s="65"/>
      <c r="C96" s="65"/>
    </row>
    <row r="97" spans="1:3" x14ac:dyDescent="0.3">
      <c r="A97" s="71"/>
      <c r="B97" s="65"/>
      <c r="C97" s="65"/>
    </row>
    <row r="98" spans="1:3" x14ac:dyDescent="0.3">
      <c r="A98" s="71"/>
      <c r="B98" s="65"/>
      <c r="C98" s="65"/>
    </row>
    <row r="99" spans="1:3" x14ac:dyDescent="0.3">
      <c r="A99" s="71"/>
      <c r="B99" s="65"/>
      <c r="C99" s="65"/>
    </row>
    <row r="100" spans="1:3" x14ac:dyDescent="0.3">
      <c r="A100" s="71"/>
      <c r="B100" s="65"/>
      <c r="C100" s="65"/>
    </row>
    <row r="101" spans="1:3" x14ac:dyDescent="0.3">
      <c r="A101" s="71"/>
      <c r="B101" s="65"/>
      <c r="C101" s="65"/>
    </row>
    <row r="102" spans="1:3" x14ac:dyDescent="0.3">
      <c r="A102" s="71"/>
      <c r="B102" s="65"/>
      <c r="C102" s="65"/>
    </row>
    <row r="103" spans="1:3" x14ac:dyDescent="0.3">
      <c r="A103" s="71"/>
      <c r="B103" s="65"/>
      <c r="C103" s="65"/>
    </row>
    <row r="104" spans="1:3" x14ac:dyDescent="0.3">
      <c r="A104" s="71"/>
      <c r="B104" s="65"/>
      <c r="C104" s="65"/>
    </row>
    <row r="105" spans="1:3" x14ac:dyDescent="0.3">
      <c r="A105" s="71"/>
      <c r="B105" s="65"/>
      <c r="C105" s="65"/>
    </row>
    <row r="106" spans="1:3" x14ac:dyDescent="0.3">
      <c r="A106" s="71"/>
      <c r="B106" s="65"/>
      <c r="C106" s="65"/>
    </row>
    <row r="107" spans="1:3" x14ac:dyDescent="0.3">
      <c r="A107" s="71"/>
      <c r="B107" s="65"/>
      <c r="C107" s="65"/>
    </row>
    <row r="108" spans="1:3" x14ac:dyDescent="0.3">
      <c r="A108" s="71"/>
      <c r="B108" s="65"/>
      <c r="C108" s="65"/>
    </row>
    <row r="109" spans="1:3" x14ac:dyDescent="0.3">
      <c r="A109" s="71"/>
      <c r="B109" s="65"/>
      <c r="C109" s="65"/>
    </row>
    <row r="110" spans="1:3" x14ac:dyDescent="0.3">
      <c r="A110" s="71"/>
      <c r="B110" s="65"/>
      <c r="C110" s="65"/>
    </row>
    <row r="111" spans="1:3" x14ac:dyDescent="0.3">
      <c r="A111" s="71"/>
      <c r="B111" s="65"/>
      <c r="C111" s="65"/>
    </row>
    <row r="112" spans="1:3" x14ac:dyDescent="0.3">
      <c r="A112" s="71"/>
      <c r="B112" s="65"/>
      <c r="C112" s="65"/>
    </row>
    <row r="113" spans="1:3" x14ac:dyDescent="0.3">
      <c r="A113" s="71"/>
      <c r="B113" s="65"/>
      <c r="C113" s="65"/>
    </row>
    <row r="114" spans="1:3" x14ac:dyDescent="0.3">
      <c r="A114" s="71"/>
      <c r="B114" s="65"/>
      <c r="C114" s="65"/>
    </row>
    <row r="115" spans="1:3" x14ac:dyDescent="0.3">
      <c r="A115" s="71"/>
      <c r="B115" s="65"/>
      <c r="C115" s="65"/>
    </row>
    <row r="116" spans="1:3" x14ac:dyDescent="0.3">
      <c r="A116" s="71"/>
      <c r="B116" s="65"/>
      <c r="C116" s="65"/>
    </row>
    <row r="117" spans="1:3" x14ac:dyDescent="0.3">
      <c r="A117" s="71"/>
      <c r="B117" s="65"/>
      <c r="C117" s="65"/>
    </row>
    <row r="118" spans="1:3" x14ac:dyDescent="0.3">
      <c r="A118" s="71"/>
      <c r="B118" s="65"/>
      <c r="C118" s="65"/>
    </row>
    <row r="119" spans="1:3" x14ac:dyDescent="0.3">
      <c r="A119" s="71"/>
      <c r="B119" s="65"/>
      <c r="C119" s="65"/>
    </row>
    <row r="120" spans="1:3" x14ac:dyDescent="0.3">
      <c r="A120" s="71"/>
      <c r="B120" s="65"/>
      <c r="C120" s="65"/>
    </row>
    <row r="121" spans="1:3" x14ac:dyDescent="0.3">
      <c r="A121" s="71"/>
      <c r="B121" s="65"/>
      <c r="C121" s="65"/>
    </row>
    <row r="122" spans="1:3" x14ac:dyDescent="0.3">
      <c r="A122" s="71"/>
      <c r="B122" s="65"/>
      <c r="C122" s="65"/>
    </row>
    <row r="123" spans="1:3" x14ac:dyDescent="0.3">
      <c r="A123" s="71"/>
      <c r="B123" s="65"/>
      <c r="C123" s="65"/>
    </row>
    <row r="124" spans="1:3" x14ac:dyDescent="0.3">
      <c r="A124" s="71"/>
      <c r="B124" s="65"/>
      <c r="C124" s="65"/>
    </row>
    <row r="125" spans="1:3" x14ac:dyDescent="0.3">
      <c r="A125" s="71"/>
      <c r="B125" s="65"/>
      <c r="C125" s="65"/>
    </row>
    <row r="126" spans="1:3" x14ac:dyDescent="0.3">
      <c r="A126" s="71"/>
      <c r="B126" s="65"/>
      <c r="C126" s="65"/>
    </row>
    <row r="127" spans="1:3" x14ac:dyDescent="0.3">
      <c r="A127" s="71"/>
      <c r="B127" s="65"/>
      <c r="C127" s="65"/>
    </row>
    <row r="128" spans="1:3" x14ac:dyDescent="0.3">
      <c r="A128" s="71"/>
      <c r="B128" s="65"/>
      <c r="C128" s="65"/>
    </row>
    <row r="129" spans="1:3" x14ac:dyDescent="0.3">
      <c r="A129" s="71"/>
      <c r="B129" s="65"/>
      <c r="C129" s="65"/>
    </row>
    <row r="130" spans="1:3" x14ac:dyDescent="0.3">
      <c r="A130" s="71"/>
      <c r="B130" s="65"/>
      <c r="C130" s="65"/>
    </row>
    <row r="131" spans="1:3" x14ac:dyDescent="0.3">
      <c r="A131" s="71"/>
      <c r="B131" s="65"/>
      <c r="C131" s="65"/>
    </row>
    <row r="132" spans="1:3" x14ac:dyDescent="0.3">
      <c r="A132" s="71"/>
      <c r="B132" s="65"/>
      <c r="C132" s="65"/>
    </row>
    <row r="133" spans="1:3" x14ac:dyDescent="0.3">
      <c r="A133" s="71"/>
      <c r="B133" s="65"/>
      <c r="C133" s="65"/>
    </row>
    <row r="134" spans="1:3" x14ac:dyDescent="0.3">
      <c r="A134" s="71"/>
      <c r="B134" s="65"/>
      <c r="C134" s="65"/>
    </row>
    <row r="135" spans="1:3" x14ac:dyDescent="0.3">
      <c r="A135" s="71"/>
      <c r="B135" s="65"/>
      <c r="C135" s="65"/>
    </row>
    <row r="136" spans="1:3" x14ac:dyDescent="0.3">
      <c r="A136" s="71"/>
      <c r="B136" s="65"/>
      <c r="C136" s="65"/>
    </row>
    <row r="137" spans="1:3" x14ac:dyDescent="0.3">
      <c r="A137" s="71"/>
      <c r="B137" s="65"/>
      <c r="C137" s="65"/>
    </row>
    <row r="138" spans="1:3" x14ac:dyDescent="0.3">
      <c r="A138" s="71"/>
      <c r="B138" s="65"/>
      <c r="C138" s="65"/>
    </row>
    <row r="139" spans="1:3" x14ac:dyDescent="0.3">
      <c r="A139" s="71"/>
      <c r="B139" s="65"/>
      <c r="C139" s="65"/>
    </row>
    <row r="140" spans="1:3" x14ac:dyDescent="0.3">
      <c r="A140" s="71"/>
      <c r="B140" s="65"/>
      <c r="C140" s="65"/>
    </row>
    <row r="141" spans="1:3" x14ac:dyDescent="0.3">
      <c r="A141" s="71"/>
      <c r="B141" s="65"/>
      <c r="C141" s="65"/>
    </row>
    <row r="142" spans="1:3" x14ac:dyDescent="0.3">
      <c r="A142" s="71"/>
      <c r="B142" s="65"/>
      <c r="C142" s="65"/>
    </row>
    <row r="143" spans="1:3" x14ac:dyDescent="0.3">
      <c r="A143" s="71"/>
      <c r="B143" s="65"/>
      <c r="C143" s="65"/>
    </row>
    <row r="144" spans="1:3" x14ac:dyDescent="0.3">
      <c r="A144" s="71"/>
      <c r="B144" s="65"/>
      <c r="C144" s="65"/>
    </row>
    <row r="145" spans="1:3" x14ac:dyDescent="0.3">
      <c r="A145" s="71"/>
      <c r="B145" s="65"/>
      <c r="C145" s="65"/>
    </row>
    <row r="146" spans="1:3" x14ac:dyDescent="0.3">
      <c r="A146" s="71"/>
      <c r="B146" s="65"/>
      <c r="C146" s="65"/>
    </row>
    <row r="147" spans="1:3" x14ac:dyDescent="0.3">
      <c r="A147" s="71"/>
      <c r="B147" s="65"/>
      <c r="C147" s="65"/>
    </row>
    <row r="148" spans="1:3" x14ac:dyDescent="0.3">
      <c r="A148" s="71"/>
      <c r="B148" s="65"/>
      <c r="C148" s="65"/>
    </row>
  </sheetData>
  <mergeCells count="2">
    <mergeCell ref="A2:C2"/>
    <mergeCell ref="A3:C3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13" scale="72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T70"/>
  <sheetViews>
    <sheetView view="pageBreakPreview" topLeftCell="A7" zoomScaleNormal="100" zoomScaleSheetLayoutView="100" workbookViewId="0">
      <selection activeCell="I60" sqref="I60"/>
    </sheetView>
  </sheetViews>
  <sheetFormatPr defaultColWidth="8" defaultRowHeight="17.25" outlineLevelRow="1" x14ac:dyDescent="0.3"/>
  <cols>
    <col min="1" max="1" width="8" style="63" customWidth="1"/>
    <col min="2" max="2" width="6.77734375" style="63" bestFit="1" customWidth="1"/>
    <col min="3" max="3" width="8.109375" style="63" customWidth="1"/>
    <col min="4" max="4" width="6.21875" style="63" customWidth="1"/>
    <col min="5" max="5" width="8.21875" style="63" customWidth="1"/>
    <col min="6" max="6" width="7.109375" style="63" bestFit="1" customWidth="1"/>
    <col min="7" max="7" width="7" style="63" bestFit="1" customWidth="1"/>
    <col min="8" max="9" width="8.109375" style="63" customWidth="1"/>
    <col min="10" max="10" width="10" style="63" bestFit="1" customWidth="1"/>
    <col min="11" max="11" width="8" style="63"/>
    <col min="12" max="12" width="5.77734375" style="63" customWidth="1"/>
    <col min="13" max="13" width="5" style="63" customWidth="1"/>
    <col min="14" max="14" width="5.109375" style="63" customWidth="1"/>
    <col min="15" max="15" width="4.6640625" style="63" customWidth="1"/>
    <col min="16" max="16" width="9.21875" style="63" customWidth="1"/>
    <col min="17" max="17" width="9.21875" style="63" bestFit="1" customWidth="1"/>
    <col min="18" max="18" width="7" style="63" customWidth="1"/>
    <col min="19" max="19" width="6.88671875" style="63" customWidth="1"/>
    <col min="20" max="20" width="11.33203125" style="63" customWidth="1"/>
    <col min="21" max="16384" width="8" style="63"/>
  </cols>
  <sheetData>
    <row r="1" spans="1:20" s="56" customFormat="1" ht="15" customHeight="1" x14ac:dyDescent="0.15">
      <c r="A1" s="58"/>
    </row>
    <row r="2" spans="1:20" s="179" customFormat="1" ht="30" customHeight="1" x14ac:dyDescent="0.15">
      <c r="A2" s="177" t="s">
        <v>240</v>
      </c>
      <c r="B2" s="178"/>
      <c r="C2" s="178"/>
      <c r="D2" s="178"/>
      <c r="E2" s="178"/>
      <c r="F2" s="178"/>
      <c r="G2" s="178"/>
      <c r="H2" s="178"/>
      <c r="I2" s="178"/>
      <c r="J2" s="178"/>
      <c r="K2" s="465" t="s">
        <v>79</v>
      </c>
      <c r="L2" s="465"/>
      <c r="M2" s="465"/>
      <c r="N2" s="465"/>
      <c r="O2" s="465"/>
      <c r="P2" s="465"/>
      <c r="Q2" s="465"/>
      <c r="R2" s="465"/>
      <c r="S2" s="465"/>
      <c r="T2" s="465"/>
    </row>
    <row r="3" spans="1:20" s="179" customFormat="1" ht="30" customHeight="1" x14ac:dyDescent="0.15">
      <c r="A3" s="177"/>
      <c r="B3" s="178"/>
      <c r="C3" s="178"/>
      <c r="D3" s="178"/>
      <c r="E3" s="178"/>
      <c r="F3" s="178"/>
      <c r="G3" s="178"/>
      <c r="H3" s="178"/>
      <c r="I3" s="178"/>
      <c r="J3" s="178"/>
    </row>
    <row r="4" spans="1:20" s="61" customFormat="1" ht="15" customHeight="1" x14ac:dyDescent="0.15">
      <c r="A4" s="73"/>
      <c r="B4" s="74"/>
      <c r="C4" s="74"/>
      <c r="D4" s="74"/>
      <c r="E4" s="74"/>
      <c r="F4" s="74"/>
      <c r="G4" s="74"/>
      <c r="H4" s="74"/>
      <c r="I4" s="74"/>
      <c r="J4" s="74"/>
    </row>
    <row r="5" spans="1:20" s="65" customFormat="1" ht="15" customHeight="1" thickBot="1" x14ac:dyDescent="0.3">
      <c r="A5" s="75" t="s">
        <v>117</v>
      </c>
      <c r="B5" s="76"/>
      <c r="C5" s="76"/>
      <c r="D5" s="76"/>
      <c r="E5" s="76"/>
      <c r="F5" s="76"/>
      <c r="G5" s="76"/>
      <c r="H5" s="76"/>
      <c r="I5" s="76"/>
      <c r="J5" s="77"/>
      <c r="T5" s="77" t="s">
        <v>118</v>
      </c>
    </row>
    <row r="6" spans="1:20" s="64" customFormat="1" ht="30.75" customHeight="1" x14ac:dyDescent="0.15">
      <c r="A6" s="473" t="s">
        <v>170</v>
      </c>
      <c r="B6" s="476" t="s">
        <v>68</v>
      </c>
      <c r="C6" s="477"/>
      <c r="D6" s="477"/>
      <c r="E6" s="477"/>
      <c r="F6" s="478"/>
      <c r="G6" s="488" t="s">
        <v>184</v>
      </c>
      <c r="H6" s="479" t="s">
        <v>221</v>
      </c>
      <c r="I6" s="478"/>
      <c r="J6" s="484" t="s">
        <v>183</v>
      </c>
      <c r="K6" s="473" t="s">
        <v>170</v>
      </c>
      <c r="L6" s="507" t="s">
        <v>185</v>
      </c>
      <c r="M6" s="499"/>
      <c r="N6" s="498" t="s">
        <v>75</v>
      </c>
      <c r="O6" s="499"/>
      <c r="P6" s="386" t="s">
        <v>223</v>
      </c>
      <c r="Q6" s="488" t="s">
        <v>142</v>
      </c>
      <c r="R6" s="476" t="s">
        <v>76</v>
      </c>
      <c r="S6" s="477"/>
      <c r="T6" s="500"/>
    </row>
    <row r="7" spans="1:20" s="64" customFormat="1" ht="14.25" customHeight="1" x14ac:dyDescent="0.15">
      <c r="A7" s="474"/>
      <c r="B7" s="257" t="s">
        <v>69</v>
      </c>
      <c r="C7" s="486" t="s">
        <v>175</v>
      </c>
      <c r="D7" s="486" t="s">
        <v>176</v>
      </c>
      <c r="E7" s="486" t="s">
        <v>177</v>
      </c>
      <c r="F7" s="486" t="s">
        <v>178</v>
      </c>
      <c r="G7" s="487"/>
      <c r="H7" s="375" t="s">
        <v>70</v>
      </c>
      <c r="I7" s="257" t="s">
        <v>71</v>
      </c>
      <c r="J7" s="485"/>
      <c r="K7" s="474"/>
      <c r="L7" s="501"/>
      <c r="M7" s="502"/>
      <c r="N7" s="501"/>
      <c r="O7" s="502"/>
      <c r="P7" s="398"/>
      <c r="Q7" s="487"/>
      <c r="R7" s="486" t="s">
        <v>179</v>
      </c>
      <c r="S7" s="486" t="s">
        <v>180</v>
      </c>
      <c r="T7" s="505" t="s">
        <v>181</v>
      </c>
    </row>
    <row r="8" spans="1:20" s="64" customFormat="1" ht="15" customHeight="1" x14ac:dyDescent="0.15">
      <c r="A8" s="255"/>
      <c r="B8" s="257"/>
      <c r="C8" s="487"/>
      <c r="D8" s="487"/>
      <c r="E8" s="487"/>
      <c r="F8" s="487"/>
      <c r="G8" s="480" t="s">
        <v>173</v>
      </c>
      <c r="H8" s="257"/>
      <c r="I8" s="257"/>
      <c r="J8" s="482" t="s">
        <v>182</v>
      </c>
      <c r="K8" s="266"/>
      <c r="L8" s="490" t="s">
        <v>139</v>
      </c>
      <c r="M8" s="491"/>
      <c r="N8" s="494" t="s">
        <v>222</v>
      </c>
      <c r="O8" s="495"/>
      <c r="P8" s="503" t="s">
        <v>174</v>
      </c>
      <c r="Q8" s="480" t="s">
        <v>224</v>
      </c>
      <c r="R8" s="487"/>
      <c r="S8" s="487"/>
      <c r="T8" s="506"/>
    </row>
    <row r="9" spans="1:20" s="65" customFormat="1" ht="27.75" customHeight="1" x14ac:dyDescent="0.25">
      <c r="A9" s="167" t="s">
        <v>168</v>
      </c>
      <c r="B9" s="245" t="s">
        <v>72</v>
      </c>
      <c r="C9" s="246" t="s">
        <v>218</v>
      </c>
      <c r="D9" s="245" t="s">
        <v>73</v>
      </c>
      <c r="E9" s="246" t="s">
        <v>219</v>
      </c>
      <c r="F9" s="245" t="s">
        <v>74</v>
      </c>
      <c r="G9" s="481"/>
      <c r="H9" s="245" t="s">
        <v>72</v>
      </c>
      <c r="I9" s="245" t="s">
        <v>220</v>
      </c>
      <c r="J9" s="483"/>
      <c r="K9" s="167" t="s">
        <v>168</v>
      </c>
      <c r="L9" s="492"/>
      <c r="M9" s="493"/>
      <c r="N9" s="496"/>
      <c r="O9" s="497"/>
      <c r="P9" s="504"/>
      <c r="Q9" s="489"/>
      <c r="R9" s="265" t="s">
        <v>140</v>
      </c>
      <c r="S9" s="265" t="s">
        <v>141</v>
      </c>
      <c r="T9" s="247" t="s">
        <v>172</v>
      </c>
    </row>
    <row r="10" spans="1:20" s="65" customFormat="1" ht="30" hidden="1" customHeight="1" x14ac:dyDescent="0.25">
      <c r="A10" s="169">
        <v>2015</v>
      </c>
      <c r="B10" s="81">
        <v>12.183333333333332</v>
      </c>
      <c r="C10" s="81">
        <v>19.033333333333335</v>
      </c>
      <c r="D10" s="81">
        <v>37.1</v>
      </c>
      <c r="E10" s="81">
        <v>6.5583333333333336</v>
      </c>
      <c r="F10" s="81">
        <v>-16.399999999999999</v>
      </c>
      <c r="G10" s="81">
        <v>740</v>
      </c>
      <c r="H10" s="170">
        <v>6.4833333333333334</v>
      </c>
      <c r="I10" s="170">
        <v>0.5</v>
      </c>
      <c r="J10" s="185">
        <v>1016.6666666666669</v>
      </c>
      <c r="K10" s="169">
        <v>2015</v>
      </c>
      <c r="L10" s="79"/>
      <c r="M10" s="80">
        <v>4.2166666666666668</v>
      </c>
      <c r="N10" s="80"/>
      <c r="O10" s="80">
        <v>0</v>
      </c>
      <c r="P10" s="81">
        <v>2459.6</v>
      </c>
      <c r="Q10" s="81">
        <v>0</v>
      </c>
      <c r="R10" s="82">
        <v>1.2083333333333333</v>
      </c>
      <c r="S10" s="81">
        <v>7.3</v>
      </c>
      <c r="T10" s="185">
        <v>14.8</v>
      </c>
    </row>
    <row r="11" spans="1:20" s="65" customFormat="1" ht="30" hidden="1" customHeight="1" x14ac:dyDescent="0.25">
      <c r="A11" s="169">
        <v>2016</v>
      </c>
      <c r="B11" s="81">
        <v>12.283333333333333</v>
      </c>
      <c r="C11" s="81">
        <v>18.891666666666666</v>
      </c>
      <c r="D11" s="81">
        <v>36.6</v>
      </c>
      <c r="E11" s="81">
        <v>6.8583333333333334</v>
      </c>
      <c r="F11" s="81">
        <v>-19.3</v>
      </c>
      <c r="G11" s="81">
        <v>967.89999999999986</v>
      </c>
      <c r="H11" s="356">
        <v>65.416666666666671</v>
      </c>
      <c r="I11" s="357">
        <v>5</v>
      </c>
      <c r="J11" s="185">
        <v>1016.6750000000001</v>
      </c>
      <c r="K11" s="169">
        <v>2016</v>
      </c>
      <c r="L11" s="79"/>
      <c r="M11" s="80">
        <v>4.6083333333333334</v>
      </c>
      <c r="N11" s="80"/>
      <c r="O11" s="80">
        <v>0</v>
      </c>
      <c r="P11" s="81">
        <v>2378.1000000000004</v>
      </c>
      <c r="Q11" s="81">
        <v>0</v>
      </c>
      <c r="R11" s="82">
        <v>1.1666666666666667</v>
      </c>
      <c r="S11" s="81">
        <v>8.3000000000000007</v>
      </c>
      <c r="T11" s="185">
        <v>17.100000000000001</v>
      </c>
    </row>
    <row r="12" spans="1:20" s="65" customFormat="1" ht="30" customHeight="1" x14ac:dyDescent="0.25">
      <c r="A12" s="169">
        <v>2017</v>
      </c>
      <c r="B12" s="81">
        <v>11.3</v>
      </c>
      <c r="C12" s="81">
        <v>18</v>
      </c>
      <c r="D12" s="81">
        <v>37.200000000000003</v>
      </c>
      <c r="E12" s="81">
        <v>5.7</v>
      </c>
      <c r="F12" s="81">
        <v>-18.2</v>
      </c>
      <c r="G12" s="81">
        <v>1192.2</v>
      </c>
      <c r="H12" s="356">
        <v>65.25</v>
      </c>
      <c r="I12" s="357">
        <v>16.25</v>
      </c>
      <c r="J12" s="185">
        <v>1016.6750000000001</v>
      </c>
      <c r="K12" s="169">
        <v>2017</v>
      </c>
      <c r="L12" s="466">
        <v>3.6249999999999996</v>
      </c>
      <c r="M12" s="467"/>
      <c r="N12" s="80"/>
      <c r="O12" s="80">
        <v>0</v>
      </c>
      <c r="P12" s="81">
        <v>2502.4</v>
      </c>
      <c r="Q12" s="81">
        <v>0</v>
      </c>
      <c r="R12" s="82">
        <v>1.2</v>
      </c>
      <c r="S12" s="81">
        <v>6.9</v>
      </c>
      <c r="T12" s="185">
        <v>13.4</v>
      </c>
    </row>
    <row r="13" spans="1:20" s="65" customFormat="1" ht="30" customHeight="1" x14ac:dyDescent="0.25">
      <c r="A13" s="169">
        <v>2018</v>
      </c>
      <c r="B13" s="81">
        <v>11.183333333333332</v>
      </c>
      <c r="C13" s="81">
        <v>18.016666666666669</v>
      </c>
      <c r="D13" s="81">
        <v>41</v>
      </c>
      <c r="E13" s="81">
        <v>5.6083333333333334</v>
      </c>
      <c r="F13" s="81">
        <v>-21.7</v>
      </c>
      <c r="G13" s="81">
        <v>1348.6</v>
      </c>
      <c r="H13" s="356">
        <v>67.25</v>
      </c>
      <c r="I13" s="357">
        <v>18.416666666666668</v>
      </c>
      <c r="J13" s="185">
        <v>1017.0999999999999</v>
      </c>
      <c r="K13" s="169">
        <v>2018</v>
      </c>
      <c r="L13" s="466">
        <v>4.3583333333333334</v>
      </c>
      <c r="M13" s="467"/>
      <c r="N13" s="80"/>
      <c r="O13" s="80">
        <v>4.9799999999999995</v>
      </c>
      <c r="P13" s="81">
        <v>2513.4</v>
      </c>
      <c r="Q13" s="81">
        <v>0</v>
      </c>
      <c r="R13" s="82">
        <v>1.2166666666666668</v>
      </c>
      <c r="S13" s="81">
        <v>7.1</v>
      </c>
      <c r="T13" s="185">
        <v>8.6999999999999993</v>
      </c>
    </row>
    <row r="14" spans="1:20" s="65" customFormat="1" ht="30" customHeight="1" outlineLevel="1" x14ac:dyDescent="0.25">
      <c r="A14" s="169">
        <v>2019</v>
      </c>
      <c r="B14" s="81">
        <v>12.1</v>
      </c>
      <c r="C14" s="81">
        <v>19</v>
      </c>
      <c r="D14" s="81">
        <v>37.1</v>
      </c>
      <c r="E14" s="81">
        <v>6.6</v>
      </c>
      <c r="F14" s="81">
        <v>-14.9</v>
      </c>
      <c r="G14" s="81">
        <v>871.4</v>
      </c>
      <c r="H14" s="81">
        <v>67.3</v>
      </c>
      <c r="I14" s="357">
        <v>9</v>
      </c>
      <c r="J14" s="185">
        <v>1016.7</v>
      </c>
      <c r="K14" s="169">
        <v>2019</v>
      </c>
      <c r="L14" s="466">
        <v>5.2</v>
      </c>
      <c r="M14" s="467"/>
      <c r="N14" s="80"/>
      <c r="O14" s="80">
        <v>5.2</v>
      </c>
      <c r="P14" s="81">
        <f>SUM(P15:P26)</f>
        <v>2255.7000000000003</v>
      </c>
      <c r="Q14" s="248" t="s">
        <v>129</v>
      </c>
      <c r="R14" s="80">
        <v>1.1000000000000001</v>
      </c>
      <c r="S14" s="80">
        <v>9.1999999999999993</v>
      </c>
      <c r="T14" s="205">
        <v>14.1</v>
      </c>
    </row>
    <row r="15" spans="1:20" s="65" customFormat="1" ht="30" hidden="1" customHeight="1" outlineLevel="1" x14ac:dyDescent="0.25">
      <c r="A15" s="186" t="s">
        <v>132</v>
      </c>
      <c r="B15" s="86">
        <v>-3.5</v>
      </c>
      <c r="C15" s="86">
        <v>4.2</v>
      </c>
      <c r="D15" s="86">
        <v>8.8000000000000007</v>
      </c>
      <c r="E15" s="86">
        <v>-9.9</v>
      </c>
      <c r="F15" s="86">
        <v>-14.9</v>
      </c>
      <c r="G15" s="86">
        <v>0</v>
      </c>
      <c r="H15" s="86">
        <v>56</v>
      </c>
      <c r="I15" s="358">
        <v>16</v>
      </c>
      <c r="J15" s="187">
        <v>1025.8</v>
      </c>
      <c r="K15" s="186" t="s">
        <v>132</v>
      </c>
      <c r="L15" s="83"/>
      <c r="M15" s="84">
        <v>-12</v>
      </c>
      <c r="N15" s="85"/>
      <c r="O15" s="85">
        <v>2.9</v>
      </c>
      <c r="P15" s="86">
        <v>215.5</v>
      </c>
      <c r="Q15" s="86" t="s">
        <v>129</v>
      </c>
      <c r="R15" s="87">
        <v>1</v>
      </c>
      <c r="S15" s="206">
        <v>5.4</v>
      </c>
      <c r="T15" s="187">
        <v>8.8000000000000007</v>
      </c>
    </row>
    <row r="16" spans="1:20" s="65" customFormat="1" ht="30" hidden="1" customHeight="1" outlineLevel="1" x14ac:dyDescent="0.25">
      <c r="A16" s="186" t="s">
        <v>119</v>
      </c>
      <c r="B16" s="86">
        <v>-0.1</v>
      </c>
      <c r="C16" s="86">
        <v>6.6</v>
      </c>
      <c r="D16" s="86">
        <v>13.8</v>
      </c>
      <c r="E16" s="86">
        <v>-5.8</v>
      </c>
      <c r="F16" s="86">
        <v>-12.5</v>
      </c>
      <c r="G16" s="86">
        <v>20</v>
      </c>
      <c r="H16" s="86">
        <v>59</v>
      </c>
      <c r="I16" s="358">
        <v>16</v>
      </c>
      <c r="J16" s="187">
        <v>1024.0999999999999</v>
      </c>
      <c r="K16" s="186" t="s">
        <v>119</v>
      </c>
      <c r="L16" s="83"/>
      <c r="M16" s="84">
        <v>-8.3000000000000007</v>
      </c>
      <c r="N16" s="85"/>
      <c r="O16" s="85">
        <v>4.5999999999999996</v>
      </c>
      <c r="P16" s="86">
        <v>193.4</v>
      </c>
      <c r="Q16" s="86" t="s">
        <v>129</v>
      </c>
      <c r="R16" s="87">
        <v>1</v>
      </c>
      <c r="S16" s="206">
        <v>5.3</v>
      </c>
      <c r="T16" s="187">
        <v>7.8</v>
      </c>
    </row>
    <row r="17" spans="1:20" s="65" customFormat="1" ht="30" hidden="1" customHeight="1" outlineLevel="1" x14ac:dyDescent="0.25">
      <c r="A17" s="186" t="s">
        <v>120</v>
      </c>
      <c r="B17" s="86">
        <v>5.7</v>
      </c>
      <c r="C17" s="86">
        <v>12.8</v>
      </c>
      <c r="D17" s="86">
        <v>18.899999999999999</v>
      </c>
      <c r="E17" s="86">
        <v>-0.8</v>
      </c>
      <c r="F17" s="86">
        <v>-5.6</v>
      </c>
      <c r="G17" s="86">
        <v>38.5</v>
      </c>
      <c r="H17" s="86">
        <v>60</v>
      </c>
      <c r="I17" s="358">
        <v>11</v>
      </c>
      <c r="J17" s="187">
        <v>1019.6</v>
      </c>
      <c r="K17" s="186" t="s">
        <v>120</v>
      </c>
      <c r="L17" s="83"/>
      <c r="M17" s="84">
        <v>-2.7</v>
      </c>
      <c r="N17" s="85"/>
      <c r="O17" s="85">
        <v>4.9000000000000004</v>
      </c>
      <c r="P17" s="86">
        <v>186</v>
      </c>
      <c r="Q17" s="86" t="s">
        <v>129</v>
      </c>
      <c r="R17" s="87">
        <v>1.3</v>
      </c>
      <c r="S17" s="206">
        <v>7.2</v>
      </c>
      <c r="T17" s="187">
        <v>10.9</v>
      </c>
    </row>
    <row r="18" spans="1:20" s="65" customFormat="1" ht="30" hidden="1" customHeight="1" outlineLevel="1" x14ac:dyDescent="0.25">
      <c r="A18" s="186" t="s">
        <v>121</v>
      </c>
      <c r="B18" s="86">
        <v>11.1</v>
      </c>
      <c r="C18" s="86">
        <v>18.600000000000001</v>
      </c>
      <c r="D18" s="86">
        <v>29.6</v>
      </c>
      <c r="E18" s="86">
        <v>4.3</v>
      </c>
      <c r="F18" s="86">
        <v>-4.4000000000000004</v>
      </c>
      <c r="G18" s="86">
        <v>58.1</v>
      </c>
      <c r="H18" s="86">
        <v>59</v>
      </c>
      <c r="I18" s="358">
        <v>9</v>
      </c>
      <c r="J18" s="187">
        <v>1014.8</v>
      </c>
      <c r="K18" s="186" t="s">
        <v>121</v>
      </c>
      <c r="L18" s="83"/>
      <c r="M18" s="84">
        <v>1.6</v>
      </c>
      <c r="N18" s="85"/>
      <c r="O18" s="85">
        <v>5.3</v>
      </c>
      <c r="P18" s="86">
        <v>197.3</v>
      </c>
      <c r="Q18" s="86" t="s">
        <v>129</v>
      </c>
      <c r="R18" s="87">
        <v>1.4</v>
      </c>
      <c r="S18" s="206">
        <v>6.8</v>
      </c>
      <c r="T18" s="187">
        <v>10.4</v>
      </c>
    </row>
    <row r="19" spans="1:20" s="65" customFormat="1" ht="30" hidden="1" customHeight="1" outlineLevel="1" x14ac:dyDescent="0.25">
      <c r="A19" s="186" t="s">
        <v>122</v>
      </c>
      <c r="B19" s="86">
        <v>18.7</v>
      </c>
      <c r="C19" s="86">
        <v>27</v>
      </c>
      <c r="D19" s="86">
        <v>34.6</v>
      </c>
      <c r="E19" s="86">
        <v>10.199999999999999</v>
      </c>
      <c r="F19" s="86">
        <v>2.7</v>
      </c>
      <c r="G19" s="86">
        <v>15</v>
      </c>
      <c r="H19" s="86">
        <v>54</v>
      </c>
      <c r="I19" s="358">
        <v>9</v>
      </c>
      <c r="J19" s="187">
        <v>1011.1</v>
      </c>
      <c r="K19" s="186" t="s">
        <v>122</v>
      </c>
      <c r="L19" s="83"/>
      <c r="M19" s="84">
        <v>7.3</v>
      </c>
      <c r="N19" s="85"/>
      <c r="O19" s="85">
        <v>3.8</v>
      </c>
      <c r="P19" s="86">
        <v>275.3</v>
      </c>
      <c r="Q19" s="86" t="s">
        <v>129</v>
      </c>
      <c r="R19" s="87">
        <v>1.5</v>
      </c>
      <c r="S19" s="206">
        <v>6.7</v>
      </c>
      <c r="T19" s="187">
        <v>10.3</v>
      </c>
    </row>
    <row r="20" spans="1:20" s="65" customFormat="1" ht="30" hidden="1" customHeight="1" outlineLevel="1" x14ac:dyDescent="0.25">
      <c r="A20" s="186" t="s">
        <v>123</v>
      </c>
      <c r="B20" s="86">
        <v>21.9</v>
      </c>
      <c r="C20" s="86">
        <v>28.9</v>
      </c>
      <c r="D20" s="86">
        <v>33.299999999999997</v>
      </c>
      <c r="E20" s="86">
        <v>15.9</v>
      </c>
      <c r="F20" s="86">
        <v>10.199999999999999</v>
      </c>
      <c r="G20" s="86">
        <v>65.599999999999994</v>
      </c>
      <c r="H20" s="86">
        <v>68</v>
      </c>
      <c r="I20" s="358">
        <v>17</v>
      </c>
      <c r="J20" s="187">
        <v>1007.2</v>
      </c>
      <c r="K20" s="186" t="s">
        <v>123</v>
      </c>
      <c r="L20" s="83"/>
      <c r="M20" s="84">
        <v>14.8</v>
      </c>
      <c r="N20" s="85"/>
      <c r="O20" s="85">
        <v>5.2</v>
      </c>
      <c r="P20" s="86">
        <v>234</v>
      </c>
      <c r="Q20" s="86" t="s">
        <v>129</v>
      </c>
      <c r="R20" s="87">
        <v>1.3</v>
      </c>
      <c r="S20" s="206">
        <v>6.3</v>
      </c>
      <c r="T20" s="187">
        <v>9.3000000000000007</v>
      </c>
    </row>
    <row r="21" spans="1:20" s="65" customFormat="1" ht="30" hidden="1" customHeight="1" outlineLevel="1" x14ac:dyDescent="0.25">
      <c r="A21" s="186" t="s">
        <v>124</v>
      </c>
      <c r="B21" s="86">
        <v>25.3</v>
      </c>
      <c r="C21" s="86">
        <v>30.7</v>
      </c>
      <c r="D21" s="86">
        <v>36.5</v>
      </c>
      <c r="E21" s="86">
        <v>21.1</v>
      </c>
      <c r="F21" s="86">
        <v>15.4</v>
      </c>
      <c r="G21" s="86">
        <v>198.6</v>
      </c>
      <c r="H21" s="86">
        <v>74</v>
      </c>
      <c r="I21" s="358">
        <v>23</v>
      </c>
      <c r="J21" s="187">
        <v>1006.9</v>
      </c>
      <c r="K21" s="186" t="s">
        <v>124</v>
      </c>
      <c r="L21" s="83"/>
      <c r="M21" s="84">
        <v>19.8</v>
      </c>
      <c r="N21" s="85"/>
      <c r="O21" s="85">
        <v>6.8</v>
      </c>
      <c r="P21" s="86">
        <v>138.1</v>
      </c>
      <c r="Q21" s="86" t="s">
        <v>129</v>
      </c>
      <c r="R21" s="87">
        <v>1.2</v>
      </c>
      <c r="S21" s="206">
        <v>5.3</v>
      </c>
      <c r="T21" s="187">
        <v>9</v>
      </c>
    </row>
    <row r="22" spans="1:20" s="65" customFormat="1" ht="30" hidden="1" customHeight="1" outlineLevel="1" x14ac:dyDescent="0.25">
      <c r="A22" s="186" t="s">
        <v>125</v>
      </c>
      <c r="B22" s="86">
        <v>26.1</v>
      </c>
      <c r="C22" s="86">
        <v>32.200000000000003</v>
      </c>
      <c r="D22" s="86">
        <v>37.1</v>
      </c>
      <c r="E22" s="86">
        <v>21.7</v>
      </c>
      <c r="F22" s="86">
        <v>17</v>
      </c>
      <c r="G22" s="86">
        <v>215.1</v>
      </c>
      <c r="H22" s="86">
        <v>76</v>
      </c>
      <c r="I22" s="358">
        <v>33</v>
      </c>
      <c r="J22" s="187">
        <v>1007.9</v>
      </c>
      <c r="K22" s="186" t="s">
        <v>125</v>
      </c>
      <c r="L22" s="83"/>
      <c r="M22" s="84">
        <v>21.1</v>
      </c>
      <c r="N22" s="85"/>
      <c r="O22" s="85">
        <v>5.8</v>
      </c>
      <c r="P22" s="86">
        <v>229.9</v>
      </c>
      <c r="Q22" s="86" t="s">
        <v>129</v>
      </c>
      <c r="R22" s="87">
        <v>1.2</v>
      </c>
      <c r="S22" s="206">
        <v>5.5</v>
      </c>
      <c r="T22" s="187">
        <v>14.1</v>
      </c>
    </row>
    <row r="23" spans="1:20" s="65" customFormat="1" ht="30" hidden="1" customHeight="1" outlineLevel="1" x14ac:dyDescent="0.25">
      <c r="A23" s="186" t="s">
        <v>126</v>
      </c>
      <c r="B23" s="86">
        <v>21</v>
      </c>
      <c r="C23" s="86">
        <v>27.2</v>
      </c>
      <c r="D23" s="86">
        <v>32</v>
      </c>
      <c r="E23" s="86">
        <v>16.899999999999999</v>
      </c>
      <c r="F23" s="86">
        <v>11.6</v>
      </c>
      <c r="G23" s="86">
        <v>136.69999999999999</v>
      </c>
      <c r="H23" s="86">
        <v>79</v>
      </c>
      <c r="I23" s="358">
        <v>26</v>
      </c>
      <c r="J23" s="187">
        <v>1014.1</v>
      </c>
      <c r="K23" s="186" t="s">
        <v>126</v>
      </c>
      <c r="L23" s="83"/>
      <c r="M23" s="84" t="s">
        <v>133</v>
      </c>
      <c r="N23" s="85"/>
      <c r="O23" s="85">
        <v>7.2</v>
      </c>
      <c r="P23" s="86">
        <v>128.9</v>
      </c>
      <c r="Q23" s="86" t="s">
        <v>129</v>
      </c>
      <c r="R23" s="87">
        <v>1.1000000000000001</v>
      </c>
      <c r="S23" s="206">
        <v>9.1999999999999993</v>
      </c>
      <c r="T23" s="187">
        <v>13.7</v>
      </c>
    </row>
    <row r="24" spans="1:20" s="65" customFormat="1" ht="30" hidden="1" customHeight="1" outlineLevel="1" x14ac:dyDescent="0.25">
      <c r="A24" s="186" t="s">
        <v>131</v>
      </c>
      <c r="B24" s="86">
        <v>14.1</v>
      </c>
      <c r="C24" s="86">
        <v>21.2</v>
      </c>
      <c r="D24" s="86">
        <v>27.5</v>
      </c>
      <c r="E24" s="86">
        <v>9.1</v>
      </c>
      <c r="F24" s="86">
        <v>2.1</v>
      </c>
      <c r="G24" s="86">
        <v>57</v>
      </c>
      <c r="H24" s="86">
        <v>78</v>
      </c>
      <c r="I24" s="358">
        <v>26</v>
      </c>
      <c r="J24" s="187">
        <v>1020.1</v>
      </c>
      <c r="K24" s="186" t="s">
        <v>131</v>
      </c>
      <c r="L24" s="83"/>
      <c r="M24" s="84">
        <v>9.6999999999999993</v>
      </c>
      <c r="N24" s="85"/>
      <c r="O24" s="85">
        <v>6.1</v>
      </c>
      <c r="P24" s="86">
        <v>164.4</v>
      </c>
      <c r="Q24" s="86" t="s">
        <v>129</v>
      </c>
      <c r="R24" s="87">
        <v>0.9</v>
      </c>
      <c r="S24" s="206">
        <v>4.7</v>
      </c>
      <c r="T24" s="187">
        <v>8.6</v>
      </c>
    </row>
    <row r="25" spans="1:20" s="65" customFormat="1" ht="30" hidden="1" customHeight="1" outlineLevel="1" x14ac:dyDescent="0.25">
      <c r="A25" s="186" t="s">
        <v>127</v>
      </c>
      <c r="B25" s="86">
        <v>5.6</v>
      </c>
      <c r="C25" s="86">
        <v>12.9</v>
      </c>
      <c r="D25" s="86">
        <v>21.3</v>
      </c>
      <c r="E25" s="86">
        <v>0.5</v>
      </c>
      <c r="F25" s="86">
        <v>-6.2</v>
      </c>
      <c r="G25" s="86">
        <v>56.9</v>
      </c>
      <c r="H25" s="86">
        <v>73</v>
      </c>
      <c r="I25" s="358">
        <v>17</v>
      </c>
      <c r="J25" s="187">
        <v>1022.9</v>
      </c>
      <c r="K25" s="186" t="s">
        <v>127</v>
      </c>
      <c r="L25" s="83"/>
      <c r="M25" s="84">
        <v>0.3</v>
      </c>
      <c r="N25" s="85"/>
      <c r="O25" s="85">
        <v>4.8</v>
      </c>
      <c r="P25" s="86">
        <v>160.6</v>
      </c>
      <c r="Q25" s="86" t="s">
        <v>129</v>
      </c>
      <c r="R25" s="87">
        <v>0.9</v>
      </c>
      <c r="S25" s="206">
        <v>5.8</v>
      </c>
      <c r="T25" s="187">
        <v>9.5</v>
      </c>
    </row>
    <row r="26" spans="1:20" s="66" customFormat="1" ht="30" hidden="1" customHeight="1" x14ac:dyDescent="0.25">
      <c r="A26" s="186" t="s">
        <v>128</v>
      </c>
      <c r="B26" s="86">
        <v>-0.2</v>
      </c>
      <c r="C26" s="86">
        <v>5.0999999999999996</v>
      </c>
      <c r="D26" s="86">
        <v>12.5</v>
      </c>
      <c r="E26" s="86">
        <v>-4.5</v>
      </c>
      <c r="F26" s="86">
        <v>-12.5</v>
      </c>
      <c r="G26" s="86">
        <v>9.9</v>
      </c>
      <c r="H26" s="86">
        <v>72</v>
      </c>
      <c r="I26" s="358">
        <v>12</v>
      </c>
      <c r="J26" s="187">
        <v>1025.8</v>
      </c>
      <c r="K26" s="186" t="s">
        <v>128</v>
      </c>
      <c r="L26" s="83"/>
      <c r="M26" s="84">
        <v>-5.4</v>
      </c>
      <c r="N26" s="85"/>
      <c r="O26" s="85">
        <v>4.5</v>
      </c>
      <c r="P26" s="86">
        <v>132.30000000000001</v>
      </c>
      <c r="Q26" s="86" t="s">
        <v>129</v>
      </c>
      <c r="R26" s="87">
        <v>0.9</v>
      </c>
      <c r="S26" s="206">
        <v>6.2</v>
      </c>
      <c r="T26" s="187">
        <v>9.6</v>
      </c>
    </row>
    <row r="27" spans="1:20" s="65" customFormat="1" ht="30" customHeight="1" x14ac:dyDescent="0.25">
      <c r="A27" s="169">
        <v>2020</v>
      </c>
      <c r="B27" s="81">
        <f>AVERAGE(B28:B39)</f>
        <v>11.58333333333333</v>
      </c>
      <c r="C27" s="81">
        <f>AVERAGE(C28:C39)</f>
        <v>18.008333333333333</v>
      </c>
      <c r="D27" s="81">
        <f>MAX(D28:D39)</f>
        <v>35.700000000000003</v>
      </c>
      <c r="E27" s="81">
        <f>AVERAGE(E28:E39)</f>
        <v>6.3416666666666659</v>
      </c>
      <c r="F27" s="81">
        <f>MIN(F28:F39)</f>
        <v>-18.2</v>
      </c>
      <c r="G27" s="81">
        <f>SUM(G28:G39)</f>
        <v>1485.7999999999997</v>
      </c>
      <c r="H27" s="81">
        <f>AVERAGE(H28:H39)</f>
        <v>69.25</v>
      </c>
      <c r="I27" s="357">
        <f>MIN(I28:I39)</f>
        <v>8</v>
      </c>
      <c r="J27" s="185">
        <f>AVERAGE(J28:J39)</f>
        <v>1016.8416666666667</v>
      </c>
      <c r="K27" s="169">
        <v>2020</v>
      </c>
      <c r="L27" s="466">
        <f>AVERAGE(M28:M39)</f>
        <v>4.8083333333333327</v>
      </c>
      <c r="M27" s="467"/>
      <c r="N27" s="80"/>
      <c r="O27" s="80">
        <f>AVERAGE(O28:O39)</f>
        <v>5.1583333333333332</v>
      </c>
      <c r="P27" s="81">
        <f>SUM(P28:P39)</f>
        <v>2105.5000000000005</v>
      </c>
      <c r="Q27" s="81">
        <v>0</v>
      </c>
      <c r="R27" s="319">
        <f>AVERAGE(R28:R39)</f>
        <v>1.1499999999999999</v>
      </c>
      <c r="S27" s="319">
        <f>MAX(S28:S39)</f>
        <v>7.8</v>
      </c>
      <c r="T27" s="320">
        <f>MAX(T28:T39)</f>
        <v>14</v>
      </c>
    </row>
    <row r="28" spans="1:20" s="65" customFormat="1" ht="30" hidden="1" customHeight="1" x14ac:dyDescent="0.25">
      <c r="A28" s="169" t="s">
        <v>132</v>
      </c>
      <c r="B28" s="183">
        <v>-0.2</v>
      </c>
      <c r="C28" s="183">
        <v>6.1</v>
      </c>
      <c r="D28" s="183">
        <v>12.2</v>
      </c>
      <c r="E28" s="183">
        <v>-4.8</v>
      </c>
      <c r="F28" s="183">
        <v>-10.4</v>
      </c>
      <c r="G28" s="183">
        <v>61.1</v>
      </c>
      <c r="H28" s="183">
        <v>70</v>
      </c>
      <c r="I28" s="359">
        <v>23</v>
      </c>
      <c r="J28" s="249">
        <v>1023.9</v>
      </c>
      <c r="K28" s="169" t="s">
        <v>132</v>
      </c>
      <c r="L28" s="251"/>
      <c r="M28" s="181">
        <v>-5.6</v>
      </c>
      <c r="N28" s="182"/>
      <c r="O28" s="176">
        <v>5</v>
      </c>
      <c r="P28" s="183">
        <v>159.80000000000001</v>
      </c>
      <c r="Q28" s="176">
        <v>0</v>
      </c>
      <c r="R28" s="184">
        <v>0.9</v>
      </c>
      <c r="S28" s="82">
        <v>5.0999999999999996</v>
      </c>
      <c r="T28" s="249">
        <v>8.9</v>
      </c>
    </row>
    <row r="29" spans="1:20" s="65" customFormat="1" ht="30" hidden="1" customHeight="1" x14ac:dyDescent="0.25">
      <c r="A29" s="169" t="s">
        <v>119</v>
      </c>
      <c r="B29" s="183">
        <v>1.2</v>
      </c>
      <c r="C29" s="183">
        <v>7.7</v>
      </c>
      <c r="D29" s="183">
        <v>16.8</v>
      </c>
      <c r="E29" s="183">
        <v>-4.0999999999999996</v>
      </c>
      <c r="F29" s="183">
        <v>-14.4</v>
      </c>
      <c r="G29" s="183">
        <v>45</v>
      </c>
      <c r="H29" s="183">
        <v>67</v>
      </c>
      <c r="I29" s="359">
        <v>18</v>
      </c>
      <c r="J29" s="249">
        <v>1024.9000000000001</v>
      </c>
      <c r="K29" s="169" t="s">
        <v>119</v>
      </c>
      <c r="L29" s="251"/>
      <c r="M29" s="181">
        <v>-10</v>
      </c>
      <c r="N29" s="182"/>
      <c r="O29" s="176">
        <v>4.5</v>
      </c>
      <c r="P29" s="183">
        <v>171.3</v>
      </c>
      <c r="Q29" s="176">
        <v>0</v>
      </c>
      <c r="R29" s="184">
        <v>1.1000000000000001</v>
      </c>
      <c r="S29" s="82">
        <v>5.9</v>
      </c>
      <c r="T29" s="249">
        <v>9.6</v>
      </c>
    </row>
    <row r="30" spans="1:20" s="65" customFormat="1" ht="30" hidden="1" customHeight="1" x14ac:dyDescent="0.25">
      <c r="A30" s="169" t="s">
        <v>120</v>
      </c>
      <c r="B30" s="183">
        <v>6.8</v>
      </c>
      <c r="C30" s="183">
        <v>14.5</v>
      </c>
      <c r="D30" s="183">
        <v>23.5</v>
      </c>
      <c r="E30" s="183">
        <v>-0.5</v>
      </c>
      <c r="F30" s="183">
        <v>-5.9</v>
      </c>
      <c r="G30" s="183">
        <v>17</v>
      </c>
      <c r="H30" s="183">
        <v>56</v>
      </c>
      <c r="I30" s="359">
        <v>12</v>
      </c>
      <c r="J30" s="249">
        <v>1017.3</v>
      </c>
      <c r="K30" s="169" t="s">
        <v>120</v>
      </c>
      <c r="L30" s="251"/>
      <c r="M30" s="181">
        <v>-3.1</v>
      </c>
      <c r="N30" s="182"/>
      <c r="O30" s="176">
        <v>3.8</v>
      </c>
      <c r="P30" s="183">
        <v>238.6</v>
      </c>
      <c r="Q30" s="176">
        <v>0</v>
      </c>
      <c r="R30" s="184">
        <v>1.4</v>
      </c>
      <c r="S30" s="82">
        <v>6.8</v>
      </c>
      <c r="T30" s="249">
        <v>11.8</v>
      </c>
    </row>
    <row r="31" spans="1:20" s="65" customFormat="1" ht="30" hidden="1" customHeight="1" x14ac:dyDescent="0.25">
      <c r="A31" s="169" t="s">
        <v>121</v>
      </c>
      <c r="B31" s="183">
        <v>10.1</v>
      </c>
      <c r="C31" s="183">
        <v>17.8</v>
      </c>
      <c r="D31" s="183">
        <v>24.8</v>
      </c>
      <c r="E31" s="183">
        <v>2.5</v>
      </c>
      <c r="F31" s="183">
        <v>-2.8</v>
      </c>
      <c r="G31" s="183">
        <v>14.2</v>
      </c>
      <c r="H31" s="183">
        <v>51</v>
      </c>
      <c r="I31" s="359">
        <v>10</v>
      </c>
      <c r="J31" s="249">
        <v>1016.8</v>
      </c>
      <c r="K31" s="169" t="s">
        <v>121</v>
      </c>
      <c r="L31" s="251"/>
      <c r="M31" s="181">
        <v>-1.1000000000000001</v>
      </c>
      <c r="N31" s="182"/>
      <c r="O31" s="176">
        <v>3.7</v>
      </c>
      <c r="P31" s="183">
        <v>254.3</v>
      </c>
      <c r="Q31" s="176">
        <v>0</v>
      </c>
      <c r="R31" s="184">
        <v>1.7</v>
      </c>
      <c r="S31" s="82">
        <v>6.9</v>
      </c>
      <c r="T31" s="249">
        <v>14</v>
      </c>
    </row>
    <row r="32" spans="1:20" s="65" customFormat="1" ht="30" hidden="1" customHeight="1" x14ac:dyDescent="0.25">
      <c r="A32" s="169" t="s">
        <v>122</v>
      </c>
      <c r="B32" s="183">
        <v>17.2</v>
      </c>
      <c r="C32" s="183">
        <v>23.6</v>
      </c>
      <c r="D32" s="183">
        <v>29.8</v>
      </c>
      <c r="E32" s="183">
        <v>11.6</v>
      </c>
      <c r="F32" s="183">
        <v>6.3</v>
      </c>
      <c r="G32" s="183">
        <v>105</v>
      </c>
      <c r="H32" s="183">
        <v>70</v>
      </c>
      <c r="I32" s="359">
        <v>9</v>
      </c>
      <c r="J32" s="249">
        <v>1010.3</v>
      </c>
      <c r="K32" s="169" t="s">
        <v>122</v>
      </c>
      <c r="L32" s="251"/>
      <c r="M32" s="181">
        <v>10.5</v>
      </c>
      <c r="N32" s="182"/>
      <c r="O32" s="176">
        <v>6.1</v>
      </c>
      <c r="P32" s="183">
        <v>185.1</v>
      </c>
      <c r="Q32" s="176">
        <v>0</v>
      </c>
      <c r="R32" s="184">
        <v>1.2</v>
      </c>
      <c r="S32" s="82">
        <v>6.6</v>
      </c>
      <c r="T32" s="249">
        <v>13.1</v>
      </c>
    </row>
    <row r="33" spans="1:20" s="65" customFormat="1" ht="30" hidden="1" customHeight="1" x14ac:dyDescent="0.25">
      <c r="A33" s="169" t="s">
        <v>123</v>
      </c>
      <c r="B33" s="183">
        <v>23.2</v>
      </c>
      <c r="C33" s="183">
        <v>29.3</v>
      </c>
      <c r="D33" s="183">
        <v>35.700000000000003</v>
      </c>
      <c r="E33" s="183">
        <v>17.899999999999999</v>
      </c>
      <c r="F33" s="183">
        <v>12.3</v>
      </c>
      <c r="G33" s="183">
        <v>90.1</v>
      </c>
      <c r="H33" s="183">
        <v>68</v>
      </c>
      <c r="I33" s="359">
        <v>23</v>
      </c>
      <c r="J33" s="249">
        <v>1006</v>
      </c>
      <c r="K33" s="169" t="s">
        <v>123</v>
      </c>
      <c r="L33" s="251"/>
      <c r="M33" s="181">
        <v>16.2</v>
      </c>
      <c r="N33" s="182"/>
      <c r="O33" s="176">
        <v>5.5</v>
      </c>
      <c r="P33" s="183">
        <v>213.1</v>
      </c>
      <c r="Q33" s="176">
        <v>0</v>
      </c>
      <c r="R33" s="184">
        <v>1.3</v>
      </c>
      <c r="S33" s="82">
        <v>5.6</v>
      </c>
      <c r="T33" s="249">
        <v>12</v>
      </c>
    </row>
    <row r="34" spans="1:20" s="65" customFormat="1" ht="30" hidden="1" customHeight="1" x14ac:dyDescent="0.25">
      <c r="A34" s="169" t="s">
        <v>124</v>
      </c>
      <c r="B34" s="183">
        <v>22.8</v>
      </c>
      <c r="C34" s="183">
        <v>27.9</v>
      </c>
      <c r="D34" s="183">
        <v>32.700000000000003</v>
      </c>
      <c r="E34" s="183">
        <v>18.899999999999999</v>
      </c>
      <c r="F34" s="183">
        <v>16.2</v>
      </c>
      <c r="G34" s="183">
        <v>213.9</v>
      </c>
      <c r="H34" s="183">
        <v>78</v>
      </c>
      <c r="I34" s="359">
        <v>30</v>
      </c>
      <c r="J34" s="249">
        <v>1007.1</v>
      </c>
      <c r="K34" s="169" t="s">
        <v>124</v>
      </c>
      <c r="L34" s="251"/>
      <c r="M34" s="181">
        <v>18.399999999999999</v>
      </c>
      <c r="N34" s="182"/>
      <c r="O34" s="176">
        <v>7.4</v>
      </c>
      <c r="P34" s="183">
        <v>130</v>
      </c>
      <c r="Q34" s="176">
        <v>0</v>
      </c>
      <c r="R34" s="184">
        <v>1.1000000000000001</v>
      </c>
      <c r="S34" s="82">
        <v>6</v>
      </c>
      <c r="T34" s="249">
        <v>13</v>
      </c>
    </row>
    <row r="35" spans="1:20" s="65" customFormat="1" ht="30" hidden="1" customHeight="1" x14ac:dyDescent="0.25">
      <c r="A35" s="169" t="s">
        <v>125</v>
      </c>
      <c r="B35" s="183">
        <v>25.5</v>
      </c>
      <c r="C35" s="183">
        <v>29.8</v>
      </c>
      <c r="D35" s="183">
        <v>35.5</v>
      </c>
      <c r="E35" s="183">
        <v>22.6</v>
      </c>
      <c r="F35" s="183">
        <v>19.3</v>
      </c>
      <c r="G35" s="183">
        <v>744.8</v>
      </c>
      <c r="H35" s="183">
        <v>85</v>
      </c>
      <c r="I35" s="359">
        <v>45</v>
      </c>
      <c r="J35" s="249">
        <v>1008.8</v>
      </c>
      <c r="K35" s="169" t="s">
        <v>125</v>
      </c>
      <c r="L35" s="251"/>
      <c r="M35" s="181">
        <v>22.5</v>
      </c>
      <c r="N35" s="182"/>
      <c r="O35" s="182">
        <v>7.6</v>
      </c>
      <c r="P35" s="183">
        <v>88.4</v>
      </c>
      <c r="Q35" s="176">
        <v>0</v>
      </c>
      <c r="R35" s="184">
        <v>1.1000000000000001</v>
      </c>
      <c r="S35" s="82">
        <v>5.4</v>
      </c>
      <c r="T35" s="249">
        <v>13.3</v>
      </c>
    </row>
    <row r="36" spans="1:20" s="65" customFormat="1" ht="30" hidden="1" customHeight="1" x14ac:dyDescent="0.25">
      <c r="A36" s="169" t="s">
        <v>126</v>
      </c>
      <c r="B36" s="183">
        <v>18.899999999999999</v>
      </c>
      <c r="C36" s="183">
        <v>24.7</v>
      </c>
      <c r="D36" s="183">
        <v>30.2</v>
      </c>
      <c r="E36" s="183">
        <v>14.6</v>
      </c>
      <c r="F36" s="183">
        <v>8.6999999999999993</v>
      </c>
      <c r="G36" s="183">
        <v>136.30000000000001</v>
      </c>
      <c r="H36" s="183">
        <v>79</v>
      </c>
      <c r="I36" s="359">
        <v>27</v>
      </c>
      <c r="J36" s="249">
        <v>1012.6</v>
      </c>
      <c r="K36" s="169" t="s">
        <v>126</v>
      </c>
      <c r="L36" s="251"/>
      <c r="M36" s="181">
        <v>14.6</v>
      </c>
      <c r="N36" s="182"/>
      <c r="O36" s="182">
        <v>6.4</v>
      </c>
      <c r="P36" s="183">
        <v>141.9</v>
      </c>
      <c r="Q36" s="176">
        <v>0</v>
      </c>
      <c r="R36" s="184">
        <v>1.2</v>
      </c>
      <c r="S36" s="82">
        <v>7.8</v>
      </c>
      <c r="T36" s="249">
        <v>14</v>
      </c>
    </row>
    <row r="37" spans="1:20" s="65" customFormat="1" ht="30" hidden="1" customHeight="1" x14ac:dyDescent="0.25">
      <c r="A37" s="169" t="s">
        <v>131</v>
      </c>
      <c r="B37" s="183">
        <v>11.2</v>
      </c>
      <c r="C37" s="183">
        <v>19.2</v>
      </c>
      <c r="D37" s="183">
        <v>23.6</v>
      </c>
      <c r="E37" s="183">
        <v>5.3</v>
      </c>
      <c r="F37" s="183">
        <v>-1.3</v>
      </c>
      <c r="G37" s="183">
        <v>1.7</v>
      </c>
      <c r="H37" s="183">
        <v>73</v>
      </c>
      <c r="I37" s="359">
        <v>18</v>
      </c>
      <c r="J37" s="249">
        <v>1021.5</v>
      </c>
      <c r="K37" s="169" t="s">
        <v>131</v>
      </c>
      <c r="L37" s="251"/>
      <c r="M37" s="181">
        <v>5.6</v>
      </c>
      <c r="N37" s="182"/>
      <c r="O37" s="182">
        <v>4.4000000000000004</v>
      </c>
      <c r="P37" s="183">
        <v>196.8</v>
      </c>
      <c r="Q37" s="176">
        <v>0</v>
      </c>
      <c r="R37" s="184">
        <v>0.9</v>
      </c>
      <c r="S37" s="82">
        <v>5.5</v>
      </c>
      <c r="T37" s="249">
        <v>10.1</v>
      </c>
    </row>
    <row r="38" spans="1:20" s="65" customFormat="1" ht="30" hidden="1" customHeight="1" x14ac:dyDescent="0.25">
      <c r="A38" s="169" t="s">
        <v>127</v>
      </c>
      <c r="B38" s="183">
        <v>5.6</v>
      </c>
      <c r="C38" s="183">
        <v>12.3</v>
      </c>
      <c r="D38" s="183">
        <v>20.8</v>
      </c>
      <c r="E38" s="183">
        <v>0.4</v>
      </c>
      <c r="F38" s="183">
        <v>-7.3</v>
      </c>
      <c r="G38" s="183">
        <v>50.6</v>
      </c>
      <c r="H38" s="183">
        <v>68</v>
      </c>
      <c r="I38" s="359">
        <v>8</v>
      </c>
      <c r="J38" s="249">
        <v>1025.5999999999999</v>
      </c>
      <c r="K38" s="169" t="s">
        <v>127</v>
      </c>
      <c r="L38" s="251"/>
      <c r="M38" s="181">
        <v>-0.9</v>
      </c>
      <c r="N38" s="182"/>
      <c r="O38" s="182">
        <v>4</v>
      </c>
      <c r="P38" s="183">
        <v>157.4</v>
      </c>
      <c r="Q38" s="176">
        <v>0</v>
      </c>
      <c r="R38" s="184">
        <v>1</v>
      </c>
      <c r="S38" s="82">
        <v>7.1</v>
      </c>
      <c r="T38" s="249">
        <v>13.1</v>
      </c>
    </row>
    <row r="39" spans="1:20" s="65" customFormat="1" ht="30" hidden="1" customHeight="1" x14ac:dyDescent="0.25">
      <c r="A39" s="169" t="s">
        <v>128</v>
      </c>
      <c r="B39" s="250">
        <v>-3.3</v>
      </c>
      <c r="C39" s="183">
        <v>3.2</v>
      </c>
      <c r="D39" s="183">
        <v>10.4</v>
      </c>
      <c r="E39" s="183">
        <v>-8.3000000000000007</v>
      </c>
      <c r="F39" s="183">
        <v>-18.2</v>
      </c>
      <c r="G39" s="183">
        <v>6.1</v>
      </c>
      <c r="H39" s="183">
        <v>66</v>
      </c>
      <c r="I39" s="359">
        <v>20</v>
      </c>
      <c r="J39" s="249">
        <v>1027.3</v>
      </c>
      <c r="K39" s="169" t="s">
        <v>128</v>
      </c>
      <c r="L39" s="251"/>
      <c r="M39" s="181">
        <v>-9.4</v>
      </c>
      <c r="N39" s="182"/>
      <c r="O39" s="182">
        <v>3.5</v>
      </c>
      <c r="P39" s="183">
        <v>168.8</v>
      </c>
      <c r="Q39" s="176">
        <v>0</v>
      </c>
      <c r="R39" s="184">
        <v>0.9</v>
      </c>
      <c r="S39" s="82">
        <v>5.3</v>
      </c>
      <c r="T39" s="249">
        <v>10.5</v>
      </c>
    </row>
    <row r="40" spans="1:20" ht="30" customHeight="1" x14ac:dyDescent="0.3">
      <c r="A40" s="169">
        <v>2021</v>
      </c>
      <c r="B40" s="81">
        <f>AVERAGE(B41:B52)</f>
        <v>11.75</v>
      </c>
      <c r="C40" s="81">
        <f>AVERAGE(C41:C52)</f>
        <v>18.183333333333334</v>
      </c>
      <c r="D40" s="81">
        <f>MAX(D41:D52)</f>
        <v>36.9</v>
      </c>
      <c r="E40" s="81">
        <f>AVERAGE(E41:E52)</f>
        <v>6.541666666666667</v>
      </c>
      <c r="F40" s="81">
        <f>MIN(F41:F52)</f>
        <v>-21.5</v>
      </c>
      <c r="G40" s="81">
        <f>SUM(G41:G52)</f>
        <v>950.30000000000007</v>
      </c>
      <c r="H40" s="81">
        <f>AVERAGE(H41:H52)</f>
        <v>71.416666666666671</v>
      </c>
      <c r="I40" s="357">
        <f>MIN(I41:I52)</f>
        <v>7</v>
      </c>
      <c r="J40" s="185">
        <f>AVERAGE(J41:J52)</f>
        <v>1016.9916666666667</v>
      </c>
      <c r="K40" s="169">
        <v>2021</v>
      </c>
      <c r="L40" s="466">
        <f>AVERAGE(M41:M52)</f>
        <v>5.6000000000000005</v>
      </c>
      <c r="M40" s="467"/>
      <c r="N40" s="80"/>
      <c r="O40" s="80">
        <f>AVERAGE(O41:O52)</f>
        <v>5.1416666666666666</v>
      </c>
      <c r="P40" s="81">
        <f>SUM(P41:P52)</f>
        <v>2018.8000000000002</v>
      </c>
      <c r="Q40" s="81">
        <v>0</v>
      </c>
      <c r="R40" s="319">
        <f>AVERAGE(R41:R52)</f>
        <v>1.1174999999999999</v>
      </c>
      <c r="S40" s="319">
        <f>MAX(S41:S52)</f>
        <v>9</v>
      </c>
      <c r="T40" s="320">
        <f>MAX(T41:T52)</f>
        <v>19.600000000000001</v>
      </c>
    </row>
    <row r="41" spans="1:20" ht="30" hidden="1" customHeight="1" x14ac:dyDescent="0.3">
      <c r="A41" s="169" t="s">
        <v>132</v>
      </c>
      <c r="B41" s="183">
        <v>-4.8</v>
      </c>
      <c r="C41" s="183">
        <v>1.4</v>
      </c>
      <c r="D41" s="183">
        <v>12.6</v>
      </c>
      <c r="E41" s="183">
        <v>-10.6</v>
      </c>
      <c r="F41" s="183">
        <v>-21.5</v>
      </c>
      <c r="G41" s="183">
        <v>16</v>
      </c>
      <c r="H41" s="183">
        <v>66</v>
      </c>
      <c r="I41" s="183">
        <v>19</v>
      </c>
      <c r="J41" s="249">
        <v>1025.5999999999999</v>
      </c>
      <c r="K41" s="169" t="s">
        <v>132</v>
      </c>
      <c r="L41" s="251"/>
      <c r="M41" s="181">
        <v>-10.9</v>
      </c>
      <c r="N41" s="182"/>
      <c r="O41" s="176">
        <v>3.9</v>
      </c>
      <c r="P41" s="183">
        <v>164.4</v>
      </c>
      <c r="Q41" s="176">
        <v>0</v>
      </c>
      <c r="R41" s="184">
        <v>1</v>
      </c>
      <c r="S41" s="82">
        <v>9</v>
      </c>
      <c r="T41" s="249">
        <v>19.600000000000001</v>
      </c>
    </row>
    <row r="42" spans="1:20" ht="30" hidden="1" customHeight="1" x14ac:dyDescent="0.3">
      <c r="A42" s="169" t="s">
        <v>119</v>
      </c>
      <c r="B42" s="183">
        <v>1.1000000000000001</v>
      </c>
      <c r="C42" s="183">
        <v>8.1999999999999993</v>
      </c>
      <c r="D42" s="183">
        <v>20.100000000000001</v>
      </c>
      <c r="E42" s="183">
        <v>-5</v>
      </c>
      <c r="F42" s="183">
        <v>-12.7</v>
      </c>
      <c r="G42" s="183">
        <v>4.3</v>
      </c>
      <c r="H42" s="183">
        <v>55</v>
      </c>
      <c r="I42" s="183">
        <v>7</v>
      </c>
      <c r="J42" s="249">
        <v>1021.7</v>
      </c>
      <c r="K42" s="169" t="s">
        <v>119</v>
      </c>
      <c r="L42" s="251"/>
      <c r="M42" s="181">
        <v>-8</v>
      </c>
      <c r="N42" s="182"/>
      <c r="O42" s="176">
        <v>3.3</v>
      </c>
      <c r="P42" s="183">
        <v>195.8</v>
      </c>
      <c r="Q42" s="176">
        <v>0</v>
      </c>
      <c r="R42" s="184">
        <v>1.3</v>
      </c>
      <c r="S42" s="82">
        <v>6.5</v>
      </c>
      <c r="T42" s="249">
        <v>12.6</v>
      </c>
    </row>
    <row r="43" spans="1:20" ht="30" hidden="1" customHeight="1" x14ac:dyDescent="0.3">
      <c r="A43" s="169" t="s">
        <v>120</v>
      </c>
      <c r="B43" s="183">
        <v>7.4</v>
      </c>
      <c r="C43" s="183">
        <v>14.6</v>
      </c>
      <c r="D43" s="183">
        <v>23.2</v>
      </c>
      <c r="E43" s="183">
        <v>1.2</v>
      </c>
      <c r="F43" s="183">
        <v>-5</v>
      </c>
      <c r="G43" s="183">
        <v>111.1</v>
      </c>
      <c r="H43" s="183">
        <v>64</v>
      </c>
      <c r="I43" s="183">
        <v>8</v>
      </c>
      <c r="J43" s="249">
        <v>1020.1</v>
      </c>
      <c r="K43" s="169" t="s">
        <v>120</v>
      </c>
      <c r="L43" s="251"/>
      <c r="M43" s="181">
        <v>-0.3</v>
      </c>
      <c r="N43" s="182"/>
      <c r="O43" s="176">
        <v>4.7</v>
      </c>
      <c r="P43" s="183">
        <v>201.1</v>
      </c>
      <c r="Q43" s="176">
        <v>0</v>
      </c>
      <c r="R43" s="184">
        <v>1.2</v>
      </c>
      <c r="S43" s="82">
        <v>5.9</v>
      </c>
      <c r="T43" s="249">
        <v>11.8</v>
      </c>
    </row>
    <row r="44" spans="1:20" ht="30" hidden="1" customHeight="1" x14ac:dyDescent="0.3">
      <c r="A44" s="169" t="s">
        <v>121</v>
      </c>
      <c r="B44" s="183">
        <v>12.4</v>
      </c>
      <c r="C44" s="183">
        <v>19.7</v>
      </c>
      <c r="D44" s="183">
        <v>28.6</v>
      </c>
      <c r="E44" s="183">
        <v>5.5</v>
      </c>
      <c r="F44" s="183">
        <v>-0.1</v>
      </c>
      <c r="G44" s="183">
        <v>100.1</v>
      </c>
      <c r="H44" s="183">
        <v>57</v>
      </c>
      <c r="I44" s="183">
        <v>10</v>
      </c>
      <c r="J44" s="249">
        <v>1018.7</v>
      </c>
      <c r="K44" s="169" t="s">
        <v>121</v>
      </c>
      <c r="L44" s="251"/>
      <c r="M44" s="181">
        <v>2.6</v>
      </c>
      <c r="N44" s="182"/>
      <c r="O44" s="176">
        <v>4.9000000000000004</v>
      </c>
      <c r="P44" s="183">
        <v>212</v>
      </c>
      <c r="Q44" s="176">
        <v>0</v>
      </c>
      <c r="R44" s="184">
        <v>1.4</v>
      </c>
      <c r="S44" s="82">
        <v>7</v>
      </c>
      <c r="T44" s="249">
        <v>12.1</v>
      </c>
    </row>
    <row r="45" spans="1:20" ht="30" hidden="1" customHeight="1" x14ac:dyDescent="0.3">
      <c r="A45" s="169" t="s">
        <v>122</v>
      </c>
      <c r="B45" s="183">
        <v>15.6</v>
      </c>
      <c r="C45" s="183">
        <v>22.1</v>
      </c>
      <c r="D45" s="183">
        <v>29.9</v>
      </c>
      <c r="E45" s="183">
        <v>10</v>
      </c>
      <c r="F45" s="183">
        <v>3</v>
      </c>
      <c r="G45" s="183">
        <v>175</v>
      </c>
      <c r="H45" s="183">
        <v>72</v>
      </c>
      <c r="I45" s="183">
        <v>19</v>
      </c>
      <c r="J45" s="249">
        <v>1009.3</v>
      </c>
      <c r="K45" s="169" t="s">
        <v>122</v>
      </c>
      <c r="L45" s="251"/>
      <c r="M45" s="181">
        <v>9.5</v>
      </c>
      <c r="N45" s="182"/>
      <c r="O45" s="176">
        <v>5.8</v>
      </c>
      <c r="P45" s="183">
        <v>184.4</v>
      </c>
      <c r="Q45" s="176">
        <v>0</v>
      </c>
      <c r="R45" s="184">
        <v>1.3</v>
      </c>
      <c r="S45" s="82">
        <v>6.1</v>
      </c>
      <c r="T45" s="249">
        <v>13.6</v>
      </c>
    </row>
    <row r="46" spans="1:20" ht="30" hidden="1" customHeight="1" x14ac:dyDescent="0.3">
      <c r="A46" s="169" t="s">
        <v>123</v>
      </c>
      <c r="B46" s="183">
        <v>21.4</v>
      </c>
      <c r="C46" s="183">
        <v>27.7</v>
      </c>
      <c r="D46" s="183">
        <v>32</v>
      </c>
      <c r="E46" s="183">
        <v>16.399999999999999</v>
      </c>
      <c r="F46" s="183">
        <v>10.8</v>
      </c>
      <c r="G46" s="183">
        <v>67.2</v>
      </c>
      <c r="H46" s="183">
        <v>74</v>
      </c>
      <c r="I46" s="183">
        <v>26</v>
      </c>
      <c r="J46" s="249">
        <v>1008.1</v>
      </c>
      <c r="K46" s="169" t="s">
        <v>123</v>
      </c>
      <c r="L46" s="251"/>
      <c r="M46" s="181">
        <v>15.9</v>
      </c>
      <c r="N46" s="182"/>
      <c r="O46" s="176">
        <v>6.4</v>
      </c>
      <c r="P46" s="183">
        <v>181.5</v>
      </c>
      <c r="Q46" s="176">
        <v>0</v>
      </c>
      <c r="R46" s="184">
        <v>1.2</v>
      </c>
      <c r="S46" s="82">
        <v>5.7</v>
      </c>
      <c r="T46" s="249">
        <v>11.6</v>
      </c>
    </row>
    <row r="47" spans="1:20" ht="30" hidden="1" customHeight="1" x14ac:dyDescent="0.3">
      <c r="A47" s="169" t="s">
        <v>124</v>
      </c>
      <c r="B47" s="183">
        <v>26.3</v>
      </c>
      <c r="C47" s="183">
        <v>32.5</v>
      </c>
      <c r="D47" s="183">
        <v>36.9</v>
      </c>
      <c r="E47" s="183">
        <v>21.8</v>
      </c>
      <c r="F47" s="183">
        <v>18.3</v>
      </c>
      <c r="G47" s="183">
        <v>105.6</v>
      </c>
      <c r="H47" s="183">
        <v>75</v>
      </c>
      <c r="I47" s="183">
        <v>33</v>
      </c>
      <c r="J47" s="249">
        <v>1008.5</v>
      </c>
      <c r="K47" s="169" t="s">
        <v>124</v>
      </c>
      <c r="L47" s="251"/>
      <c r="M47" s="181">
        <v>21</v>
      </c>
      <c r="N47" s="182"/>
      <c r="O47" s="176">
        <v>5.8</v>
      </c>
      <c r="P47" s="183">
        <v>220.7</v>
      </c>
      <c r="Q47" s="176">
        <v>0</v>
      </c>
      <c r="R47" s="184">
        <v>1.21</v>
      </c>
      <c r="S47" s="82">
        <v>4.0999999999999996</v>
      </c>
      <c r="T47" s="249">
        <v>8</v>
      </c>
    </row>
    <row r="48" spans="1:20" ht="30" hidden="1" customHeight="1" x14ac:dyDescent="0.3">
      <c r="A48" s="169" t="s">
        <v>125</v>
      </c>
      <c r="B48" s="183">
        <v>24</v>
      </c>
      <c r="C48" s="183">
        <v>29.1</v>
      </c>
      <c r="D48" s="183">
        <v>34.1</v>
      </c>
      <c r="E48" s="183">
        <v>20.399999999999999</v>
      </c>
      <c r="F48" s="183">
        <v>16.5</v>
      </c>
      <c r="G48" s="183">
        <v>152.9</v>
      </c>
      <c r="H48" s="183">
        <v>79</v>
      </c>
      <c r="I48" s="183">
        <v>39</v>
      </c>
      <c r="J48" s="249">
        <v>1009.2</v>
      </c>
      <c r="K48" s="169" t="s">
        <v>125</v>
      </c>
      <c r="L48" s="251"/>
      <c r="M48" s="181">
        <v>19.8</v>
      </c>
      <c r="N48" s="182"/>
      <c r="O48" s="182">
        <v>7.3</v>
      </c>
      <c r="P48" s="183">
        <v>131.80000000000001</v>
      </c>
      <c r="Q48" s="176">
        <v>0</v>
      </c>
      <c r="R48" s="184">
        <v>1.2</v>
      </c>
      <c r="S48" s="82">
        <v>5.6</v>
      </c>
      <c r="T48" s="249">
        <v>11.8</v>
      </c>
    </row>
    <row r="49" spans="1:20" ht="30" hidden="1" customHeight="1" x14ac:dyDescent="0.3">
      <c r="A49" s="169" t="s">
        <v>126</v>
      </c>
      <c r="B49" s="183">
        <v>20.399999999999999</v>
      </c>
      <c r="C49" s="183">
        <v>26.4</v>
      </c>
      <c r="D49" s="183">
        <v>29.4</v>
      </c>
      <c r="E49" s="183">
        <v>15.9</v>
      </c>
      <c r="F49" s="183">
        <v>12.9</v>
      </c>
      <c r="G49" s="183">
        <v>122.7</v>
      </c>
      <c r="H49" s="183">
        <v>77</v>
      </c>
      <c r="I49" s="183">
        <v>35</v>
      </c>
      <c r="J49" s="249">
        <v>1014.4</v>
      </c>
      <c r="K49" s="169" t="s">
        <v>126</v>
      </c>
      <c r="L49" s="251"/>
      <c r="M49" s="181">
        <v>15.6</v>
      </c>
      <c r="N49" s="182"/>
      <c r="O49" s="182">
        <v>5.9</v>
      </c>
      <c r="P49" s="183">
        <v>162.9</v>
      </c>
      <c r="Q49" s="176">
        <v>0</v>
      </c>
      <c r="R49" s="184">
        <v>1.1000000000000001</v>
      </c>
      <c r="S49" s="82">
        <v>4.9000000000000004</v>
      </c>
      <c r="T49" s="249">
        <v>9.6</v>
      </c>
    </row>
    <row r="50" spans="1:20" ht="30" hidden="1" customHeight="1" x14ac:dyDescent="0.3">
      <c r="A50" s="169" t="s">
        <v>131</v>
      </c>
      <c r="B50" s="183">
        <v>13.1</v>
      </c>
      <c r="C50" s="183">
        <v>19.899999999999999</v>
      </c>
      <c r="D50" s="183">
        <v>28.5</v>
      </c>
      <c r="E50" s="183">
        <v>8.4</v>
      </c>
      <c r="F50" s="183">
        <v>-1.1000000000000001</v>
      </c>
      <c r="G50" s="183">
        <v>41.2</v>
      </c>
      <c r="H50" s="183">
        <v>80</v>
      </c>
      <c r="I50" s="183">
        <v>22</v>
      </c>
      <c r="J50" s="249">
        <v>1022.2</v>
      </c>
      <c r="K50" s="169" t="s">
        <v>131</v>
      </c>
      <c r="L50" s="251"/>
      <c r="M50" s="181">
        <v>9.1</v>
      </c>
      <c r="N50" s="182"/>
      <c r="O50" s="182">
        <v>5.7</v>
      </c>
      <c r="P50" s="183">
        <v>126.3</v>
      </c>
      <c r="Q50" s="176">
        <v>0</v>
      </c>
      <c r="R50" s="184">
        <v>0.7</v>
      </c>
      <c r="S50" s="82">
        <v>5.2</v>
      </c>
      <c r="T50" s="249">
        <v>12.3</v>
      </c>
    </row>
    <row r="51" spans="1:20" ht="30" hidden="1" customHeight="1" x14ac:dyDescent="0.3">
      <c r="A51" s="169" t="s">
        <v>127</v>
      </c>
      <c r="B51" s="183">
        <v>5.7</v>
      </c>
      <c r="C51" s="183">
        <v>12.5</v>
      </c>
      <c r="D51" s="183">
        <v>20.7</v>
      </c>
      <c r="E51" s="183">
        <v>0.8</v>
      </c>
      <c r="F51" s="183">
        <v>-6</v>
      </c>
      <c r="G51" s="183">
        <v>50.7</v>
      </c>
      <c r="H51" s="183">
        <v>72</v>
      </c>
      <c r="I51" s="183">
        <v>20</v>
      </c>
      <c r="J51" s="249">
        <v>1020.3</v>
      </c>
      <c r="K51" s="169" t="s">
        <v>127</v>
      </c>
      <c r="L51" s="251"/>
      <c r="M51" s="181">
        <v>0.4</v>
      </c>
      <c r="N51" s="182"/>
      <c r="O51" s="182">
        <v>4.4000000000000004</v>
      </c>
      <c r="P51" s="183">
        <v>124</v>
      </c>
      <c r="Q51" s="176">
        <v>0</v>
      </c>
      <c r="R51" s="184">
        <v>0.9</v>
      </c>
      <c r="S51" s="82">
        <v>6.5</v>
      </c>
      <c r="T51" s="249">
        <v>11.8</v>
      </c>
    </row>
    <row r="52" spans="1:20" ht="30" hidden="1" customHeight="1" x14ac:dyDescent="0.3">
      <c r="A52" s="169" t="s">
        <v>128</v>
      </c>
      <c r="B52" s="250">
        <v>-1.6</v>
      </c>
      <c r="C52" s="183">
        <v>4.0999999999999996</v>
      </c>
      <c r="D52" s="183">
        <v>10.8</v>
      </c>
      <c r="E52" s="183">
        <v>-6.3</v>
      </c>
      <c r="F52" s="183">
        <v>-17.100000000000001</v>
      </c>
      <c r="G52" s="183">
        <v>3.5</v>
      </c>
      <c r="H52" s="183">
        <v>86</v>
      </c>
      <c r="I52" s="183">
        <v>20</v>
      </c>
      <c r="J52" s="249">
        <v>1025.8</v>
      </c>
      <c r="K52" s="169" t="s">
        <v>128</v>
      </c>
      <c r="L52" s="251"/>
      <c r="M52" s="181">
        <v>-7.5</v>
      </c>
      <c r="N52" s="182"/>
      <c r="O52" s="182">
        <v>3.6</v>
      </c>
      <c r="P52" s="183">
        <v>113.9</v>
      </c>
      <c r="Q52" s="176">
        <v>0</v>
      </c>
      <c r="R52" s="184">
        <v>0.9</v>
      </c>
      <c r="S52" s="82">
        <v>5.8</v>
      </c>
      <c r="T52" s="249">
        <v>11.6</v>
      </c>
    </row>
    <row r="53" spans="1:20" ht="30" customHeight="1" x14ac:dyDescent="0.3">
      <c r="A53" s="395">
        <v>2022</v>
      </c>
      <c r="B53" s="400">
        <f>AVERAGE(B54:B65)</f>
        <v>11.116666666666667</v>
      </c>
      <c r="C53" s="400">
        <f>AVERAGE(C54:C65)</f>
        <v>17.683333333333334</v>
      </c>
      <c r="D53" s="400">
        <f>MAX(D54:D65)</f>
        <v>35.6</v>
      </c>
      <c r="E53" s="400">
        <f>AVERAGE(E54:E65)</f>
        <v>5.7</v>
      </c>
      <c r="F53" s="400">
        <f>MIN(F54:F65)</f>
        <v>-17.7</v>
      </c>
      <c r="G53" s="400">
        <f>SUM(G54:G65)</f>
        <v>1707.6999999999998</v>
      </c>
      <c r="H53" s="400">
        <f>AVERAGE(H54:H65)</f>
        <v>68.583333333333329</v>
      </c>
      <c r="I53" s="401">
        <f>MIN(I54:I65)</f>
        <v>11</v>
      </c>
      <c r="J53" s="402">
        <f>AVERAGE(J54:J65)</f>
        <v>1017.1833333333334</v>
      </c>
      <c r="K53" s="395">
        <v>2021</v>
      </c>
      <c r="L53" s="472">
        <f>AVERAGE(L54:M65)</f>
        <v>4.6833333333333327</v>
      </c>
      <c r="M53" s="471"/>
      <c r="N53" s="471">
        <f>AVERAGE(N54:O65)</f>
        <v>4.9000000000000004</v>
      </c>
      <c r="O53" s="471"/>
      <c r="P53" s="400">
        <f>SUM(P54:P65)</f>
        <v>1963.5</v>
      </c>
      <c r="Q53" s="400">
        <v>0</v>
      </c>
      <c r="R53" s="403">
        <f>AVERAGE(R54:R65)</f>
        <v>1.0083333333333333</v>
      </c>
      <c r="S53" s="403">
        <f>MAX(S54:S65)</f>
        <v>8.3000000000000007</v>
      </c>
      <c r="T53" s="404">
        <f>MAX(T54:T65)</f>
        <v>18.8</v>
      </c>
    </row>
    <row r="54" spans="1:20" ht="30" customHeight="1" x14ac:dyDescent="0.3">
      <c r="A54" s="169" t="s">
        <v>132</v>
      </c>
      <c r="B54" s="183">
        <v>-4.5</v>
      </c>
      <c r="C54" s="183">
        <v>2.4</v>
      </c>
      <c r="D54" s="183">
        <v>7.8</v>
      </c>
      <c r="E54" s="183">
        <v>-10.4</v>
      </c>
      <c r="F54" s="183">
        <v>-15.5</v>
      </c>
      <c r="G54" s="183">
        <v>3.1</v>
      </c>
      <c r="H54" s="183">
        <v>64</v>
      </c>
      <c r="I54" s="183">
        <v>21</v>
      </c>
      <c r="J54" s="249">
        <v>1025.9000000000001</v>
      </c>
      <c r="K54" s="169" t="s">
        <v>132</v>
      </c>
      <c r="L54" s="468">
        <v>-11</v>
      </c>
      <c r="M54" s="469"/>
      <c r="N54" s="470">
        <v>2.9</v>
      </c>
      <c r="O54" s="470"/>
      <c r="P54" s="183">
        <v>144.4</v>
      </c>
      <c r="Q54" s="176">
        <v>0</v>
      </c>
      <c r="R54" s="184">
        <v>0.6</v>
      </c>
      <c r="S54" s="82">
        <v>5</v>
      </c>
      <c r="T54" s="249">
        <v>10.1</v>
      </c>
    </row>
    <row r="55" spans="1:20" ht="30" customHeight="1" x14ac:dyDescent="0.3">
      <c r="A55" s="169" t="s">
        <v>119</v>
      </c>
      <c r="B55" s="183">
        <v>-2.9</v>
      </c>
      <c r="C55" s="183">
        <v>4</v>
      </c>
      <c r="D55" s="183">
        <v>10.7</v>
      </c>
      <c r="E55" s="183">
        <v>-9.1999999999999993</v>
      </c>
      <c r="F55" s="183">
        <v>-14.7</v>
      </c>
      <c r="G55" s="183">
        <v>5.9</v>
      </c>
      <c r="H55" s="183">
        <v>53</v>
      </c>
      <c r="I55" s="183">
        <v>11</v>
      </c>
      <c r="J55" s="249">
        <v>1026.2</v>
      </c>
      <c r="K55" s="169" t="s">
        <v>119</v>
      </c>
      <c r="L55" s="468">
        <v>-12.2</v>
      </c>
      <c r="M55" s="469"/>
      <c r="N55" s="470">
        <v>2.9</v>
      </c>
      <c r="O55" s="470"/>
      <c r="P55" s="183">
        <v>173.1</v>
      </c>
      <c r="Q55" s="176">
        <v>0</v>
      </c>
      <c r="R55" s="184">
        <v>1.2</v>
      </c>
      <c r="S55" s="82">
        <v>5.0999999999999996</v>
      </c>
      <c r="T55" s="249">
        <v>11.6</v>
      </c>
    </row>
    <row r="56" spans="1:20" ht="30" customHeight="1" x14ac:dyDescent="0.3">
      <c r="A56" s="169" t="s">
        <v>120</v>
      </c>
      <c r="B56" s="183">
        <v>6.1</v>
      </c>
      <c r="C56" s="183">
        <v>12.9</v>
      </c>
      <c r="D56" s="183">
        <v>19.8</v>
      </c>
      <c r="E56" s="183">
        <v>0.1</v>
      </c>
      <c r="F56" s="183">
        <v>-6.7</v>
      </c>
      <c r="G56" s="183">
        <v>83.8</v>
      </c>
      <c r="H56" s="183">
        <v>63</v>
      </c>
      <c r="I56" s="183">
        <v>11</v>
      </c>
      <c r="J56" s="249">
        <v>1018</v>
      </c>
      <c r="K56" s="169" t="s">
        <v>120</v>
      </c>
      <c r="L56" s="468">
        <v>-1.6</v>
      </c>
      <c r="M56" s="469"/>
      <c r="N56" s="470">
        <v>5</v>
      </c>
      <c r="O56" s="470"/>
      <c r="P56" s="183">
        <v>164.4</v>
      </c>
      <c r="Q56" s="176">
        <v>0</v>
      </c>
      <c r="R56" s="184">
        <v>1.1000000000000001</v>
      </c>
      <c r="S56" s="82">
        <v>5.6</v>
      </c>
      <c r="T56" s="249">
        <v>14.5</v>
      </c>
    </row>
    <row r="57" spans="1:20" ht="30" customHeight="1" x14ac:dyDescent="0.3">
      <c r="A57" s="169" t="s">
        <v>121</v>
      </c>
      <c r="B57" s="183">
        <v>13.2</v>
      </c>
      <c r="C57" s="183">
        <v>21</v>
      </c>
      <c r="D57" s="183">
        <v>27.3</v>
      </c>
      <c r="E57" s="183">
        <v>5.7</v>
      </c>
      <c r="F57" s="183">
        <v>-1</v>
      </c>
      <c r="G57" s="183">
        <v>45.7</v>
      </c>
      <c r="H57" s="183">
        <v>54</v>
      </c>
      <c r="I57" s="183">
        <v>11</v>
      </c>
      <c r="J57" s="249">
        <v>1017.3</v>
      </c>
      <c r="K57" s="169" t="s">
        <v>121</v>
      </c>
      <c r="L57" s="468">
        <v>2.4</v>
      </c>
      <c r="M57" s="469"/>
      <c r="N57" s="470">
        <v>3.8</v>
      </c>
      <c r="O57" s="470"/>
      <c r="P57" s="183">
        <v>250.8</v>
      </c>
      <c r="Q57" s="176">
        <v>0</v>
      </c>
      <c r="R57" s="184">
        <v>1.3</v>
      </c>
      <c r="S57" s="82">
        <v>5.0999999999999996</v>
      </c>
      <c r="T57" s="249">
        <v>11.5</v>
      </c>
    </row>
    <row r="58" spans="1:20" ht="30" customHeight="1" x14ac:dyDescent="0.3">
      <c r="A58" s="169" t="s">
        <v>122</v>
      </c>
      <c r="B58" s="183">
        <v>17.100000000000001</v>
      </c>
      <c r="C58" s="183">
        <v>24.8</v>
      </c>
      <c r="D58" s="183">
        <v>30.7</v>
      </c>
      <c r="E58" s="183">
        <v>9.6999999999999993</v>
      </c>
      <c r="F58" s="183">
        <v>3.3</v>
      </c>
      <c r="G58" s="183">
        <v>10.9</v>
      </c>
      <c r="H58" s="183">
        <v>57</v>
      </c>
      <c r="I58" s="183">
        <v>13</v>
      </c>
      <c r="J58" s="249">
        <v>1012.4</v>
      </c>
      <c r="K58" s="169" t="s">
        <v>122</v>
      </c>
      <c r="L58" s="468">
        <v>7.3</v>
      </c>
      <c r="M58" s="469"/>
      <c r="N58" s="470">
        <v>4.3</v>
      </c>
      <c r="O58" s="470"/>
      <c r="P58" s="183">
        <v>264</v>
      </c>
      <c r="Q58" s="176">
        <v>0</v>
      </c>
      <c r="R58" s="184">
        <v>1.3</v>
      </c>
      <c r="S58" s="82">
        <v>5.7</v>
      </c>
      <c r="T58" s="249">
        <v>12.6</v>
      </c>
    </row>
    <row r="59" spans="1:20" ht="30" customHeight="1" x14ac:dyDescent="0.3">
      <c r="A59" s="169" t="s">
        <v>123</v>
      </c>
      <c r="B59" s="183">
        <v>21.9</v>
      </c>
      <c r="C59" s="183">
        <v>27.3</v>
      </c>
      <c r="D59" s="183">
        <v>33.700000000000003</v>
      </c>
      <c r="E59" s="183">
        <v>17</v>
      </c>
      <c r="F59" s="183">
        <v>9.1</v>
      </c>
      <c r="G59" s="183">
        <v>301</v>
      </c>
      <c r="H59" s="183">
        <v>72</v>
      </c>
      <c r="I59" s="183">
        <v>18</v>
      </c>
      <c r="J59" s="249">
        <v>1007.6</v>
      </c>
      <c r="K59" s="169" t="s">
        <v>123</v>
      </c>
      <c r="L59" s="468">
        <v>16</v>
      </c>
      <c r="M59" s="469"/>
      <c r="N59" s="470">
        <v>6.5</v>
      </c>
      <c r="O59" s="470"/>
      <c r="P59" s="183">
        <v>146.30000000000001</v>
      </c>
      <c r="Q59" s="176">
        <v>0</v>
      </c>
      <c r="R59" s="184">
        <v>1.3</v>
      </c>
      <c r="S59" s="82">
        <v>5.5</v>
      </c>
      <c r="T59" s="249">
        <v>11.6</v>
      </c>
    </row>
    <row r="60" spans="1:20" ht="30" customHeight="1" x14ac:dyDescent="0.3">
      <c r="A60" s="169" t="s">
        <v>124</v>
      </c>
      <c r="B60" s="183">
        <v>25.5</v>
      </c>
      <c r="C60" s="183">
        <v>30.8</v>
      </c>
      <c r="D60" s="183">
        <v>35.6</v>
      </c>
      <c r="E60" s="183">
        <v>21.8</v>
      </c>
      <c r="F60" s="183">
        <v>19.3</v>
      </c>
      <c r="G60" s="183">
        <v>226.8</v>
      </c>
      <c r="H60" s="183">
        <v>80</v>
      </c>
      <c r="I60" s="183">
        <v>35</v>
      </c>
      <c r="J60" s="249">
        <v>1006.1</v>
      </c>
      <c r="K60" s="169" t="s">
        <v>124</v>
      </c>
      <c r="L60" s="468">
        <v>21.5</v>
      </c>
      <c r="M60" s="469"/>
      <c r="N60" s="470">
        <v>6.7</v>
      </c>
      <c r="O60" s="470"/>
      <c r="P60" s="183">
        <v>149.80000000000001</v>
      </c>
      <c r="Q60" s="176">
        <v>0</v>
      </c>
      <c r="R60" s="184">
        <v>1</v>
      </c>
      <c r="S60" s="82">
        <v>8.3000000000000007</v>
      </c>
      <c r="T60" s="249">
        <v>18.8</v>
      </c>
    </row>
    <row r="61" spans="1:20" ht="30" customHeight="1" x14ac:dyDescent="0.3">
      <c r="A61" s="169" t="s">
        <v>125</v>
      </c>
      <c r="B61" s="183">
        <v>24.3</v>
      </c>
      <c r="C61" s="183">
        <v>28.6</v>
      </c>
      <c r="D61" s="183">
        <v>33.299999999999997</v>
      </c>
      <c r="E61" s="183">
        <v>21.2</v>
      </c>
      <c r="F61" s="183">
        <v>13.4</v>
      </c>
      <c r="G61" s="183">
        <v>595.4</v>
      </c>
      <c r="H61" s="183">
        <v>83</v>
      </c>
      <c r="I61" s="183">
        <v>37</v>
      </c>
      <c r="J61" s="249">
        <v>1007.3</v>
      </c>
      <c r="K61" s="169" t="s">
        <v>125</v>
      </c>
      <c r="L61" s="468">
        <v>21</v>
      </c>
      <c r="M61" s="469"/>
      <c r="N61" s="470">
        <v>7.3</v>
      </c>
      <c r="O61" s="470"/>
      <c r="P61" s="183">
        <v>104.7</v>
      </c>
      <c r="Q61" s="176">
        <v>0</v>
      </c>
      <c r="R61" s="184">
        <v>0.9</v>
      </c>
      <c r="S61" s="82">
        <v>5.3</v>
      </c>
      <c r="T61" s="249">
        <v>11.1</v>
      </c>
    </row>
    <row r="62" spans="1:20" ht="30" customHeight="1" x14ac:dyDescent="0.3">
      <c r="A62" s="169" t="s">
        <v>126</v>
      </c>
      <c r="B62" s="183">
        <v>19.5</v>
      </c>
      <c r="C62" s="183">
        <v>26.5</v>
      </c>
      <c r="D62" s="183">
        <v>31.3</v>
      </c>
      <c r="E62" s="183">
        <v>14.7</v>
      </c>
      <c r="F62" s="183">
        <v>7.9</v>
      </c>
      <c r="G62" s="183">
        <v>242.9</v>
      </c>
      <c r="H62" s="183">
        <v>77</v>
      </c>
      <c r="I62" s="183">
        <v>28</v>
      </c>
      <c r="J62" s="249">
        <v>1014.4</v>
      </c>
      <c r="K62" s="169" t="s">
        <v>126</v>
      </c>
      <c r="L62" s="468">
        <v>14.8</v>
      </c>
      <c r="M62" s="469"/>
      <c r="N62" s="470">
        <v>6.1</v>
      </c>
      <c r="O62" s="470"/>
      <c r="P62" s="183">
        <v>164.1</v>
      </c>
      <c r="Q62" s="176">
        <v>0</v>
      </c>
      <c r="R62" s="184">
        <v>1</v>
      </c>
      <c r="S62" s="82">
        <v>5.5</v>
      </c>
      <c r="T62" s="249">
        <v>12.1</v>
      </c>
    </row>
    <row r="63" spans="1:20" ht="30" customHeight="1" x14ac:dyDescent="0.3">
      <c r="A63" s="169" t="s">
        <v>131</v>
      </c>
      <c r="B63" s="183">
        <v>11.9</v>
      </c>
      <c r="C63" s="183">
        <v>18.899999999999999</v>
      </c>
      <c r="D63" s="183">
        <v>26.9</v>
      </c>
      <c r="E63" s="183">
        <v>7.2</v>
      </c>
      <c r="F63" s="183">
        <v>0.3</v>
      </c>
      <c r="G63" s="183">
        <v>143.1</v>
      </c>
      <c r="H63" s="183">
        <v>78</v>
      </c>
      <c r="I63" s="183">
        <v>22</v>
      </c>
      <c r="J63" s="249">
        <v>1022.6</v>
      </c>
      <c r="K63" s="169" t="s">
        <v>131</v>
      </c>
      <c r="L63" s="468">
        <v>7.6</v>
      </c>
      <c r="M63" s="469"/>
      <c r="N63" s="470">
        <v>5.5</v>
      </c>
      <c r="O63" s="470"/>
      <c r="P63" s="183">
        <v>141.69999999999999</v>
      </c>
      <c r="Q63" s="176">
        <v>0</v>
      </c>
      <c r="R63" s="184">
        <v>0.8</v>
      </c>
      <c r="S63" s="82">
        <v>5.7</v>
      </c>
      <c r="T63" s="249">
        <v>11.6</v>
      </c>
    </row>
    <row r="64" spans="1:20" ht="30" customHeight="1" x14ac:dyDescent="0.3">
      <c r="A64" s="169" t="s">
        <v>127</v>
      </c>
      <c r="B64" s="183">
        <v>6.8</v>
      </c>
      <c r="C64" s="183">
        <v>14.4</v>
      </c>
      <c r="D64" s="183">
        <v>21.8</v>
      </c>
      <c r="E64" s="183">
        <v>1.1000000000000001</v>
      </c>
      <c r="F64" s="183">
        <v>-7.3</v>
      </c>
      <c r="G64" s="183">
        <v>41.5</v>
      </c>
      <c r="H64" s="183">
        <v>74</v>
      </c>
      <c r="I64" s="183">
        <v>17</v>
      </c>
      <c r="J64" s="249">
        <v>1022.4</v>
      </c>
      <c r="K64" s="169" t="s">
        <v>127</v>
      </c>
      <c r="L64" s="468">
        <v>1.5</v>
      </c>
      <c r="M64" s="469"/>
      <c r="N64" s="470">
        <v>4.2</v>
      </c>
      <c r="O64" s="470"/>
      <c r="P64" s="183">
        <v>138.30000000000001</v>
      </c>
      <c r="Q64" s="176">
        <v>0</v>
      </c>
      <c r="R64" s="184">
        <v>0.7</v>
      </c>
      <c r="S64" s="82">
        <v>4.4000000000000004</v>
      </c>
      <c r="T64" s="249">
        <v>9.3000000000000007</v>
      </c>
    </row>
    <row r="65" spans="1:20" ht="30" customHeight="1" x14ac:dyDescent="0.3">
      <c r="A65" s="169" t="s">
        <v>128</v>
      </c>
      <c r="B65" s="250">
        <v>-5.5</v>
      </c>
      <c r="C65" s="183">
        <v>0.6</v>
      </c>
      <c r="D65" s="183">
        <v>7.8</v>
      </c>
      <c r="E65" s="183">
        <v>-10.5</v>
      </c>
      <c r="F65" s="183">
        <v>-17.7</v>
      </c>
      <c r="G65" s="183">
        <v>7.6</v>
      </c>
      <c r="H65" s="183">
        <v>68</v>
      </c>
      <c r="I65" s="183">
        <v>18</v>
      </c>
      <c r="J65" s="249">
        <v>1026</v>
      </c>
      <c r="K65" s="169" t="s">
        <v>128</v>
      </c>
      <c r="L65" s="468">
        <v>-11.1</v>
      </c>
      <c r="M65" s="469"/>
      <c r="N65" s="470">
        <v>3.6</v>
      </c>
      <c r="O65" s="470"/>
      <c r="P65" s="183">
        <v>121.9</v>
      </c>
      <c r="Q65" s="176">
        <v>0</v>
      </c>
      <c r="R65" s="184">
        <v>0.9</v>
      </c>
      <c r="S65" s="82">
        <v>7</v>
      </c>
      <c r="T65" s="249">
        <v>12.3</v>
      </c>
    </row>
    <row r="66" spans="1:20" ht="9.9499999999999993" customHeight="1" thickBot="1" x14ac:dyDescent="0.35">
      <c r="A66" s="188"/>
      <c r="B66" s="189"/>
      <c r="C66" s="189"/>
      <c r="D66" s="189"/>
      <c r="E66" s="189"/>
      <c r="F66" s="189"/>
      <c r="G66" s="189"/>
      <c r="H66" s="189"/>
      <c r="I66" s="189"/>
      <c r="J66" s="190"/>
      <c r="K66" s="193"/>
      <c r="L66" s="191"/>
      <c r="M66" s="191"/>
      <c r="N66" s="191"/>
      <c r="O66" s="191"/>
      <c r="P66" s="191"/>
      <c r="Q66" s="191"/>
      <c r="R66" s="191"/>
      <c r="S66" s="191"/>
      <c r="T66" s="192"/>
    </row>
    <row r="67" spans="1:20" ht="9.9499999999999993" customHeight="1" x14ac:dyDescent="0.3">
      <c r="A67" s="180"/>
      <c r="B67" s="181"/>
      <c r="C67" s="181"/>
      <c r="D67" s="182"/>
      <c r="E67" s="182"/>
      <c r="F67" s="183"/>
      <c r="G67" s="176"/>
      <c r="H67" s="184"/>
      <c r="I67" s="82"/>
      <c r="J67" s="183"/>
    </row>
    <row r="68" spans="1:20" s="65" customFormat="1" ht="15" customHeight="1" x14ac:dyDescent="0.25">
      <c r="A68" s="75" t="s">
        <v>77</v>
      </c>
      <c r="B68" s="76"/>
      <c r="C68" s="76"/>
      <c r="D68" s="76"/>
      <c r="E68" s="76"/>
      <c r="F68" s="76"/>
      <c r="G68" s="383"/>
      <c r="H68" s="76"/>
      <c r="I68" s="76"/>
      <c r="J68" s="77"/>
    </row>
    <row r="69" spans="1:20" s="65" customFormat="1" ht="15" customHeight="1" x14ac:dyDescent="0.25">
      <c r="A69" s="75" t="s">
        <v>78</v>
      </c>
      <c r="B69" s="76"/>
      <c r="C69" s="76"/>
      <c r="D69" s="76"/>
      <c r="E69" s="76"/>
      <c r="F69" s="76"/>
      <c r="H69" s="211"/>
      <c r="I69" s="211"/>
      <c r="J69" s="77"/>
    </row>
    <row r="70" spans="1:20" s="65" customFormat="1" ht="15" customHeight="1" x14ac:dyDescent="0.25">
      <c r="A70" s="75" t="s">
        <v>238</v>
      </c>
      <c r="B70" s="76"/>
      <c r="C70" s="76"/>
      <c r="D70" s="76"/>
      <c r="E70" s="76"/>
      <c r="F70" s="475"/>
      <c r="G70" s="475"/>
      <c r="H70" s="475"/>
      <c r="I70" s="475"/>
      <c r="J70" s="475"/>
    </row>
  </sheetData>
  <mergeCells count="57">
    <mergeCell ref="Q8:Q9"/>
    <mergeCell ref="Q6:Q7"/>
    <mergeCell ref="L8:M9"/>
    <mergeCell ref="N8:O9"/>
    <mergeCell ref="K2:T2"/>
    <mergeCell ref="N6:O6"/>
    <mergeCell ref="R6:T6"/>
    <mergeCell ref="N7:O7"/>
    <mergeCell ref="K6:K7"/>
    <mergeCell ref="P8:P9"/>
    <mergeCell ref="R7:R8"/>
    <mergeCell ref="S7:S8"/>
    <mergeCell ref="T7:T8"/>
    <mergeCell ref="L6:M7"/>
    <mergeCell ref="A6:A7"/>
    <mergeCell ref="F70:J70"/>
    <mergeCell ref="B6:F6"/>
    <mergeCell ref="H6:I6"/>
    <mergeCell ref="G8:G9"/>
    <mergeCell ref="J8:J9"/>
    <mergeCell ref="J6:J7"/>
    <mergeCell ref="C7:C8"/>
    <mergeCell ref="D7:D8"/>
    <mergeCell ref="E7:E8"/>
    <mergeCell ref="F7:F8"/>
    <mergeCell ref="G6:G7"/>
    <mergeCell ref="N53:O53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N54:O54"/>
    <mergeCell ref="N55:O55"/>
    <mergeCell ref="N56:O56"/>
    <mergeCell ref="N57:O57"/>
    <mergeCell ref="N58:O58"/>
    <mergeCell ref="N59:O59"/>
    <mergeCell ref="N60:O60"/>
    <mergeCell ref="N61:O61"/>
    <mergeCell ref="N62:O62"/>
    <mergeCell ref="N63:O63"/>
    <mergeCell ref="N64:O64"/>
    <mergeCell ref="N65:O65"/>
    <mergeCell ref="L12:M12"/>
    <mergeCell ref="L13:M13"/>
    <mergeCell ref="L14:M14"/>
    <mergeCell ref="L27:M27"/>
    <mergeCell ref="L40:M40"/>
  </mergeCells>
  <phoneticPr fontId="2" type="noConversion"/>
  <printOptions horizontalCentered="1" gridLinesSet="0"/>
  <pageMargins left="0.35433070866141736" right="0.39370078740157483" top="0.55118110236220474" bottom="0.55118110236220474" header="0.51181102362204722" footer="0.51181102362204722"/>
  <pageSetup paperSize="9" scale="93" pageOrder="overThenDown" orientation="portrait" r:id="rId1"/>
  <headerFooter alignWithMargins="0"/>
  <colBreaks count="1" manualBreakCount="1">
    <brk id="10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E162"/>
  <sheetViews>
    <sheetView view="pageBreakPreview" topLeftCell="A2" zoomScaleNormal="100" workbookViewId="0">
      <selection activeCell="G16" sqref="G16"/>
    </sheetView>
  </sheetViews>
  <sheetFormatPr defaultColWidth="8" defaultRowHeight="17.25" x14ac:dyDescent="0.3"/>
  <cols>
    <col min="1" max="1" width="8.77734375" style="114" customWidth="1"/>
    <col min="2" max="8" width="8.77734375" style="63" customWidth="1"/>
    <col min="9" max="9" width="10.109375" style="112" customWidth="1"/>
    <col min="10" max="10" width="10.77734375" style="112" customWidth="1"/>
    <col min="11" max="11" width="14" style="112" customWidth="1"/>
    <col min="12" max="21" width="8" style="112"/>
    <col min="22" max="16384" width="8" style="63"/>
  </cols>
  <sheetData>
    <row r="1" spans="1:31" s="56" customFormat="1" ht="15" customHeight="1" x14ac:dyDescent="0.15">
      <c r="A1" s="57"/>
    </row>
    <row r="2" spans="1:31" s="179" customFormat="1" ht="30" customHeight="1" x14ac:dyDescent="0.15">
      <c r="A2" s="465" t="s">
        <v>186</v>
      </c>
      <c r="B2" s="465"/>
      <c r="C2" s="465"/>
      <c r="D2" s="465"/>
      <c r="E2" s="465"/>
      <c r="F2" s="465"/>
      <c r="G2" s="465"/>
      <c r="H2" s="465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</row>
    <row r="3" spans="1:31" s="197" customFormat="1" ht="30" customHeight="1" x14ac:dyDescent="0.35">
      <c r="A3" s="514" t="s">
        <v>80</v>
      </c>
      <c r="B3" s="514"/>
      <c r="C3" s="514"/>
      <c r="D3" s="514"/>
      <c r="E3" s="514"/>
      <c r="F3" s="514"/>
      <c r="G3" s="514"/>
      <c r="H3" s="514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6"/>
      <c r="W3" s="196"/>
      <c r="X3" s="196"/>
      <c r="Y3" s="196"/>
      <c r="Z3" s="196"/>
      <c r="AA3" s="196"/>
      <c r="AB3" s="196"/>
      <c r="AC3" s="196"/>
      <c r="AD3" s="196"/>
      <c r="AE3" s="196"/>
    </row>
    <row r="4" spans="1:31" ht="15" customHeight="1" x14ac:dyDescent="0.55000000000000004">
      <c r="A4" s="89"/>
      <c r="B4" s="90"/>
      <c r="C4" s="90"/>
      <c r="D4" s="90"/>
      <c r="E4" s="90"/>
      <c r="F4" s="90"/>
      <c r="G4" s="90"/>
      <c r="H4" s="90"/>
      <c r="I4" s="91"/>
      <c r="J4" s="91"/>
      <c r="K4" s="92"/>
      <c r="L4" s="91"/>
      <c r="M4" s="91"/>
      <c r="N4" s="91"/>
      <c r="O4" s="91"/>
      <c r="P4" s="91"/>
      <c r="Q4" s="91"/>
      <c r="R4" s="91"/>
      <c r="S4" s="91"/>
      <c r="T4" s="91"/>
      <c r="U4" s="91"/>
      <c r="V4" s="72"/>
      <c r="W4" s="72"/>
      <c r="X4" s="72"/>
      <c r="Y4" s="72"/>
      <c r="Z4" s="72"/>
      <c r="AA4" s="72"/>
      <c r="AB4" s="72"/>
      <c r="AC4" s="72"/>
      <c r="AD4" s="72"/>
      <c r="AE4" s="72"/>
    </row>
    <row r="5" spans="1:31" s="64" customFormat="1" ht="15.75" customHeight="1" thickBot="1" x14ac:dyDescent="0.2">
      <c r="A5" s="310" t="s">
        <v>81</v>
      </c>
      <c r="B5" s="311"/>
      <c r="C5" s="311"/>
      <c r="D5" s="311"/>
      <c r="E5" s="311"/>
      <c r="F5" s="311"/>
      <c r="G5" s="516" t="s">
        <v>82</v>
      </c>
      <c r="H5" s="516"/>
      <c r="I5" s="98"/>
      <c r="J5" s="98"/>
      <c r="K5" s="312"/>
      <c r="L5" s="98"/>
      <c r="M5" s="98"/>
      <c r="N5" s="98"/>
      <c r="O5" s="98"/>
      <c r="P5" s="98"/>
      <c r="Q5" s="98"/>
      <c r="R5" s="98"/>
      <c r="S5" s="98"/>
      <c r="T5" s="98"/>
      <c r="U5" s="98"/>
    </row>
    <row r="6" spans="1:31" s="95" customFormat="1" ht="16.5" customHeight="1" x14ac:dyDescent="0.15">
      <c r="A6" s="254"/>
      <c r="B6" s="93" t="s">
        <v>83</v>
      </c>
      <c r="C6" s="93" t="s">
        <v>84</v>
      </c>
      <c r="D6" s="93" t="s">
        <v>85</v>
      </c>
      <c r="E6" s="93" t="s">
        <v>86</v>
      </c>
      <c r="F6" s="93" t="s">
        <v>87</v>
      </c>
      <c r="G6" s="93" t="s">
        <v>88</v>
      </c>
      <c r="H6" s="93" t="s">
        <v>89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</row>
    <row r="7" spans="1:31" s="95" customFormat="1" ht="35.25" customHeight="1" x14ac:dyDescent="0.15">
      <c r="A7" s="255" t="s">
        <v>23</v>
      </c>
      <c r="B7" s="256" t="s">
        <v>96</v>
      </c>
      <c r="C7" s="256"/>
      <c r="D7" s="256"/>
      <c r="E7" s="256"/>
      <c r="F7" s="256"/>
      <c r="G7" s="256"/>
      <c r="H7" s="256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</row>
    <row r="8" spans="1:31" s="95" customFormat="1" ht="16.5" customHeight="1" x14ac:dyDescent="0.15">
      <c r="A8" s="167"/>
      <c r="B8" s="78" t="s">
        <v>97</v>
      </c>
      <c r="C8" s="78" t="s">
        <v>225</v>
      </c>
      <c r="D8" s="78" t="s">
        <v>226</v>
      </c>
      <c r="E8" s="78" t="s">
        <v>227</v>
      </c>
      <c r="F8" s="78" t="s">
        <v>228</v>
      </c>
      <c r="G8" s="78" t="s">
        <v>229</v>
      </c>
      <c r="H8" s="78" t="s">
        <v>230</v>
      </c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</row>
    <row r="9" spans="1:31" s="64" customFormat="1" ht="65.099999999999994" hidden="1" customHeight="1" x14ac:dyDescent="0.25">
      <c r="A9" s="169">
        <v>2015</v>
      </c>
      <c r="B9" s="209">
        <v>740</v>
      </c>
      <c r="C9" s="209">
        <v>7.6</v>
      </c>
      <c r="D9" s="209">
        <v>12</v>
      </c>
      <c r="E9" s="209">
        <v>11</v>
      </c>
      <c r="F9" s="209">
        <v>97</v>
      </c>
      <c r="G9" s="209">
        <v>31</v>
      </c>
      <c r="H9" s="209">
        <v>51.7</v>
      </c>
      <c r="I9" s="96"/>
      <c r="J9" s="96"/>
      <c r="K9" s="97"/>
      <c r="L9" s="98"/>
      <c r="M9" s="98"/>
      <c r="N9" s="98"/>
      <c r="O9" s="98"/>
      <c r="P9" s="98"/>
      <c r="Q9" s="98"/>
      <c r="R9" s="98"/>
      <c r="S9" s="98"/>
      <c r="T9" s="98"/>
      <c r="U9" s="98"/>
    </row>
    <row r="10" spans="1:31" s="64" customFormat="1" ht="65.099999999999994" hidden="1" customHeight="1" x14ac:dyDescent="0.25">
      <c r="A10" s="169">
        <v>2016</v>
      </c>
      <c r="B10" s="209">
        <v>967.89999999999986</v>
      </c>
      <c r="C10" s="209">
        <v>0.1</v>
      </c>
      <c r="D10" s="209">
        <v>35.4</v>
      </c>
      <c r="E10" s="209">
        <v>39.700000000000003</v>
      </c>
      <c r="F10" s="209">
        <v>76</v>
      </c>
      <c r="G10" s="209">
        <v>98.6</v>
      </c>
      <c r="H10" s="209">
        <v>54.5</v>
      </c>
      <c r="I10" s="96"/>
      <c r="J10" s="96"/>
      <c r="K10" s="97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1:31" s="64" customFormat="1" ht="30" customHeight="1" x14ac:dyDescent="0.25">
      <c r="A11" s="169">
        <v>2017</v>
      </c>
      <c r="B11" s="209">
        <v>1192.2000000000003</v>
      </c>
      <c r="C11" s="209">
        <v>10.5</v>
      </c>
      <c r="D11" s="209">
        <v>7.8</v>
      </c>
      <c r="E11" s="209">
        <v>18.8</v>
      </c>
      <c r="F11" s="209">
        <v>48.6</v>
      </c>
      <c r="G11" s="209">
        <v>22.8</v>
      </c>
      <c r="H11" s="209">
        <v>41.3</v>
      </c>
      <c r="I11" s="96"/>
      <c r="J11" s="96"/>
      <c r="K11" s="97"/>
      <c r="L11" s="98"/>
      <c r="M11" s="98"/>
      <c r="N11" s="98"/>
      <c r="O11" s="98"/>
      <c r="P11" s="98"/>
      <c r="Q11" s="98"/>
      <c r="R11" s="98"/>
      <c r="S11" s="98"/>
      <c r="T11" s="98"/>
      <c r="U11" s="98"/>
    </row>
    <row r="12" spans="1:31" s="64" customFormat="1" ht="30" customHeight="1" x14ac:dyDescent="0.25">
      <c r="A12" s="169">
        <v>2018</v>
      </c>
      <c r="B12" s="209">
        <v>1348.6</v>
      </c>
      <c r="C12" s="209">
        <v>3.7</v>
      </c>
      <c r="D12" s="209">
        <v>24.6</v>
      </c>
      <c r="E12" s="209">
        <v>42.8</v>
      </c>
      <c r="F12" s="209">
        <v>143.80000000000001</v>
      </c>
      <c r="G12" s="209">
        <v>268.60000000000002</v>
      </c>
      <c r="H12" s="209">
        <v>101.4</v>
      </c>
      <c r="I12" s="96"/>
      <c r="J12" s="96"/>
      <c r="K12" s="97"/>
      <c r="L12" s="98"/>
      <c r="M12" s="98"/>
      <c r="N12" s="98"/>
      <c r="O12" s="98"/>
      <c r="P12" s="98"/>
      <c r="Q12" s="98"/>
      <c r="R12" s="98"/>
      <c r="S12" s="98"/>
      <c r="T12" s="98"/>
      <c r="U12" s="98"/>
    </row>
    <row r="13" spans="1:31" s="71" customFormat="1" ht="30" customHeight="1" x14ac:dyDescent="0.25">
      <c r="A13" s="169">
        <v>2019</v>
      </c>
      <c r="B13" s="209">
        <v>871.4</v>
      </c>
      <c r="C13" s="283">
        <v>0</v>
      </c>
      <c r="D13" s="207">
        <v>20</v>
      </c>
      <c r="E13" s="207">
        <v>38.5</v>
      </c>
      <c r="F13" s="207">
        <v>58.1</v>
      </c>
      <c r="G13" s="207">
        <v>15</v>
      </c>
      <c r="H13" s="207">
        <v>65.599999999999994</v>
      </c>
      <c r="I13" s="99"/>
      <c r="J13" s="99"/>
      <c r="K13" s="100"/>
      <c r="L13" s="101"/>
      <c r="M13" s="101"/>
      <c r="N13" s="101"/>
      <c r="O13" s="101"/>
      <c r="P13" s="101"/>
      <c r="Q13" s="101"/>
      <c r="R13" s="101"/>
      <c r="S13" s="101"/>
      <c r="T13" s="101"/>
      <c r="U13" s="101"/>
    </row>
    <row r="14" spans="1:31" s="71" customFormat="1" ht="30" customHeight="1" x14ac:dyDescent="0.25">
      <c r="A14" s="169">
        <v>2020</v>
      </c>
      <c r="B14" s="209">
        <v>1485.8</v>
      </c>
      <c r="C14" s="341">
        <v>61.1</v>
      </c>
      <c r="D14" s="207">
        <v>45</v>
      </c>
      <c r="E14" s="207">
        <v>17</v>
      </c>
      <c r="F14" s="207">
        <v>14.2</v>
      </c>
      <c r="G14" s="207">
        <v>105</v>
      </c>
      <c r="H14" s="207">
        <v>90.1</v>
      </c>
      <c r="I14" s="99"/>
      <c r="J14" s="99"/>
      <c r="K14" s="100"/>
      <c r="L14" s="101"/>
      <c r="M14" s="101"/>
      <c r="N14" s="101"/>
      <c r="O14" s="101"/>
      <c r="P14" s="101"/>
      <c r="Q14" s="101"/>
      <c r="R14" s="101"/>
      <c r="S14" s="101"/>
      <c r="T14" s="101"/>
      <c r="U14" s="101"/>
    </row>
    <row r="15" spans="1:31" s="105" customFormat="1" ht="30" customHeight="1" x14ac:dyDescent="0.25">
      <c r="A15" s="169">
        <v>2021</v>
      </c>
      <c r="B15" s="209">
        <v>950.30000000000007</v>
      </c>
      <c r="C15" s="207">
        <v>16</v>
      </c>
      <c r="D15" s="207">
        <v>4.3</v>
      </c>
      <c r="E15" s="207">
        <v>111.1</v>
      </c>
      <c r="F15" s="207">
        <v>100.1</v>
      </c>
      <c r="G15" s="207">
        <v>175</v>
      </c>
      <c r="H15" s="207">
        <v>67.2</v>
      </c>
      <c r="I15" s="102"/>
      <c r="J15" s="102"/>
      <c r="K15" s="103"/>
      <c r="L15" s="104"/>
      <c r="M15" s="104"/>
      <c r="N15" s="104"/>
      <c r="O15" s="104"/>
      <c r="P15" s="104"/>
      <c r="Q15" s="104"/>
      <c r="R15" s="104"/>
      <c r="S15" s="104"/>
      <c r="T15" s="104"/>
      <c r="U15" s="104"/>
    </row>
    <row r="16" spans="1:31" s="64" customFormat="1" ht="30" customHeight="1" x14ac:dyDescent="0.25">
      <c r="A16" s="395">
        <v>2022</v>
      </c>
      <c r="B16" s="399">
        <f>SUM(C16:H16,B29:H29)</f>
        <v>1707.6999999999998</v>
      </c>
      <c r="C16" s="252">
        <v>3.1</v>
      </c>
      <c r="D16" s="252">
        <v>5.9</v>
      </c>
      <c r="E16" s="252">
        <v>83.8</v>
      </c>
      <c r="F16" s="252">
        <v>45.7</v>
      </c>
      <c r="G16" s="252">
        <v>10.9</v>
      </c>
      <c r="H16" s="252">
        <v>301</v>
      </c>
      <c r="I16" s="96"/>
      <c r="J16" s="96"/>
      <c r="K16" s="108"/>
      <c r="L16" s="98"/>
      <c r="M16" s="98"/>
      <c r="N16" s="98"/>
      <c r="O16" s="98"/>
      <c r="P16" s="98"/>
      <c r="Q16" s="98"/>
      <c r="R16" s="98"/>
      <c r="S16" s="98"/>
      <c r="T16" s="98"/>
      <c r="U16" s="98"/>
    </row>
    <row r="17" spans="1:21" s="64" customFormat="1" ht="9.9499999999999993" customHeight="1" thickBot="1" x14ac:dyDescent="0.2">
      <c r="A17" s="198"/>
      <c r="B17" s="199"/>
      <c r="C17" s="199"/>
      <c r="D17" s="199"/>
      <c r="E17" s="199"/>
      <c r="F17" s="199"/>
      <c r="G17" s="199"/>
      <c r="H17" s="199"/>
      <c r="I17" s="96"/>
      <c r="J17" s="96"/>
      <c r="K17" s="108"/>
      <c r="L17" s="98"/>
      <c r="M17" s="98"/>
      <c r="N17" s="98"/>
      <c r="O17" s="98"/>
      <c r="P17" s="98"/>
      <c r="Q17" s="98"/>
      <c r="R17" s="98"/>
      <c r="S17" s="98"/>
      <c r="T17" s="98"/>
      <c r="U17" s="98"/>
    </row>
    <row r="18" spans="1:21" s="71" customFormat="1" ht="9.9499999999999993" customHeight="1" thickBot="1" x14ac:dyDescent="0.3">
      <c r="A18" s="106"/>
      <c r="B18" s="107"/>
      <c r="C18" s="107"/>
      <c r="D18" s="107"/>
      <c r="E18" s="107"/>
      <c r="F18" s="107"/>
      <c r="G18" s="107"/>
      <c r="H18" s="107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</row>
    <row r="19" spans="1:21" s="71" customFormat="1" ht="15.75" customHeight="1" x14ac:dyDescent="0.25">
      <c r="A19" s="372"/>
      <c r="B19" s="515" t="s">
        <v>90</v>
      </c>
      <c r="C19" s="499"/>
      <c r="D19" s="93" t="s">
        <v>91</v>
      </c>
      <c r="E19" s="93" t="s">
        <v>92</v>
      </c>
      <c r="F19" s="93" t="s">
        <v>93</v>
      </c>
      <c r="G19" s="93" t="s">
        <v>94</v>
      </c>
      <c r="H19" s="166" t="s">
        <v>95</v>
      </c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</row>
    <row r="20" spans="1:21" x14ac:dyDescent="0.3">
      <c r="A20" s="373" t="s">
        <v>23</v>
      </c>
      <c r="B20" s="508" t="s">
        <v>231</v>
      </c>
      <c r="C20" s="509"/>
      <c r="D20" s="374"/>
      <c r="E20" s="374"/>
      <c r="F20" s="374"/>
      <c r="G20" s="374"/>
      <c r="H20" s="376"/>
    </row>
    <row r="21" spans="1:21" x14ac:dyDescent="0.3">
      <c r="A21" s="167"/>
      <c r="B21" s="510"/>
      <c r="C21" s="511"/>
      <c r="D21" s="78" t="s">
        <v>232</v>
      </c>
      <c r="E21" s="78" t="s">
        <v>233</v>
      </c>
      <c r="F21" s="78" t="s">
        <v>234</v>
      </c>
      <c r="G21" s="78" t="s">
        <v>235</v>
      </c>
      <c r="H21" s="168" t="s">
        <v>236</v>
      </c>
    </row>
    <row r="22" spans="1:21" hidden="1" x14ac:dyDescent="0.3">
      <c r="A22" s="169">
        <v>2015</v>
      </c>
      <c r="B22" s="379"/>
      <c r="C22" s="209">
        <v>198.6</v>
      </c>
      <c r="D22" s="209">
        <v>114.6</v>
      </c>
      <c r="E22" s="209">
        <v>42.5</v>
      </c>
      <c r="F22" s="209">
        <v>41.1</v>
      </c>
      <c r="G22" s="209">
        <v>116.8</v>
      </c>
      <c r="H22" s="210">
        <v>16.100000000000001</v>
      </c>
    </row>
    <row r="23" spans="1:21" ht="13.5" hidden="1" customHeight="1" x14ac:dyDescent="0.3">
      <c r="A23" s="169">
        <v>2016</v>
      </c>
      <c r="B23" s="379"/>
      <c r="C23" s="209">
        <v>429.4</v>
      </c>
      <c r="D23" s="209">
        <v>38.5</v>
      </c>
      <c r="E23" s="209">
        <v>61.4</v>
      </c>
      <c r="F23" s="209">
        <v>69.599999999999994</v>
      </c>
      <c r="G23" s="209">
        <v>9.9</v>
      </c>
      <c r="H23" s="210">
        <v>54.8</v>
      </c>
    </row>
    <row r="24" spans="1:21" ht="30" customHeight="1" x14ac:dyDescent="0.3">
      <c r="A24" s="169">
        <v>2017</v>
      </c>
      <c r="B24" s="112"/>
      <c r="C24" s="209">
        <v>578.4</v>
      </c>
      <c r="D24" s="209">
        <v>326.10000000000002</v>
      </c>
      <c r="E24" s="209">
        <v>50.4</v>
      </c>
      <c r="F24" s="209">
        <v>40</v>
      </c>
      <c r="G24" s="209">
        <v>27.3</v>
      </c>
      <c r="H24" s="210">
        <v>20.2</v>
      </c>
    </row>
    <row r="25" spans="1:21" s="114" customFormat="1" ht="30" customHeight="1" x14ac:dyDescent="0.3">
      <c r="A25" s="169">
        <v>2018</v>
      </c>
      <c r="B25" s="112"/>
      <c r="C25" s="209">
        <v>204.5</v>
      </c>
      <c r="D25" s="209">
        <v>300.60000000000002</v>
      </c>
      <c r="E25" s="209">
        <v>77</v>
      </c>
      <c r="F25" s="209">
        <v>110</v>
      </c>
      <c r="G25" s="209">
        <v>55.5</v>
      </c>
      <c r="H25" s="210">
        <v>16.100000000000001</v>
      </c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</row>
    <row r="26" spans="1:21" s="114" customFormat="1" ht="30" customHeight="1" x14ac:dyDescent="0.3">
      <c r="A26" s="169">
        <v>2019</v>
      </c>
      <c r="B26" s="112"/>
      <c r="C26" s="207">
        <v>198.6</v>
      </c>
      <c r="D26" s="207">
        <v>215.1</v>
      </c>
      <c r="E26" s="207">
        <v>136.69999999999999</v>
      </c>
      <c r="F26" s="207">
        <v>57</v>
      </c>
      <c r="G26" s="207">
        <v>56.9</v>
      </c>
      <c r="H26" s="208">
        <v>9.9</v>
      </c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</row>
    <row r="27" spans="1:21" s="116" customFormat="1" ht="30" customHeight="1" x14ac:dyDescent="0.3">
      <c r="A27" s="169">
        <v>2020</v>
      </c>
      <c r="B27" s="112"/>
      <c r="C27" s="207">
        <v>213.9</v>
      </c>
      <c r="D27" s="207">
        <v>744.8</v>
      </c>
      <c r="E27" s="207">
        <v>136.30000000000001</v>
      </c>
      <c r="F27" s="207">
        <v>1.7</v>
      </c>
      <c r="G27" s="207">
        <v>50.6</v>
      </c>
      <c r="H27" s="208">
        <v>6.1</v>
      </c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</row>
    <row r="28" spans="1:21" s="61" customFormat="1" ht="30" customHeight="1" x14ac:dyDescent="0.3">
      <c r="A28" s="169">
        <v>2021</v>
      </c>
      <c r="B28" s="112"/>
      <c r="C28" s="207">
        <v>105.6</v>
      </c>
      <c r="D28" s="207">
        <v>152.9</v>
      </c>
      <c r="E28" s="207">
        <v>122.7</v>
      </c>
      <c r="F28" s="207">
        <v>41.2</v>
      </c>
      <c r="G28" s="207">
        <v>50.7</v>
      </c>
      <c r="H28" s="208">
        <v>3.5</v>
      </c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</row>
    <row r="29" spans="1:21" s="61" customFormat="1" ht="30" customHeight="1" x14ac:dyDescent="0.25">
      <c r="A29" s="395">
        <v>2022</v>
      </c>
      <c r="B29" s="512">
        <v>226.8</v>
      </c>
      <c r="C29" s="513"/>
      <c r="D29" s="252">
        <v>595.4</v>
      </c>
      <c r="E29" s="252">
        <v>242.9</v>
      </c>
      <c r="F29" s="252">
        <v>143.1</v>
      </c>
      <c r="G29" s="252">
        <v>41.5</v>
      </c>
      <c r="H29" s="253">
        <v>7.6</v>
      </c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</row>
    <row r="30" spans="1:21" s="61" customFormat="1" ht="9.9499999999999993" customHeight="1" thickBot="1" x14ac:dyDescent="0.35">
      <c r="A30" s="198"/>
      <c r="B30" s="191"/>
      <c r="C30" s="199"/>
      <c r="D30" s="199"/>
      <c r="E30" s="199"/>
      <c r="F30" s="199"/>
      <c r="G30" s="199"/>
      <c r="H30" s="200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</row>
    <row r="31" spans="1:21" s="61" customFormat="1" ht="9.9499999999999993" customHeight="1" x14ac:dyDescent="0.3">
      <c r="A31" s="63"/>
      <c r="B31" s="63"/>
      <c r="C31" s="107"/>
      <c r="D31" s="107"/>
      <c r="E31" s="107"/>
      <c r="F31" s="107"/>
      <c r="G31" s="107"/>
      <c r="H31" s="107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</row>
    <row r="32" spans="1:21" s="64" customFormat="1" ht="15" customHeight="1" x14ac:dyDescent="0.25">
      <c r="A32" s="75" t="s">
        <v>238</v>
      </c>
      <c r="B32" s="65"/>
      <c r="C32" s="212"/>
      <c r="D32" s="213"/>
      <c r="E32" s="213"/>
      <c r="F32" s="213"/>
      <c r="G32" s="213"/>
      <c r="H32" s="213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</row>
    <row r="33" spans="1:21" s="61" customFormat="1" ht="19.5" customHeight="1" x14ac:dyDescent="0.3">
      <c r="A33" s="63"/>
      <c r="B33" s="63"/>
      <c r="C33" s="110"/>
      <c r="D33" s="111"/>
      <c r="E33" s="111"/>
      <c r="F33" s="111"/>
      <c r="G33" s="111"/>
      <c r="H33" s="111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</row>
    <row r="34" spans="1:21" s="61" customFormat="1" ht="19.5" customHeight="1" x14ac:dyDescent="0.3">
      <c r="A34" s="63"/>
      <c r="B34" s="63"/>
      <c r="C34" s="65"/>
      <c r="D34" s="111"/>
      <c r="E34" s="111"/>
      <c r="F34" s="111"/>
      <c r="G34" s="111"/>
      <c r="H34" s="111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</row>
    <row r="35" spans="1:21" s="61" customFormat="1" ht="20.25" customHeight="1" x14ac:dyDescent="0.3">
      <c r="A35" s="63"/>
      <c r="B35" s="63"/>
      <c r="C35" s="65"/>
      <c r="D35" s="111"/>
      <c r="E35" s="111"/>
      <c r="F35" s="111"/>
      <c r="G35" s="111"/>
      <c r="H35" s="111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</row>
    <row r="36" spans="1:21" s="72" customFormat="1" ht="26.25" customHeight="1" x14ac:dyDescent="0.3">
      <c r="A36" s="63"/>
      <c r="B36" s="63"/>
      <c r="C36" s="63"/>
      <c r="D36" s="63"/>
      <c r="E36" s="63"/>
      <c r="F36" s="63"/>
      <c r="G36" s="63"/>
      <c r="H36" s="63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</row>
    <row r="37" spans="1:21" s="72" customFormat="1" ht="26.25" customHeight="1" x14ac:dyDescent="0.3">
      <c r="A37" s="63"/>
      <c r="B37" s="63"/>
      <c r="C37" s="63"/>
      <c r="D37" s="63"/>
      <c r="E37" s="63"/>
      <c r="F37" s="63"/>
      <c r="G37" s="63"/>
      <c r="H37" s="63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</row>
    <row r="38" spans="1:21" s="72" customFormat="1" ht="26.25" customHeight="1" x14ac:dyDescent="0.3">
      <c r="A38" s="63"/>
      <c r="B38" s="63"/>
      <c r="C38" s="63"/>
      <c r="D38" s="63"/>
      <c r="E38" s="63"/>
      <c r="F38" s="63"/>
      <c r="G38" s="63"/>
      <c r="H38" s="63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</row>
    <row r="39" spans="1:21" s="72" customFormat="1" ht="26.25" customHeight="1" x14ac:dyDescent="0.3">
      <c r="A39" s="63"/>
      <c r="B39" s="63"/>
      <c r="C39" s="63"/>
      <c r="D39" s="63"/>
      <c r="E39" s="63"/>
      <c r="F39" s="63"/>
      <c r="G39" s="63"/>
      <c r="H39" s="63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</row>
    <row r="40" spans="1:21" s="72" customFormat="1" ht="26.25" customHeight="1" x14ac:dyDescent="0.3">
      <c r="A40" s="63"/>
      <c r="B40" s="63"/>
      <c r="C40" s="63"/>
      <c r="D40" s="63"/>
      <c r="E40" s="63"/>
      <c r="F40" s="63"/>
      <c r="G40" s="63"/>
      <c r="H40" s="63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</row>
    <row r="41" spans="1:21" s="72" customFormat="1" ht="26.25" customHeight="1" x14ac:dyDescent="0.3">
      <c r="A41" s="63"/>
      <c r="B41" s="63"/>
      <c r="C41" s="63"/>
      <c r="D41" s="63"/>
      <c r="E41" s="63"/>
      <c r="F41" s="63"/>
      <c r="G41" s="63"/>
      <c r="H41" s="63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</row>
    <row r="42" spans="1:21" s="72" customFormat="1" ht="26.25" customHeight="1" x14ac:dyDescent="0.3">
      <c r="A42" s="63"/>
      <c r="B42" s="63"/>
      <c r="C42" s="63"/>
      <c r="D42" s="63"/>
      <c r="E42" s="63"/>
      <c r="F42" s="63"/>
      <c r="G42" s="63"/>
      <c r="H42" s="63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</row>
    <row r="43" spans="1:21" s="72" customFormat="1" ht="41.25" customHeight="1" x14ac:dyDescent="0.3">
      <c r="A43" s="63"/>
      <c r="B43" s="63"/>
      <c r="C43" s="63"/>
      <c r="D43" s="63"/>
      <c r="E43" s="63"/>
      <c r="F43" s="63"/>
      <c r="G43" s="63"/>
      <c r="H43" s="63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</row>
    <row r="44" spans="1:21" s="72" customFormat="1" ht="24" customHeight="1" x14ac:dyDescent="0.3">
      <c r="A44" s="63"/>
      <c r="B44" s="63"/>
      <c r="C44" s="63"/>
      <c r="D44" s="63"/>
      <c r="E44" s="63"/>
      <c r="F44" s="63"/>
      <c r="G44" s="63"/>
      <c r="H44" s="63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</row>
    <row r="45" spans="1:21" s="72" customFormat="1" ht="24" customHeight="1" x14ac:dyDescent="0.3">
      <c r="A45" s="63"/>
      <c r="B45" s="63"/>
      <c r="C45" s="63"/>
      <c r="D45" s="63"/>
      <c r="E45" s="63"/>
      <c r="F45" s="63"/>
      <c r="G45" s="63"/>
      <c r="H45" s="63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</row>
    <row r="46" spans="1:21" s="72" customFormat="1" ht="24" customHeight="1" x14ac:dyDescent="0.3">
      <c r="A46" s="63"/>
      <c r="B46" s="63"/>
      <c r="C46" s="63"/>
      <c r="D46" s="63"/>
      <c r="E46" s="63"/>
      <c r="F46" s="63"/>
      <c r="G46" s="63"/>
      <c r="H46" s="63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</row>
    <row r="47" spans="1:21" s="72" customFormat="1" ht="35.25" customHeight="1" x14ac:dyDescent="0.3">
      <c r="A47" s="63"/>
      <c r="B47" s="63"/>
      <c r="C47" s="63"/>
      <c r="D47" s="63"/>
      <c r="E47" s="63"/>
      <c r="F47" s="63"/>
      <c r="G47" s="63"/>
      <c r="H47" s="63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</row>
    <row r="48" spans="1:21" s="72" customFormat="1" ht="24" customHeight="1" x14ac:dyDescent="0.3">
      <c r="A48" s="63"/>
      <c r="B48" s="63"/>
      <c r="C48" s="63"/>
      <c r="D48" s="63"/>
      <c r="E48" s="63"/>
      <c r="F48" s="63"/>
      <c r="G48" s="63"/>
      <c r="H48" s="63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</row>
    <row r="49" spans="1:21" s="72" customFormat="1" ht="24" customHeight="1" x14ac:dyDescent="0.3">
      <c r="A49" s="63"/>
      <c r="B49" s="63"/>
      <c r="C49" s="63"/>
      <c r="D49" s="63"/>
      <c r="E49" s="63"/>
      <c r="F49" s="63"/>
      <c r="G49" s="63"/>
      <c r="H49" s="63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</row>
    <row r="50" spans="1:21" s="72" customFormat="1" ht="24" customHeight="1" x14ac:dyDescent="0.3">
      <c r="A50" s="63"/>
      <c r="B50" s="63"/>
      <c r="C50" s="63"/>
      <c r="D50" s="63"/>
      <c r="E50" s="63"/>
      <c r="F50" s="63"/>
      <c r="G50" s="63"/>
      <c r="H50" s="63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</row>
    <row r="51" spans="1:21" s="72" customFormat="1" ht="36" customHeight="1" x14ac:dyDescent="0.3">
      <c r="A51" s="63"/>
      <c r="B51" s="63"/>
      <c r="C51" s="63"/>
      <c r="D51" s="63"/>
      <c r="E51" s="63"/>
      <c r="F51" s="63"/>
      <c r="G51" s="63"/>
      <c r="H51" s="63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</row>
    <row r="52" spans="1:21" s="72" customFormat="1" ht="24" customHeight="1" x14ac:dyDescent="0.3">
      <c r="A52" s="63"/>
      <c r="B52" s="63"/>
      <c r="C52" s="63"/>
      <c r="D52" s="63"/>
      <c r="E52" s="63"/>
      <c r="F52" s="63"/>
      <c r="G52" s="63"/>
      <c r="H52" s="63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</row>
    <row r="53" spans="1:21" s="61" customFormat="1" ht="31.5" customHeight="1" x14ac:dyDescent="0.3">
      <c r="A53" s="63"/>
      <c r="B53" s="63"/>
      <c r="C53" s="63"/>
      <c r="D53" s="63"/>
      <c r="E53" s="63"/>
      <c r="F53" s="63"/>
      <c r="G53" s="63"/>
      <c r="H53" s="63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</row>
    <row r="54" spans="1:21" x14ac:dyDescent="0.3">
      <c r="A54" s="63"/>
    </row>
    <row r="55" spans="1:21" x14ac:dyDescent="0.3">
      <c r="A55" s="109"/>
      <c r="B55" s="65"/>
    </row>
    <row r="56" spans="1:21" x14ac:dyDescent="0.3">
      <c r="A56" s="109"/>
      <c r="B56" s="65"/>
    </row>
    <row r="57" spans="1:21" x14ac:dyDescent="0.3">
      <c r="A57" s="109"/>
      <c r="B57" s="65"/>
    </row>
    <row r="58" spans="1:21" x14ac:dyDescent="0.3">
      <c r="A58" s="109"/>
      <c r="B58" s="65"/>
    </row>
    <row r="59" spans="1:21" x14ac:dyDescent="0.3">
      <c r="A59" s="109"/>
      <c r="B59" s="65"/>
    </row>
    <row r="60" spans="1:21" x14ac:dyDescent="0.3">
      <c r="A60" s="109"/>
      <c r="B60" s="65"/>
    </row>
    <row r="61" spans="1:21" x14ac:dyDescent="0.3">
      <c r="A61" s="109"/>
      <c r="B61" s="65"/>
    </row>
    <row r="62" spans="1:21" x14ac:dyDescent="0.3">
      <c r="A62" s="109"/>
      <c r="B62" s="65"/>
    </row>
    <row r="63" spans="1:21" x14ac:dyDescent="0.3">
      <c r="A63" s="109"/>
      <c r="B63" s="65"/>
    </row>
    <row r="64" spans="1:21" x14ac:dyDescent="0.3">
      <c r="A64" s="109"/>
      <c r="B64" s="65"/>
    </row>
    <row r="65" spans="1:8" x14ac:dyDescent="0.3">
      <c r="A65" s="109"/>
      <c r="B65" s="65"/>
    </row>
    <row r="66" spans="1:8" x14ac:dyDescent="0.3">
      <c r="A66" s="109"/>
      <c r="B66" s="65"/>
    </row>
    <row r="67" spans="1:8" x14ac:dyDescent="0.3">
      <c r="A67" s="109"/>
      <c r="B67" s="65"/>
      <c r="C67" s="65"/>
      <c r="D67" s="111"/>
      <c r="E67" s="111"/>
      <c r="F67" s="111"/>
      <c r="G67" s="111"/>
      <c r="H67" s="111"/>
    </row>
    <row r="68" spans="1:8" x14ac:dyDescent="0.3">
      <c r="A68" s="109"/>
      <c r="B68" s="65"/>
      <c r="C68" s="65"/>
      <c r="D68" s="111"/>
      <c r="E68" s="111"/>
      <c r="F68" s="111"/>
      <c r="G68" s="111"/>
      <c r="H68" s="111"/>
    </row>
    <row r="69" spans="1:8" x14ac:dyDescent="0.3">
      <c r="A69" s="109"/>
      <c r="B69" s="65"/>
      <c r="C69" s="65"/>
      <c r="D69" s="111"/>
      <c r="E69" s="111"/>
      <c r="F69" s="111"/>
      <c r="G69" s="111"/>
      <c r="H69" s="111"/>
    </row>
    <row r="70" spans="1:8" x14ac:dyDescent="0.3">
      <c r="A70" s="109"/>
      <c r="B70" s="65"/>
      <c r="C70" s="65"/>
      <c r="D70" s="111"/>
      <c r="E70" s="111"/>
      <c r="F70" s="111"/>
      <c r="G70" s="111"/>
      <c r="H70" s="111"/>
    </row>
    <row r="71" spans="1:8" x14ac:dyDescent="0.3">
      <c r="A71" s="109"/>
      <c r="B71" s="65"/>
      <c r="C71" s="65"/>
      <c r="D71" s="111"/>
      <c r="E71" s="111"/>
      <c r="F71" s="111"/>
      <c r="G71" s="111"/>
      <c r="H71" s="111"/>
    </row>
    <row r="72" spans="1:8" x14ac:dyDescent="0.3">
      <c r="A72" s="109"/>
      <c r="B72" s="65"/>
      <c r="C72" s="65"/>
      <c r="D72" s="111"/>
      <c r="E72" s="111"/>
      <c r="F72" s="111"/>
      <c r="G72" s="111"/>
      <c r="H72" s="111"/>
    </row>
    <row r="73" spans="1:8" x14ac:dyDescent="0.3">
      <c r="A73" s="109"/>
      <c r="B73" s="65"/>
      <c r="C73" s="65"/>
      <c r="D73" s="111"/>
      <c r="E73" s="111"/>
      <c r="F73" s="111"/>
      <c r="G73" s="111"/>
      <c r="H73" s="111"/>
    </row>
    <row r="74" spans="1:8" x14ac:dyDescent="0.3">
      <c r="A74" s="109"/>
      <c r="B74" s="65"/>
      <c r="C74" s="65"/>
      <c r="D74" s="111"/>
      <c r="E74" s="111"/>
      <c r="F74" s="111"/>
      <c r="G74" s="111"/>
      <c r="H74" s="111"/>
    </row>
    <row r="75" spans="1:8" x14ac:dyDescent="0.3">
      <c r="A75" s="109"/>
      <c r="B75" s="65"/>
      <c r="C75" s="65"/>
      <c r="D75" s="111"/>
      <c r="E75" s="111"/>
      <c r="F75" s="111"/>
      <c r="G75" s="111"/>
      <c r="H75" s="111"/>
    </row>
    <row r="76" spans="1:8" x14ac:dyDescent="0.3">
      <c r="A76" s="109"/>
      <c r="B76" s="65"/>
      <c r="C76" s="65"/>
      <c r="D76" s="111"/>
      <c r="E76" s="111"/>
      <c r="F76" s="111"/>
      <c r="G76" s="111"/>
      <c r="H76" s="111"/>
    </row>
    <row r="77" spans="1:8" x14ac:dyDescent="0.3">
      <c r="A77" s="109"/>
      <c r="B77" s="65"/>
      <c r="C77" s="65"/>
      <c r="D77" s="111"/>
      <c r="E77" s="111"/>
      <c r="F77" s="111"/>
      <c r="G77" s="111"/>
      <c r="H77" s="111"/>
    </row>
    <row r="78" spans="1:8" x14ac:dyDescent="0.3">
      <c r="A78" s="109"/>
      <c r="B78" s="65"/>
      <c r="C78" s="65"/>
      <c r="D78" s="111"/>
      <c r="E78" s="111"/>
      <c r="F78" s="111"/>
      <c r="G78" s="111"/>
      <c r="H78" s="111"/>
    </row>
    <row r="79" spans="1:8" x14ac:dyDescent="0.3">
      <c r="A79" s="109"/>
      <c r="B79" s="65"/>
      <c r="C79" s="65"/>
      <c r="D79" s="111"/>
      <c r="E79" s="111"/>
      <c r="F79" s="111"/>
      <c r="G79" s="111"/>
      <c r="H79" s="111"/>
    </row>
    <row r="80" spans="1:8" x14ac:dyDescent="0.3">
      <c r="A80" s="109"/>
      <c r="B80" s="65"/>
      <c r="C80" s="65"/>
      <c r="D80" s="111"/>
      <c r="E80" s="111"/>
      <c r="F80" s="111"/>
      <c r="G80" s="111"/>
      <c r="H80" s="111"/>
    </row>
    <row r="81" spans="1:8" x14ac:dyDescent="0.3">
      <c r="A81" s="109"/>
      <c r="B81" s="65"/>
      <c r="C81" s="65"/>
      <c r="D81" s="111"/>
      <c r="E81" s="111"/>
      <c r="F81" s="111"/>
      <c r="G81" s="111"/>
      <c r="H81" s="111"/>
    </row>
    <row r="82" spans="1:8" x14ac:dyDescent="0.3">
      <c r="A82" s="109"/>
      <c r="B82" s="65"/>
      <c r="C82" s="65"/>
      <c r="D82" s="111"/>
      <c r="E82" s="111"/>
      <c r="F82" s="111"/>
      <c r="G82" s="111"/>
      <c r="H82" s="111"/>
    </row>
    <row r="83" spans="1:8" x14ac:dyDescent="0.3">
      <c r="A83" s="109"/>
      <c r="B83" s="65"/>
      <c r="C83" s="65"/>
      <c r="D83" s="111"/>
      <c r="E83" s="111"/>
      <c r="F83" s="111"/>
      <c r="G83" s="111"/>
      <c r="H83" s="111"/>
    </row>
    <row r="84" spans="1:8" x14ac:dyDescent="0.3">
      <c r="A84" s="109"/>
      <c r="B84" s="65"/>
      <c r="C84" s="65"/>
      <c r="D84" s="111"/>
      <c r="E84" s="111"/>
      <c r="F84" s="111"/>
      <c r="G84" s="111"/>
      <c r="H84" s="111"/>
    </row>
    <row r="85" spans="1:8" x14ac:dyDescent="0.3">
      <c r="A85" s="109"/>
      <c r="B85" s="65"/>
      <c r="C85" s="65"/>
      <c r="D85" s="111"/>
      <c r="E85" s="111"/>
      <c r="F85" s="111"/>
      <c r="G85" s="111"/>
      <c r="H85" s="111"/>
    </row>
    <row r="86" spans="1:8" x14ac:dyDescent="0.3">
      <c r="A86" s="109"/>
      <c r="B86" s="65"/>
      <c r="C86" s="65"/>
      <c r="D86" s="111"/>
      <c r="E86" s="111"/>
      <c r="F86" s="111"/>
      <c r="G86" s="111"/>
      <c r="H86" s="111"/>
    </row>
    <row r="87" spans="1:8" x14ac:dyDescent="0.3">
      <c r="A87" s="109"/>
      <c r="B87" s="65"/>
      <c r="C87" s="65"/>
      <c r="D87" s="111"/>
      <c r="E87" s="111"/>
      <c r="F87" s="111"/>
      <c r="G87" s="111"/>
      <c r="H87" s="111"/>
    </row>
    <row r="88" spans="1:8" x14ac:dyDescent="0.3">
      <c r="A88" s="109"/>
      <c r="B88" s="65"/>
      <c r="C88" s="65"/>
      <c r="D88" s="111"/>
      <c r="E88" s="111"/>
      <c r="F88" s="111"/>
      <c r="G88" s="111"/>
      <c r="H88" s="111"/>
    </row>
    <row r="89" spans="1:8" x14ac:dyDescent="0.3">
      <c r="A89" s="109"/>
      <c r="B89" s="65"/>
      <c r="C89" s="65"/>
      <c r="D89" s="111"/>
      <c r="E89" s="111"/>
      <c r="F89" s="111"/>
      <c r="G89" s="111"/>
      <c r="H89" s="111"/>
    </row>
    <row r="90" spans="1:8" x14ac:dyDescent="0.3">
      <c r="A90" s="109"/>
      <c r="B90" s="65"/>
      <c r="C90" s="65"/>
      <c r="D90" s="111"/>
      <c r="E90" s="111"/>
      <c r="F90" s="111"/>
      <c r="G90" s="111"/>
      <c r="H90" s="111"/>
    </row>
    <row r="91" spans="1:8" x14ac:dyDescent="0.3">
      <c r="A91" s="109"/>
      <c r="B91" s="65"/>
      <c r="C91" s="65"/>
      <c r="D91" s="111"/>
      <c r="E91" s="111"/>
      <c r="F91" s="111"/>
      <c r="G91" s="111"/>
      <c r="H91" s="111"/>
    </row>
    <row r="92" spans="1:8" x14ac:dyDescent="0.3">
      <c r="A92" s="109"/>
      <c r="B92" s="65"/>
      <c r="C92" s="65"/>
      <c r="D92" s="111"/>
      <c r="E92" s="111"/>
      <c r="F92" s="111"/>
      <c r="G92" s="111"/>
      <c r="H92" s="111"/>
    </row>
    <row r="93" spans="1:8" x14ac:dyDescent="0.3">
      <c r="A93" s="109"/>
      <c r="B93" s="65"/>
      <c r="C93" s="65"/>
      <c r="D93" s="111"/>
      <c r="E93" s="111"/>
      <c r="F93" s="111"/>
      <c r="G93" s="111"/>
      <c r="H93" s="111"/>
    </row>
    <row r="94" spans="1:8" x14ac:dyDescent="0.3">
      <c r="A94" s="109"/>
      <c r="B94" s="65"/>
      <c r="C94" s="65"/>
      <c r="D94" s="111"/>
      <c r="E94" s="111"/>
      <c r="F94" s="111"/>
      <c r="G94" s="111"/>
      <c r="H94" s="111"/>
    </row>
    <row r="95" spans="1:8" x14ac:dyDescent="0.3">
      <c r="A95" s="109"/>
      <c r="B95" s="65"/>
      <c r="C95" s="65"/>
      <c r="D95" s="111"/>
      <c r="E95" s="111"/>
      <c r="F95" s="111"/>
      <c r="G95" s="111"/>
      <c r="H95" s="111"/>
    </row>
    <row r="96" spans="1:8" x14ac:dyDescent="0.3">
      <c r="A96" s="109"/>
      <c r="B96" s="65"/>
      <c r="C96" s="65"/>
      <c r="D96" s="111"/>
      <c r="E96" s="111"/>
      <c r="F96" s="111"/>
      <c r="G96" s="111"/>
      <c r="H96" s="111"/>
    </row>
    <row r="97" spans="1:8" x14ac:dyDescent="0.3">
      <c r="A97" s="109"/>
      <c r="B97" s="65"/>
      <c r="C97" s="65"/>
      <c r="D97" s="111"/>
      <c r="E97" s="111"/>
      <c r="F97" s="111"/>
      <c r="G97" s="111"/>
      <c r="H97" s="111"/>
    </row>
    <row r="98" spans="1:8" x14ac:dyDescent="0.3">
      <c r="A98" s="109"/>
      <c r="B98" s="65"/>
      <c r="C98" s="65"/>
      <c r="D98" s="111"/>
      <c r="E98" s="111"/>
      <c r="F98" s="111"/>
      <c r="G98" s="111"/>
      <c r="H98" s="111"/>
    </row>
    <row r="99" spans="1:8" x14ac:dyDescent="0.3">
      <c r="A99" s="109"/>
      <c r="B99" s="65"/>
      <c r="C99" s="65"/>
      <c r="D99" s="111"/>
      <c r="E99" s="111"/>
      <c r="F99" s="111"/>
      <c r="G99" s="111"/>
      <c r="H99" s="111"/>
    </row>
    <row r="100" spans="1:8" x14ac:dyDescent="0.3">
      <c r="A100" s="109"/>
      <c r="B100" s="65"/>
      <c r="C100" s="65"/>
      <c r="D100" s="111"/>
      <c r="E100" s="111"/>
      <c r="F100" s="111"/>
      <c r="G100" s="111"/>
      <c r="H100" s="111"/>
    </row>
    <row r="101" spans="1:8" x14ac:dyDescent="0.3">
      <c r="A101" s="109"/>
      <c r="B101" s="65"/>
      <c r="C101" s="65"/>
      <c r="D101" s="111"/>
      <c r="E101" s="111"/>
      <c r="F101" s="111"/>
      <c r="G101" s="111"/>
      <c r="H101" s="111"/>
    </row>
    <row r="102" spans="1:8" x14ac:dyDescent="0.3">
      <c r="A102" s="109"/>
      <c r="B102" s="65"/>
      <c r="C102" s="65"/>
      <c r="D102" s="111"/>
      <c r="E102" s="111"/>
      <c r="F102" s="111"/>
      <c r="G102" s="111"/>
      <c r="H102" s="111"/>
    </row>
    <row r="103" spans="1:8" x14ac:dyDescent="0.3">
      <c r="A103" s="109"/>
      <c r="B103" s="65"/>
      <c r="C103" s="65"/>
      <c r="D103" s="111"/>
      <c r="E103" s="111"/>
      <c r="F103" s="111"/>
      <c r="G103" s="111"/>
      <c r="H103" s="111"/>
    </row>
    <row r="104" spans="1:8" x14ac:dyDescent="0.3">
      <c r="A104" s="109"/>
      <c r="B104" s="65"/>
      <c r="C104" s="65"/>
      <c r="D104" s="111"/>
      <c r="E104" s="111"/>
      <c r="F104" s="111"/>
      <c r="G104" s="111"/>
      <c r="H104" s="111"/>
    </row>
    <row r="105" spans="1:8" x14ac:dyDescent="0.3">
      <c r="A105" s="109"/>
      <c r="B105" s="65"/>
      <c r="C105" s="65"/>
      <c r="D105" s="111"/>
      <c r="E105" s="111"/>
      <c r="F105" s="111"/>
      <c r="G105" s="111"/>
      <c r="H105" s="111"/>
    </row>
    <row r="106" spans="1:8" x14ac:dyDescent="0.3">
      <c r="A106" s="109"/>
      <c r="B106" s="65"/>
      <c r="C106" s="65"/>
      <c r="D106" s="111"/>
      <c r="E106" s="111"/>
      <c r="F106" s="111"/>
      <c r="G106" s="111"/>
      <c r="H106" s="111"/>
    </row>
    <row r="107" spans="1:8" x14ac:dyDescent="0.3">
      <c r="A107" s="109"/>
      <c r="B107" s="65"/>
      <c r="C107" s="65"/>
      <c r="D107" s="111"/>
      <c r="E107" s="111"/>
      <c r="F107" s="111"/>
      <c r="G107" s="111"/>
      <c r="H107" s="111"/>
    </row>
    <row r="108" spans="1:8" x14ac:dyDescent="0.3">
      <c r="A108" s="109"/>
      <c r="B108" s="65"/>
      <c r="C108" s="65"/>
      <c r="D108" s="111"/>
      <c r="E108" s="111"/>
      <c r="F108" s="111"/>
      <c r="G108" s="111"/>
      <c r="H108" s="111"/>
    </row>
    <row r="109" spans="1:8" x14ac:dyDescent="0.3">
      <c r="A109" s="109"/>
      <c r="B109" s="65"/>
      <c r="C109" s="65"/>
      <c r="D109" s="111"/>
      <c r="E109" s="111"/>
      <c r="F109" s="111"/>
      <c r="G109" s="111"/>
      <c r="H109" s="111"/>
    </row>
    <row r="110" spans="1:8" x14ac:dyDescent="0.3">
      <c r="A110" s="109"/>
      <c r="B110" s="65"/>
      <c r="C110" s="65"/>
      <c r="D110" s="111"/>
      <c r="E110" s="111"/>
      <c r="F110" s="111"/>
      <c r="G110" s="111"/>
      <c r="H110" s="111"/>
    </row>
    <row r="111" spans="1:8" x14ac:dyDescent="0.3">
      <c r="A111" s="109"/>
      <c r="B111" s="65"/>
      <c r="C111" s="65"/>
      <c r="D111" s="111"/>
      <c r="E111" s="111"/>
      <c r="F111" s="111"/>
      <c r="G111" s="111"/>
      <c r="H111" s="111"/>
    </row>
    <row r="112" spans="1:8" x14ac:dyDescent="0.3">
      <c r="A112" s="109"/>
      <c r="B112" s="65"/>
      <c r="C112" s="65"/>
      <c r="D112" s="111"/>
      <c r="E112" s="111"/>
      <c r="F112" s="111"/>
      <c r="G112" s="111"/>
      <c r="H112" s="111"/>
    </row>
    <row r="113" spans="1:8" x14ac:dyDescent="0.3">
      <c r="A113" s="109"/>
      <c r="B113" s="65"/>
      <c r="C113" s="65"/>
      <c r="D113" s="111"/>
      <c r="E113" s="111"/>
      <c r="F113" s="111"/>
      <c r="G113" s="111"/>
      <c r="H113" s="111"/>
    </row>
    <row r="114" spans="1:8" x14ac:dyDescent="0.3">
      <c r="A114" s="109"/>
      <c r="B114" s="65"/>
      <c r="C114" s="65"/>
      <c r="D114" s="111"/>
      <c r="E114" s="111"/>
      <c r="F114" s="111"/>
      <c r="G114" s="111"/>
      <c r="H114" s="111"/>
    </row>
    <row r="115" spans="1:8" x14ac:dyDescent="0.3">
      <c r="A115" s="109"/>
      <c r="B115" s="65"/>
      <c r="C115" s="65"/>
      <c r="D115" s="111"/>
      <c r="E115" s="111"/>
      <c r="F115" s="111"/>
      <c r="G115" s="111"/>
      <c r="H115" s="111"/>
    </row>
    <row r="116" spans="1:8" x14ac:dyDescent="0.3">
      <c r="A116" s="109"/>
      <c r="B116" s="65"/>
      <c r="C116" s="65"/>
      <c r="D116" s="111"/>
      <c r="E116" s="111"/>
      <c r="F116" s="111"/>
      <c r="G116" s="111"/>
      <c r="H116" s="111"/>
    </row>
    <row r="117" spans="1:8" x14ac:dyDescent="0.3">
      <c r="A117" s="109"/>
      <c r="B117" s="65"/>
      <c r="C117" s="65"/>
      <c r="D117" s="111"/>
      <c r="E117" s="111"/>
      <c r="F117" s="111"/>
      <c r="G117" s="111"/>
      <c r="H117" s="111"/>
    </row>
    <row r="118" spans="1:8" x14ac:dyDescent="0.3">
      <c r="A118" s="109"/>
      <c r="B118" s="65"/>
      <c r="C118" s="65"/>
      <c r="D118" s="111"/>
      <c r="E118" s="111"/>
      <c r="F118" s="111"/>
      <c r="G118" s="111"/>
      <c r="H118" s="111"/>
    </row>
    <row r="119" spans="1:8" x14ac:dyDescent="0.3">
      <c r="A119" s="109"/>
      <c r="B119" s="65"/>
      <c r="C119" s="65"/>
      <c r="D119" s="111"/>
      <c r="E119" s="111"/>
      <c r="F119" s="111"/>
      <c r="G119" s="111"/>
      <c r="H119" s="111"/>
    </row>
    <row r="120" spans="1:8" x14ac:dyDescent="0.3">
      <c r="A120" s="109"/>
      <c r="B120" s="65"/>
      <c r="C120" s="65"/>
      <c r="D120" s="111"/>
      <c r="E120" s="111"/>
      <c r="F120" s="111"/>
      <c r="G120" s="111"/>
      <c r="H120" s="111"/>
    </row>
    <row r="121" spans="1:8" x14ac:dyDescent="0.3">
      <c r="A121" s="109"/>
      <c r="B121" s="65"/>
      <c r="C121" s="65"/>
      <c r="D121" s="111"/>
      <c r="E121" s="111"/>
      <c r="F121" s="111"/>
      <c r="G121" s="111"/>
      <c r="H121" s="111"/>
    </row>
    <row r="122" spans="1:8" x14ac:dyDescent="0.3">
      <c r="C122" s="65"/>
      <c r="D122" s="111"/>
      <c r="E122" s="111"/>
      <c r="F122" s="111"/>
      <c r="G122" s="111"/>
      <c r="H122" s="111"/>
    </row>
    <row r="123" spans="1:8" x14ac:dyDescent="0.3">
      <c r="C123" s="65"/>
      <c r="D123" s="111"/>
      <c r="E123" s="111"/>
      <c r="F123" s="111"/>
      <c r="G123" s="111"/>
      <c r="H123" s="111"/>
    </row>
    <row r="124" spans="1:8" x14ac:dyDescent="0.3">
      <c r="C124" s="65"/>
      <c r="D124" s="111"/>
      <c r="E124" s="111"/>
      <c r="F124" s="111"/>
      <c r="G124" s="111"/>
      <c r="H124" s="111"/>
    </row>
    <row r="125" spans="1:8" x14ac:dyDescent="0.3">
      <c r="C125" s="65"/>
      <c r="D125" s="111"/>
      <c r="E125" s="111"/>
      <c r="F125" s="111"/>
      <c r="G125" s="111"/>
      <c r="H125" s="111"/>
    </row>
    <row r="126" spans="1:8" x14ac:dyDescent="0.3">
      <c r="C126" s="65"/>
      <c r="D126" s="111"/>
      <c r="E126" s="111"/>
      <c r="F126" s="111"/>
      <c r="G126" s="111"/>
      <c r="H126" s="111"/>
    </row>
    <row r="127" spans="1:8" x14ac:dyDescent="0.3">
      <c r="C127" s="65"/>
      <c r="D127" s="111"/>
      <c r="E127" s="111"/>
      <c r="F127" s="111"/>
      <c r="G127" s="111"/>
      <c r="H127" s="111"/>
    </row>
    <row r="128" spans="1:8" x14ac:dyDescent="0.3">
      <c r="C128" s="65"/>
      <c r="D128" s="111"/>
      <c r="E128" s="111"/>
      <c r="F128" s="111"/>
      <c r="G128" s="111"/>
      <c r="H128" s="111"/>
    </row>
    <row r="129" spans="3:8" x14ac:dyDescent="0.3">
      <c r="C129" s="65"/>
      <c r="D129" s="111"/>
      <c r="E129" s="111"/>
      <c r="F129" s="111"/>
      <c r="G129" s="111"/>
      <c r="H129" s="111"/>
    </row>
    <row r="130" spans="3:8" x14ac:dyDescent="0.3">
      <c r="C130" s="65"/>
      <c r="D130" s="111"/>
      <c r="E130" s="111"/>
      <c r="F130" s="111"/>
      <c r="G130" s="111"/>
      <c r="H130" s="111"/>
    </row>
    <row r="131" spans="3:8" x14ac:dyDescent="0.3">
      <c r="C131" s="65"/>
      <c r="D131" s="111"/>
      <c r="E131" s="111"/>
      <c r="F131" s="111"/>
      <c r="G131" s="111"/>
      <c r="H131" s="111"/>
    </row>
    <row r="132" spans="3:8" x14ac:dyDescent="0.3">
      <c r="C132" s="65"/>
      <c r="D132" s="111"/>
      <c r="E132" s="111"/>
      <c r="F132" s="111"/>
      <c r="G132" s="111"/>
      <c r="H132" s="111"/>
    </row>
    <row r="133" spans="3:8" x14ac:dyDescent="0.3">
      <c r="C133" s="65"/>
      <c r="D133" s="111"/>
      <c r="E133" s="111"/>
      <c r="F133" s="111"/>
      <c r="G133" s="111"/>
      <c r="H133" s="111"/>
    </row>
    <row r="134" spans="3:8" x14ac:dyDescent="0.3">
      <c r="D134" s="117"/>
      <c r="E134" s="117"/>
      <c r="F134" s="117"/>
      <c r="G134" s="117"/>
      <c r="H134" s="117"/>
    </row>
    <row r="135" spans="3:8" x14ac:dyDescent="0.3">
      <c r="D135" s="117"/>
      <c r="E135" s="117"/>
      <c r="F135" s="117"/>
      <c r="G135" s="117"/>
      <c r="H135" s="117"/>
    </row>
    <row r="136" spans="3:8" x14ac:dyDescent="0.3">
      <c r="D136" s="117"/>
      <c r="E136" s="117"/>
      <c r="F136" s="117"/>
      <c r="G136" s="117"/>
      <c r="H136" s="117"/>
    </row>
    <row r="137" spans="3:8" x14ac:dyDescent="0.3">
      <c r="D137" s="117"/>
      <c r="E137" s="117"/>
      <c r="F137" s="117"/>
      <c r="G137" s="117"/>
      <c r="H137" s="117"/>
    </row>
    <row r="138" spans="3:8" x14ac:dyDescent="0.3">
      <c r="D138" s="117"/>
      <c r="E138" s="117"/>
      <c r="F138" s="117"/>
      <c r="G138" s="117"/>
      <c r="H138" s="117"/>
    </row>
    <row r="139" spans="3:8" x14ac:dyDescent="0.3">
      <c r="D139" s="117"/>
      <c r="E139" s="117"/>
      <c r="F139" s="117"/>
      <c r="G139" s="117"/>
      <c r="H139" s="117"/>
    </row>
    <row r="140" spans="3:8" x14ac:dyDescent="0.3">
      <c r="D140" s="117"/>
      <c r="E140" s="117"/>
      <c r="F140" s="117"/>
      <c r="G140" s="117"/>
      <c r="H140" s="117"/>
    </row>
    <row r="141" spans="3:8" x14ac:dyDescent="0.3">
      <c r="D141" s="117"/>
      <c r="E141" s="117"/>
      <c r="F141" s="117"/>
      <c r="G141" s="117"/>
      <c r="H141" s="117"/>
    </row>
    <row r="142" spans="3:8" x14ac:dyDescent="0.3">
      <c r="D142" s="117"/>
      <c r="E142" s="117"/>
      <c r="F142" s="117"/>
      <c r="G142" s="117"/>
      <c r="H142" s="117"/>
    </row>
    <row r="143" spans="3:8" x14ac:dyDescent="0.3">
      <c r="D143" s="117"/>
      <c r="E143" s="117"/>
      <c r="F143" s="117"/>
      <c r="G143" s="117"/>
      <c r="H143" s="117"/>
    </row>
    <row r="144" spans="3:8" x14ac:dyDescent="0.3">
      <c r="D144" s="117"/>
      <c r="E144" s="117"/>
      <c r="F144" s="117"/>
      <c r="G144" s="117"/>
      <c r="H144" s="117"/>
    </row>
    <row r="145" spans="4:8" x14ac:dyDescent="0.3">
      <c r="D145" s="117"/>
      <c r="E145" s="117"/>
      <c r="F145" s="117"/>
      <c r="G145" s="117"/>
      <c r="H145" s="117"/>
    </row>
    <row r="146" spans="4:8" x14ac:dyDescent="0.3">
      <c r="D146" s="117"/>
      <c r="E146" s="117"/>
      <c r="F146" s="117"/>
      <c r="G146" s="117"/>
      <c r="H146" s="117"/>
    </row>
    <row r="147" spans="4:8" x14ac:dyDescent="0.3">
      <c r="D147" s="117"/>
      <c r="E147" s="117"/>
      <c r="F147" s="117"/>
      <c r="G147" s="117"/>
      <c r="H147" s="117"/>
    </row>
    <row r="148" spans="4:8" x14ac:dyDescent="0.3">
      <c r="D148" s="117"/>
      <c r="E148" s="117"/>
      <c r="F148" s="117"/>
      <c r="G148" s="117"/>
      <c r="H148" s="117"/>
    </row>
    <row r="149" spans="4:8" x14ac:dyDescent="0.3">
      <c r="D149" s="117"/>
      <c r="E149" s="117"/>
      <c r="F149" s="117"/>
      <c r="G149" s="117"/>
      <c r="H149" s="117"/>
    </row>
    <row r="150" spans="4:8" x14ac:dyDescent="0.3">
      <c r="D150" s="117"/>
      <c r="E150" s="117"/>
      <c r="F150" s="117"/>
      <c r="G150" s="117"/>
      <c r="H150" s="117"/>
    </row>
    <row r="151" spans="4:8" x14ac:dyDescent="0.3">
      <c r="D151" s="117"/>
      <c r="E151" s="117"/>
      <c r="F151" s="117"/>
      <c r="G151" s="117"/>
      <c r="H151" s="117"/>
    </row>
    <row r="152" spans="4:8" x14ac:dyDescent="0.3">
      <c r="D152" s="117"/>
      <c r="E152" s="117"/>
      <c r="F152" s="117"/>
      <c r="G152" s="117"/>
      <c r="H152" s="117"/>
    </row>
    <row r="153" spans="4:8" x14ac:dyDescent="0.3">
      <c r="D153" s="117"/>
      <c r="E153" s="117"/>
      <c r="F153" s="117"/>
      <c r="G153" s="117"/>
      <c r="H153" s="117"/>
    </row>
    <row r="154" spans="4:8" x14ac:dyDescent="0.3">
      <c r="D154" s="117"/>
      <c r="E154" s="117"/>
      <c r="F154" s="117"/>
      <c r="G154" s="117"/>
      <c r="H154" s="117"/>
    </row>
    <row r="155" spans="4:8" x14ac:dyDescent="0.3">
      <c r="D155" s="117"/>
      <c r="E155" s="117"/>
      <c r="F155" s="117"/>
      <c r="G155" s="117"/>
      <c r="H155" s="117"/>
    </row>
    <row r="156" spans="4:8" x14ac:dyDescent="0.3">
      <c r="D156" s="117"/>
      <c r="E156" s="117"/>
      <c r="F156" s="117"/>
      <c r="G156" s="117"/>
      <c r="H156" s="117"/>
    </row>
    <row r="157" spans="4:8" x14ac:dyDescent="0.3">
      <c r="D157" s="117"/>
      <c r="E157" s="117"/>
      <c r="F157" s="117"/>
      <c r="G157" s="117"/>
      <c r="H157" s="117"/>
    </row>
    <row r="158" spans="4:8" x14ac:dyDescent="0.3">
      <c r="D158" s="117"/>
      <c r="E158" s="117"/>
      <c r="F158" s="117"/>
      <c r="G158" s="117"/>
      <c r="H158" s="117"/>
    </row>
    <row r="159" spans="4:8" x14ac:dyDescent="0.3">
      <c r="D159" s="117"/>
      <c r="E159" s="117"/>
      <c r="F159" s="117"/>
      <c r="G159" s="117"/>
      <c r="H159" s="117"/>
    </row>
    <row r="160" spans="4:8" x14ac:dyDescent="0.3">
      <c r="D160" s="117"/>
      <c r="E160" s="117"/>
      <c r="F160" s="117"/>
      <c r="G160" s="117"/>
      <c r="H160" s="117"/>
    </row>
    <row r="161" spans="4:8" x14ac:dyDescent="0.3">
      <c r="D161" s="117"/>
      <c r="E161" s="117"/>
      <c r="F161" s="117"/>
      <c r="G161" s="117"/>
      <c r="H161" s="117"/>
    </row>
    <row r="162" spans="4:8" x14ac:dyDescent="0.3">
      <c r="D162" s="117"/>
      <c r="E162" s="117"/>
      <c r="F162" s="117"/>
      <c r="G162" s="117"/>
      <c r="H162" s="117"/>
    </row>
  </sheetData>
  <mergeCells count="6">
    <mergeCell ref="B20:C21"/>
    <mergeCell ref="B29:C29"/>
    <mergeCell ref="A2:H2"/>
    <mergeCell ref="A3:H3"/>
    <mergeCell ref="B19:C19"/>
    <mergeCell ref="G5:H5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5</vt:i4>
      </vt:variant>
    </vt:vector>
  </HeadingPairs>
  <TitlesOfParts>
    <vt:vector size="12" baseType="lpstr">
      <vt:lpstr>Ⅱ. 토지 및 기후</vt:lpstr>
      <vt:lpstr>1.위치</vt:lpstr>
      <vt:lpstr>2. 행정구역</vt:lpstr>
      <vt:lpstr>3.토지지목별현황</vt:lpstr>
      <vt:lpstr>4.일기일수</vt:lpstr>
      <vt:lpstr>5.기상개황</vt:lpstr>
      <vt:lpstr>6.강수량</vt:lpstr>
      <vt:lpstr>'2. 행정구역'!Print_Area</vt:lpstr>
      <vt:lpstr>'4.일기일수'!Print_Area</vt:lpstr>
      <vt:lpstr>'5.기상개황'!Print_Area</vt:lpstr>
      <vt:lpstr>'6.강수량'!Print_Area</vt:lpstr>
      <vt:lpstr>'Ⅱ. 토지 및 기후'!Print_Area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2023-10-17T04:19:28Z</cp:lastPrinted>
  <dcterms:created xsi:type="dcterms:W3CDTF">2010-02-08T05:22:34Z</dcterms:created>
  <dcterms:modified xsi:type="dcterms:W3CDTF">2024-01-24T04:49:40Z</dcterms:modified>
</cp:coreProperties>
</file>