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년도\통계연보\제작중\제작완\"/>
    </mc:Choice>
  </mc:AlternateContent>
  <bookViews>
    <workbookView xWindow="-120" yWindow="-120" windowWidth="23250" windowHeight="13170" activeTab="3"/>
  </bookViews>
  <sheets>
    <sheet name="Ⅳ.노동" sheetId="11" r:id="rId1"/>
    <sheet name="1.경제활동인구총괄" sheetId="13" r:id="rId2"/>
    <sheet name="2.연령별취업자" sheetId="10" r:id="rId3"/>
    <sheet name="3.산업별취업자  4.직업별취업자" sheetId="12" r:id="rId4"/>
  </sheets>
  <externalReferences>
    <externalReference r:id="rId5"/>
    <externalReference r:id="rId6"/>
  </externalReferences>
  <definedNames>
    <definedName name="______32" localSheetId="1">#REF!</definedName>
    <definedName name="______32" localSheetId="2">#REF!</definedName>
    <definedName name="______32" localSheetId="0">#REF!</definedName>
    <definedName name="______32">#REF!</definedName>
    <definedName name="_____32" localSheetId="1">#REF!</definedName>
    <definedName name="_____32" localSheetId="2">#REF!</definedName>
    <definedName name="_____32" localSheetId="0">#REF!</definedName>
    <definedName name="_____32">#REF!</definedName>
    <definedName name="____32" localSheetId="1">#REF!</definedName>
    <definedName name="____32" localSheetId="2">#REF!</definedName>
    <definedName name="____32" localSheetId="0">#REF!</definedName>
    <definedName name="____32">#REF!</definedName>
    <definedName name="___32" localSheetId="1">#REF!</definedName>
    <definedName name="___32" localSheetId="2">#REF!</definedName>
    <definedName name="___32" localSheetId="0">#REF!</definedName>
    <definedName name="___32">#REF!</definedName>
    <definedName name="__1_32" localSheetId="1">#REF!</definedName>
    <definedName name="__1_32" localSheetId="2">#REF!</definedName>
    <definedName name="__1_32" localSheetId="0">#REF!</definedName>
    <definedName name="__1_32">#REF!</definedName>
    <definedName name="__32" localSheetId="1">#REF!</definedName>
    <definedName name="__32" localSheetId="2">#REF!</definedName>
    <definedName name="__32" localSheetId="0">#REF!</definedName>
    <definedName name="__32">#REF!</definedName>
    <definedName name="_1_32" localSheetId="1">#REF!</definedName>
    <definedName name="_1_32" localSheetId="2">#REF!</definedName>
    <definedName name="_1_32" localSheetId="3">#REF!</definedName>
    <definedName name="_1_32" localSheetId="0">#REF!</definedName>
    <definedName name="_1_32">#REF!</definedName>
    <definedName name="_3_32" localSheetId="1">#REF!</definedName>
    <definedName name="_3_32" localSheetId="2">#REF!</definedName>
    <definedName name="_3_32" localSheetId="0">#REF!</definedName>
    <definedName name="_3_32">#REF!</definedName>
    <definedName name="_32" localSheetId="1">#REF!</definedName>
    <definedName name="_32" localSheetId="2">#REF!</definedName>
    <definedName name="_32" localSheetId="0">#REF!</definedName>
    <definedName name="_32">#REF!</definedName>
    <definedName name="_6_32" localSheetId="1">#REF!</definedName>
    <definedName name="_6_32" localSheetId="2">#REF!</definedName>
    <definedName name="_6_32" localSheetId="0">#REF!</definedName>
    <definedName name="_6_32">#REF!</definedName>
    <definedName name="a" localSheetId="1">#REF!</definedName>
    <definedName name="a" localSheetId="2">#REF!</definedName>
    <definedName name="a" localSheetId="0">#REF!</definedName>
    <definedName name="a">#REF!</definedName>
    <definedName name="aaa" localSheetId="1">#REF!</definedName>
    <definedName name="aaa" localSheetId="2">#REF!</definedName>
    <definedName name="aaa" localSheetId="3">#REF!</definedName>
    <definedName name="aaa" localSheetId="0">#REF!</definedName>
    <definedName name="aaa">#REF!</definedName>
    <definedName name="ad" localSheetId="1">#REF!</definedName>
    <definedName name="ad" localSheetId="0">#REF!</definedName>
    <definedName name="ad">#REF!</definedName>
    <definedName name="as" localSheetId="1">#REF!</definedName>
    <definedName name="as" localSheetId="2">#REF!</definedName>
    <definedName name="as" localSheetId="0">#REF!</definedName>
    <definedName name="as">#REF!</definedName>
    <definedName name="CopyRange" localSheetId="1">#REF!</definedName>
    <definedName name="CopyRange" localSheetId="2">#REF!</definedName>
    <definedName name="CopyRange" localSheetId="3">#REF!</definedName>
    <definedName name="CopyRange" localSheetId="0">#REF!</definedName>
    <definedName name="CopyRange">#REF!</definedName>
    <definedName name="FileName" localSheetId="1">#REF!</definedName>
    <definedName name="FileName" localSheetId="2">#REF!</definedName>
    <definedName name="FileName" localSheetId="3">#REF!</definedName>
    <definedName name="FileName" localSheetId="0">#REF!</definedName>
    <definedName name="FileName">#REF!</definedName>
    <definedName name="Hidden_Range" localSheetId="1">#REF!</definedName>
    <definedName name="Hidden_Range" localSheetId="2">#REF!</definedName>
    <definedName name="Hidden_Range" localSheetId="3">#REF!</definedName>
    <definedName name="Hidden_Range" localSheetId="0">#REF!</definedName>
    <definedName name="Hidden_Range">#REF!</definedName>
    <definedName name="IP" localSheetId="1">#REF!</definedName>
    <definedName name="IP" localSheetId="2">#REF!</definedName>
    <definedName name="IP" localSheetId="3">#REF!</definedName>
    <definedName name="IP" localSheetId="0">#REF!</definedName>
    <definedName name="IP">#REF!</definedName>
    <definedName name="k" localSheetId="1">#REF!</definedName>
    <definedName name="k" localSheetId="0">#REF!</definedName>
    <definedName name="k">#REF!</definedName>
    <definedName name="PasteRange" localSheetId="1">#REF!</definedName>
    <definedName name="PasteRange" localSheetId="2">#REF!</definedName>
    <definedName name="PasteRange" localSheetId="3">#REF!</definedName>
    <definedName name="PasteRange" localSheetId="0">#REF!</definedName>
    <definedName name="PasteRange">#REF!</definedName>
    <definedName name="_xlnm.Print_Area" localSheetId="1">'1.경제활동인구총괄'!$A$1:$M$47</definedName>
    <definedName name="_xlnm.Print_Area" localSheetId="2">'2.연령별취업자'!$A$1:$M$71</definedName>
    <definedName name="_xlnm.Print_Area" localSheetId="3">'3.산업별취업자  4.직업별취업자'!$A$1:$AB$45</definedName>
    <definedName name="_xlnm.Print_Area" localSheetId="0">Ⅳ.노동!$A$1:$H$35</definedName>
    <definedName name="Print_Time" localSheetId="1">#REF!</definedName>
    <definedName name="Print_Time" localSheetId="2">#REF!</definedName>
    <definedName name="Print_Time" localSheetId="3">#REF!</definedName>
    <definedName name="Print_Time" localSheetId="0">#REF!</definedName>
    <definedName name="Print_Time">#REF!</definedName>
    <definedName name="PrintYN" localSheetId="1">#REF!</definedName>
    <definedName name="PrintYN" localSheetId="2">#REF!</definedName>
    <definedName name="PrintYN" localSheetId="3">#REF!</definedName>
    <definedName name="PrintYN" localSheetId="0">#REF!</definedName>
    <definedName name="PrintYN">#REF!</definedName>
    <definedName name="QueryID" localSheetId="1">#REF!</definedName>
    <definedName name="QueryID" localSheetId="2">#REF!</definedName>
    <definedName name="QueryID" localSheetId="3">#REF!</definedName>
    <definedName name="QueryID" localSheetId="0">#REF!</definedName>
    <definedName name="QueryID">#REF!</definedName>
    <definedName name="Range" localSheetId="1">#REF!</definedName>
    <definedName name="Range" localSheetId="2">#REF!</definedName>
    <definedName name="Range" localSheetId="3">#REF!</definedName>
    <definedName name="Range" localSheetId="0">#REF!</definedName>
    <definedName name="Range">#REF!</definedName>
    <definedName name="s" localSheetId="1">#REF!</definedName>
    <definedName name="s" localSheetId="0">#REF!</definedName>
    <definedName name="s">#REF!</definedName>
    <definedName name="StartRow" localSheetId="1">#REF!</definedName>
    <definedName name="StartRow" localSheetId="2">#REF!</definedName>
    <definedName name="StartRow" localSheetId="3">#REF!</definedName>
    <definedName name="StartRow" localSheetId="0">#REF!</definedName>
    <definedName name="StartRow">#REF!</definedName>
    <definedName name="tnwjd" localSheetId="1">#REF!</definedName>
    <definedName name="tnwjd" localSheetId="0">#REF!</definedName>
    <definedName name="tnwjd">#REF!</definedName>
    <definedName name="xx" localSheetId="1">#REF!</definedName>
    <definedName name="xx" localSheetId="0">#REF!</definedName>
    <definedName name="xx">#REF!</definedName>
    <definedName name="YEAR" localSheetId="1">#REF!</definedName>
    <definedName name="YEAR" localSheetId="2">#REF!</definedName>
    <definedName name="YEAR" localSheetId="3">#REF!</definedName>
    <definedName name="YEAR" localSheetId="0">#REF!</definedName>
    <definedName name="YEAR">#REF!</definedName>
    <definedName name="교육" localSheetId="1">[1]Template_1!#REF!</definedName>
    <definedName name="교육" localSheetId="2">[1]Template_1!#REF!</definedName>
    <definedName name="교육" localSheetId="0">[1]Template_1!#REF!</definedName>
    <definedName name="교육">[1]Template_1!#REF!</definedName>
    <definedName name="글로벌" localSheetId="1">#REF!</definedName>
    <definedName name="글로벌" localSheetId="2">#REF!</definedName>
    <definedName name="글로벌" localSheetId="0">#REF!</definedName>
    <definedName name="글로벌">#REF!</definedName>
    <definedName name="ㄴ" localSheetId="1">[1]Template_1!$I$3</definedName>
    <definedName name="ㄴ" localSheetId="2">[1]Template_1!$I$3</definedName>
    <definedName name="ㄴ" localSheetId="3">[1]Template_1!$I$3</definedName>
    <definedName name="ㄴ">[2]Template_1!$I$3</definedName>
    <definedName name="노인" localSheetId="1">#REF!</definedName>
    <definedName name="노인" localSheetId="0">#REF!</definedName>
    <definedName name="노인">#REF!</definedName>
    <definedName name="ㄹ" localSheetId="1">[1]Template_1!#REF!</definedName>
    <definedName name="ㄹ" localSheetId="2">[1]Template_1!#REF!</definedName>
    <definedName name="ㄹ" localSheetId="3">[1]Template_1!#REF!</definedName>
    <definedName name="ㄹ" localSheetId="0">[2]Template_1!#REF!</definedName>
    <definedName name="ㄹ">[2]Template_1!#REF!</definedName>
    <definedName name="ㅁ" localSheetId="1">[1]Template_1!$H$3</definedName>
    <definedName name="ㅁ" localSheetId="2">[1]Template_1!$H$3</definedName>
    <definedName name="ㅁ" localSheetId="3">[1]Template_1!$H$3</definedName>
    <definedName name="ㅁ">[2]Template_1!$H$3</definedName>
    <definedName name="맑은물" localSheetId="1">#REF!</definedName>
    <definedName name="맑은물" localSheetId="2">#REF!</definedName>
    <definedName name="맑은물" localSheetId="0">#REF!</definedName>
    <definedName name="맑은물">#REF!</definedName>
    <definedName name="뭐" localSheetId="1">[1]Template_1!#REF!</definedName>
    <definedName name="뭐" localSheetId="0">[1]Template_1!#REF!</definedName>
    <definedName name="뭐">[1]Template_1!#REF!</definedName>
    <definedName name="복사" localSheetId="1">#REF!</definedName>
    <definedName name="복사" localSheetId="0">#REF!</definedName>
    <definedName name="복사">#REF!</definedName>
    <definedName name="수정" localSheetId="1">#REF!</definedName>
    <definedName name="수정" localSheetId="2">#REF!</definedName>
    <definedName name="수정" localSheetId="0">#REF!</definedName>
    <definedName name="수정">#REF!</definedName>
    <definedName name="수정본" localSheetId="1">#REF!</definedName>
    <definedName name="수정본" localSheetId="2">#REF!</definedName>
    <definedName name="수정본" localSheetId="0">#REF!</definedName>
    <definedName name="수정본">#REF!</definedName>
    <definedName name="ㅇ" localSheetId="1">[1]Template_1!$D$3</definedName>
    <definedName name="ㅇ" localSheetId="2">[1]Template_1!$D$3</definedName>
    <definedName name="ㅇ" localSheetId="3">[1]Template_1!$D$3</definedName>
    <definedName name="ㅇ">[2]Template_1!$D$3</definedName>
    <definedName name="ㅇㅇㄴㄹ" localSheetId="1">#REF!</definedName>
    <definedName name="ㅇㅇㄴㄹ" localSheetId="0">#REF!</definedName>
    <definedName name="ㅇㅇㄴㄹ">#REF!</definedName>
    <definedName name="유통" localSheetId="1">[1]Template_1!#REF!</definedName>
    <definedName name="유통" localSheetId="0">[1]Template_1!#REF!</definedName>
    <definedName name="유통">[1]Template_1!#REF!</definedName>
    <definedName name="이름" localSheetId="1">#REF!</definedName>
    <definedName name="이름" localSheetId="0">#REF!</definedName>
    <definedName name="이름">#REF!</definedName>
    <definedName name="인구수정" localSheetId="1">[1]Template_1!#REF!</definedName>
    <definedName name="인구수정" localSheetId="2">[1]Template_1!#REF!</definedName>
    <definedName name="인구수정" localSheetId="0">[1]Template_1!#REF!</definedName>
    <definedName name="인구수정">[1]Template_1!#REF!</definedName>
    <definedName name="재가" localSheetId="1">#REF!</definedName>
    <definedName name="재가" localSheetId="0">#REF!</definedName>
    <definedName name="재가">#REF!</definedName>
    <definedName name="재수정" localSheetId="1">#REF!</definedName>
    <definedName name="재수정" localSheetId="0">#REF!</definedName>
    <definedName name="재수정">#REF!</definedName>
    <definedName name="통계" localSheetId="1">#REF!</definedName>
    <definedName name="통계" localSheetId="0">#REF!</definedName>
    <definedName name="통계">#REF!</definedName>
    <definedName name="ㅎ" localSheetId="1">[1]Template_1!$E$3</definedName>
    <definedName name="ㅎ" localSheetId="2">[1]Template_1!$E$3</definedName>
    <definedName name="ㅎ" localSheetId="3">[1]Template_1!$E$3</definedName>
    <definedName name="ㅎ">[2]Template_1!$E$3</definedName>
    <definedName name="화물수송" localSheetId="1">#REF!</definedName>
    <definedName name="화물수송" localSheetId="2">#REF!</definedName>
    <definedName name="화물수송" localSheetId="0">#REF!</definedName>
    <definedName name="화물수송">#REF!</definedName>
    <definedName name="회계" localSheetId="1">#REF!</definedName>
    <definedName name="회계" localSheetId="2">#REF!</definedName>
    <definedName name="회계" localSheetId="0">#REF!</definedName>
    <definedName name="회계">#REF!</definedName>
    <definedName name="ㅕㅕ" localSheetId="1">#REF!</definedName>
    <definedName name="ㅕㅕ" localSheetId="2">#REF!</definedName>
    <definedName name="ㅕㅕ" localSheetId="0">#REF!</definedName>
    <definedName name="ㅕㅕ">#REF!</definedName>
  </definedNames>
  <calcPr calcId="162913"/>
  <fileRecoveryPr repairLoad="1"/>
</workbook>
</file>

<file path=xl/calcChain.xml><?xml version="1.0" encoding="utf-8"?>
<calcChain xmlns="http://schemas.openxmlformats.org/spreadsheetml/2006/main">
  <c r="F39" i="12" l="1"/>
  <c r="E39" i="12"/>
  <c r="D39" i="12"/>
  <c r="C39" i="12"/>
  <c r="B39" i="12"/>
  <c r="AB39" i="12"/>
  <c r="AA39" i="12"/>
  <c r="Z39" i="12"/>
  <c r="Y39" i="12"/>
  <c r="X39" i="12"/>
  <c r="W39" i="12"/>
  <c r="AA35" i="12"/>
  <c r="Y35" i="12"/>
  <c r="W35" i="12"/>
  <c r="AA31" i="12"/>
  <c r="Y31" i="12"/>
  <c r="W31" i="12"/>
  <c r="AA27" i="12"/>
  <c r="Y27" i="12"/>
  <c r="W27" i="12"/>
  <c r="AA23" i="12"/>
  <c r="Y23" i="12"/>
  <c r="W23" i="12"/>
  <c r="AA19" i="12"/>
  <c r="Y19" i="12"/>
  <c r="W19" i="12"/>
  <c r="AA15" i="12"/>
  <c r="Y15" i="12"/>
  <c r="W15" i="12"/>
  <c r="Y11" i="12"/>
  <c r="AA11" i="12"/>
  <c r="W11" i="12"/>
  <c r="U39" i="12"/>
  <c r="T39" i="12"/>
  <c r="S39" i="12"/>
  <c r="R39" i="12"/>
  <c r="Q39" i="12"/>
  <c r="P39" i="12"/>
  <c r="O39" i="12"/>
  <c r="T35" i="12"/>
  <c r="R35" i="12"/>
  <c r="P35" i="12"/>
  <c r="T31" i="12"/>
  <c r="R31" i="12"/>
  <c r="P31" i="12"/>
  <c r="T27" i="12"/>
  <c r="R27" i="12"/>
  <c r="P27" i="12"/>
  <c r="T23" i="12"/>
  <c r="R23" i="12"/>
  <c r="P23" i="12"/>
  <c r="T19" i="12"/>
  <c r="R19" i="12"/>
  <c r="P19" i="12"/>
  <c r="T15" i="12"/>
  <c r="R15" i="12"/>
  <c r="P15" i="12"/>
  <c r="R11" i="12"/>
  <c r="T11" i="12"/>
  <c r="P11" i="12"/>
  <c r="M39" i="12"/>
  <c r="L39" i="12"/>
  <c r="K39" i="12"/>
  <c r="J39" i="12"/>
  <c r="I39" i="12"/>
  <c r="H39" i="12"/>
  <c r="M35" i="12"/>
  <c r="L35" i="12"/>
  <c r="K35" i="12"/>
  <c r="J35" i="12"/>
  <c r="M31" i="12"/>
  <c r="L31" i="12"/>
  <c r="K31" i="12"/>
  <c r="J31" i="12"/>
  <c r="M27" i="12"/>
  <c r="L27" i="12"/>
  <c r="K27" i="12"/>
  <c r="J27" i="12"/>
  <c r="M23" i="12"/>
  <c r="L23" i="12"/>
  <c r="K23" i="12"/>
  <c r="J23" i="12"/>
  <c r="M19" i="12"/>
  <c r="L19" i="12"/>
  <c r="K19" i="12"/>
  <c r="J19" i="12"/>
  <c r="M15" i="12"/>
  <c r="L15" i="12"/>
  <c r="K15" i="12"/>
  <c r="J15" i="12"/>
  <c r="K11" i="12"/>
  <c r="L11" i="12"/>
  <c r="M11" i="12"/>
  <c r="J11" i="12"/>
  <c r="C35" i="12"/>
  <c r="I39" i="13" l="1"/>
  <c r="H39" i="13"/>
  <c r="G39" i="13"/>
  <c r="E39" i="13"/>
  <c r="D39" i="13"/>
  <c r="I35" i="13"/>
  <c r="H35" i="13"/>
  <c r="G35" i="13"/>
  <c r="E35" i="13"/>
  <c r="D35" i="13"/>
  <c r="I31" i="13"/>
  <c r="H31" i="13"/>
  <c r="G31" i="13"/>
  <c r="E31" i="13"/>
  <c r="D31" i="13"/>
  <c r="I27" i="13"/>
  <c r="H27" i="13"/>
  <c r="G27" i="13"/>
  <c r="E27" i="13"/>
  <c r="D27" i="13"/>
  <c r="I23" i="13"/>
  <c r="H23" i="13"/>
  <c r="G23" i="13"/>
  <c r="E23" i="13"/>
  <c r="D23" i="13"/>
  <c r="I19" i="13"/>
  <c r="H19" i="13"/>
  <c r="G19" i="13"/>
  <c r="E19" i="13"/>
  <c r="D19" i="13"/>
  <c r="I15" i="13"/>
  <c r="H15" i="13"/>
  <c r="G15" i="13"/>
  <c r="E15" i="13"/>
  <c r="D15" i="13"/>
  <c r="H11" i="13"/>
  <c r="I11" i="13"/>
  <c r="G11" i="13"/>
  <c r="E11" i="13"/>
  <c r="D11" i="13"/>
  <c r="M39" i="13" l="1"/>
  <c r="L39" i="13"/>
  <c r="K39" i="13"/>
  <c r="M35" i="13"/>
  <c r="L35" i="13"/>
  <c r="K35" i="13"/>
  <c r="M31" i="13"/>
  <c r="L31" i="13"/>
  <c r="K31" i="13"/>
  <c r="M27" i="13"/>
  <c r="L27" i="13"/>
  <c r="K27" i="13"/>
  <c r="M23" i="13"/>
  <c r="L23" i="13"/>
  <c r="K23" i="13"/>
  <c r="M19" i="13"/>
  <c r="L19" i="13"/>
  <c r="K19" i="13"/>
  <c r="M15" i="13"/>
  <c r="L15" i="13"/>
  <c r="K15" i="13"/>
  <c r="M11" i="13"/>
  <c r="L11" i="13"/>
  <c r="K11" i="13"/>
  <c r="B17" i="10" l="1"/>
  <c r="B16" i="10"/>
  <c r="M15" i="10"/>
  <c r="J15" i="10"/>
  <c r="J11" i="10" s="1"/>
  <c r="F15" i="10"/>
  <c r="F11" i="10" s="1"/>
  <c r="C15" i="10"/>
  <c r="C11" i="10" s="1"/>
  <c r="B14" i="10"/>
  <c r="B13" i="10"/>
  <c r="M12" i="10"/>
  <c r="J12" i="10"/>
  <c r="F12" i="10"/>
  <c r="C12" i="10"/>
  <c r="M11" i="10"/>
  <c r="B24" i="10"/>
  <c r="B23" i="10"/>
  <c r="M22" i="10"/>
  <c r="M18" i="10" s="1"/>
  <c r="J22" i="10"/>
  <c r="J18" i="10" s="1"/>
  <c r="F22" i="10"/>
  <c r="F18" i="10" s="1"/>
  <c r="C22" i="10"/>
  <c r="C18" i="10" s="1"/>
  <c r="B21" i="10"/>
  <c r="B20" i="10"/>
  <c r="M19" i="10"/>
  <c r="J19" i="10"/>
  <c r="F19" i="10"/>
  <c r="C19" i="10"/>
  <c r="B31" i="10"/>
  <c r="B30" i="10"/>
  <c r="M29" i="10"/>
  <c r="M25" i="10" s="1"/>
  <c r="J29" i="10"/>
  <c r="J25" i="10" s="1"/>
  <c r="F29" i="10"/>
  <c r="F25" i="10" s="1"/>
  <c r="C29" i="10"/>
  <c r="C25" i="10" s="1"/>
  <c r="B28" i="10"/>
  <c r="B27" i="10"/>
  <c r="M26" i="10"/>
  <c r="J26" i="10"/>
  <c r="F26" i="10"/>
  <c r="C26" i="10"/>
  <c r="B38" i="10"/>
  <c r="B37" i="10"/>
  <c r="M36" i="10"/>
  <c r="M32" i="10" s="1"/>
  <c r="J36" i="10"/>
  <c r="J32" i="10" s="1"/>
  <c r="F36" i="10"/>
  <c r="F32" i="10" s="1"/>
  <c r="C36" i="10"/>
  <c r="C32" i="10" s="1"/>
  <c r="B35" i="10"/>
  <c r="B34" i="10"/>
  <c r="M33" i="10"/>
  <c r="J33" i="10"/>
  <c r="F33" i="10"/>
  <c r="C33" i="10"/>
  <c r="B45" i="10"/>
  <c r="B44" i="10"/>
  <c r="M43" i="10"/>
  <c r="M39" i="10" s="1"/>
  <c r="J43" i="10"/>
  <c r="F43" i="10"/>
  <c r="F39" i="10" s="1"/>
  <c r="C43" i="10"/>
  <c r="C39" i="10" s="1"/>
  <c r="B42" i="10"/>
  <c r="B41" i="10"/>
  <c r="M40" i="10"/>
  <c r="J40" i="10"/>
  <c r="F40" i="10"/>
  <c r="C40" i="10"/>
  <c r="J39" i="10"/>
  <c r="B52" i="10"/>
  <c r="B51" i="10"/>
  <c r="M50" i="10"/>
  <c r="M46" i="10" s="1"/>
  <c r="J50" i="10"/>
  <c r="F50" i="10"/>
  <c r="F46" i="10" s="1"/>
  <c r="C50" i="10"/>
  <c r="C46" i="10" s="1"/>
  <c r="B49" i="10"/>
  <c r="B48" i="10"/>
  <c r="B47" i="10" s="1"/>
  <c r="M47" i="10"/>
  <c r="J47" i="10"/>
  <c r="F47" i="10"/>
  <c r="C47" i="10"/>
  <c r="J46" i="10"/>
  <c r="B59" i="10"/>
  <c r="B58" i="10"/>
  <c r="M57" i="10"/>
  <c r="M53" i="10" s="1"/>
  <c r="J57" i="10"/>
  <c r="J53" i="10" s="1"/>
  <c r="F57" i="10"/>
  <c r="F53" i="10" s="1"/>
  <c r="C57" i="10"/>
  <c r="C53" i="10" s="1"/>
  <c r="B56" i="10"/>
  <c r="B55" i="10"/>
  <c r="M54" i="10"/>
  <c r="J54" i="10"/>
  <c r="F54" i="10"/>
  <c r="C54" i="10"/>
  <c r="M66" i="10"/>
  <c r="J66" i="10"/>
  <c r="J60" i="10" s="1"/>
  <c r="F66" i="10"/>
  <c r="F60" i="10" s="1"/>
  <c r="C66" i="10"/>
  <c r="C60" i="10" s="1"/>
  <c r="M62" i="10"/>
  <c r="J62" i="10"/>
  <c r="F62" i="10"/>
  <c r="C62" i="10"/>
  <c r="B68" i="10"/>
  <c r="B67" i="10"/>
  <c r="B64" i="10"/>
  <c r="B63" i="10"/>
  <c r="M60" i="10"/>
  <c r="F14" i="13"/>
  <c r="F11" i="13" s="1"/>
  <c r="B11" i="13" s="1"/>
  <c r="C14" i="13"/>
  <c r="C11" i="13" s="1"/>
  <c r="F13" i="13"/>
  <c r="C13" i="13"/>
  <c r="F18" i="13"/>
  <c r="F15" i="13" s="1"/>
  <c r="C18" i="13"/>
  <c r="C15" i="13" s="1"/>
  <c r="F17" i="13"/>
  <c r="C17" i="13"/>
  <c r="F22" i="13"/>
  <c r="F19" i="13" s="1"/>
  <c r="C22" i="13"/>
  <c r="C19" i="13" s="1"/>
  <c r="B19" i="13" s="1"/>
  <c r="F21" i="13"/>
  <c r="C21" i="13"/>
  <c r="F26" i="13"/>
  <c r="F23" i="13" s="1"/>
  <c r="C26" i="13"/>
  <c r="C23" i="13" s="1"/>
  <c r="B23" i="13" s="1"/>
  <c r="F25" i="13"/>
  <c r="B25" i="13" s="1"/>
  <c r="C25" i="13"/>
  <c r="F30" i="13"/>
  <c r="F27" i="13" s="1"/>
  <c r="C30" i="13"/>
  <c r="F29" i="13"/>
  <c r="C29" i="13"/>
  <c r="F34" i="13"/>
  <c r="F31" i="13" s="1"/>
  <c r="C34" i="13"/>
  <c r="C31" i="13" s="1"/>
  <c r="F33" i="13"/>
  <c r="B33" i="13" s="1"/>
  <c r="C33" i="13"/>
  <c r="F38" i="13"/>
  <c r="F35" i="13" s="1"/>
  <c r="B35" i="13" s="1"/>
  <c r="C38" i="13"/>
  <c r="C35" i="13" s="1"/>
  <c r="F37" i="13"/>
  <c r="C37" i="13"/>
  <c r="B37" i="13" s="1"/>
  <c r="O14" i="12"/>
  <c r="O13" i="12"/>
  <c r="O18" i="12"/>
  <c r="O17" i="12"/>
  <c r="O22" i="12"/>
  <c r="O21" i="12"/>
  <c r="O26" i="12"/>
  <c r="O25" i="12"/>
  <c r="AB25" i="12" s="1"/>
  <c r="O30" i="12"/>
  <c r="O29" i="12"/>
  <c r="O34" i="12"/>
  <c r="O33" i="12"/>
  <c r="O38" i="12"/>
  <c r="O37" i="12"/>
  <c r="H14" i="12"/>
  <c r="H11" i="12" s="1"/>
  <c r="H13" i="12"/>
  <c r="B13" i="12" s="1"/>
  <c r="D13" i="12" s="1"/>
  <c r="H18" i="12"/>
  <c r="H17" i="12"/>
  <c r="H22" i="12"/>
  <c r="H19" i="12" s="1"/>
  <c r="H21" i="12"/>
  <c r="B21" i="12" s="1"/>
  <c r="F21" i="12" s="1"/>
  <c r="H26" i="12"/>
  <c r="H23" i="12" s="1"/>
  <c r="H25" i="12"/>
  <c r="B25" i="12" s="1"/>
  <c r="F25" i="12" s="1"/>
  <c r="H30" i="12"/>
  <c r="H27" i="12" s="1"/>
  <c r="H29" i="12"/>
  <c r="H34" i="12"/>
  <c r="H31" i="12" s="1"/>
  <c r="H33" i="12"/>
  <c r="B33" i="12" s="1"/>
  <c r="F33" i="12" s="1"/>
  <c r="H38" i="12"/>
  <c r="H37" i="12"/>
  <c r="E35" i="12"/>
  <c r="E31" i="12"/>
  <c r="C31" i="12"/>
  <c r="C27" i="12"/>
  <c r="E27" i="12"/>
  <c r="B29" i="12"/>
  <c r="D29" i="12" s="1"/>
  <c r="B30" i="12"/>
  <c r="B27" i="12" s="1"/>
  <c r="E23" i="12"/>
  <c r="C23" i="12"/>
  <c r="B22" i="12"/>
  <c r="F22" i="12" s="1"/>
  <c r="F19" i="12" s="1"/>
  <c r="E19" i="12"/>
  <c r="C19" i="12"/>
  <c r="E15" i="12"/>
  <c r="C15" i="12"/>
  <c r="E11" i="12"/>
  <c r="C11" i="12"/>
  <c r="F42" i="13"/>
  <c r="F39" i="13" s="1"/>
  <c r="B39" i="13" s="1"/>
  <c r="C42" i="13"/>
  <c r="C39" i="13" s="1"/>
  <c r="F41" i="13"/>
  <c r="C41" i="13"/>
  <c r="U38" i="12" l="1"/>
  <c r="U35" i="12" s="1"/>
  <c r="O35" i="12"/>
  <c r="B38" i="12"/>
  <c r="F38" i="12" s="1"/>
  <c r="F35" i="12" s="1"/>
  <c r="H35" i="12"/>
  <c r="U34" i="12"/>
  <c r="U31" i="12" s="1"/>
  <c r="O31" i="12"/>
  <c r="B34" i="12"/>
  <c r="F34" i="12" s="1"/>
  <c r="F31" i="12" s="1"/>
  <c r="U30" i="12"/>
  <c r="U27" i="12" s="1"/>
  <c r="O27" i="12"/>
  <c r="Q26" i="12"/>
  <c r="Q23" i="12" s="1"/>
  <c r="O23" i="12"/>
  <c r="U22" i="12"/>
  <c r="U19" i="12" s="1"/>
  <c r="O19" i="12"/>
  <c r="Q18" i="12"/>
  <c r="Q15" i="12" s="1"/>
  <c r="O15" i="12"/>
  <c r="B18" i="12"/>
  <c r="D18" i="12" s="1"/>
  <c r="D15" i="12" s="1"/>
  <c r="H15" i="12"/>
  <c r="U14" i="12"/>
  <c r="U11" i="12" s="1"/>
  <c r="O11" i="12"/>
  <c r="B14" i="12"/>
  <c r="F14" i="12" s="1"/>
  <c r="F11" i="12" s="1"/>
  <c r="X37" i="12"/>
  <c r="Z38" i="12"/>
  <c r="Z35" i="12" s="1"/>
  <c r="AB38" i="12"/>
  <c r="AB35" i="12" s="1"/>
  <c r="AB34" i="12"/>
  <c r="AB31" i="12" s="1"/>
  <c r="X33" i="12"/>
  <c r="X34" i="12"/>
  <c r="X31" i="12" s="1"/>
  <c r="AB30" i="12"/>
  <c r="AB27" i="12" s="1"/>
  <c r="X25" i="12"/>
  <c r="Q25" i="12"/>
  <c r="X13" i="12"/>
  <c r="Z14" i="12"/>
  <c r="Z11" i="12" s="1"/>
  <c r="I33" i="12"/>
  <c r="F30" i="12"/>
  <c r="F27" i="12" s="1"/>
  <c r="I29" i="12"/>
  <c r="I25" i="12"/>
  <c r="B19" i="12"/>
  <c r="I22" i="12"/>
  <c r="I19" i="12" s="1"/>
  <c r="I21" i="12"/>
  <c r="F18" i="12"/>
  <c r="F15" i="12" s="1"/>
  <c r="I18" i="12"/>
  <c r="I15" i="12" s="1"/>
  <c r="B15" i="12"/>
  <c r="I13" i="12"/>
  <c r="B66" i="10"/>
  <c r="B60" i="10" s="1"/>
  <c r="B62" i="10"/>
  <c r="B57" i="10"/>
  <c r="B53" i="10" s="1"/>
  <c r="B54" i="10"/>
  <c r="B43" i="10"/>
  <c r="B39" i="10" s="1"/>
  <c r="B40" i="10"/>
  <c r="B36" i="10"/>
  <c r="B32" i="10" s="1"/>
  <c r="B33" i="10"/>
  <c r="B29" i="10"/>
  <c r="B25" i="10" s="1"/>
  <c r="B26" i="10"/>
  <c r="B22" i="10"/>
  <c r="B18" i="10" s="1"/>
  <c r="B19" i="10"/>
  <c r="B15" i="10"/>
  <c r="B11" i="10" s="1"/>
  <c r="B12" i="10"/>
  <c r="B50" i="10"/>
  <c r="B46" i="10" s="1"/>
  <c r="B26" i="13"/>
  <c r="B15" i="13"/>
  <c r="B42" i="13"/>
  <c r="B18" i="13"/>
  <c r="B14" i="13"/>
  <c r="B30" i="13"/>
  <c r="C27" i="13"/>
  <c r="B27" i="13" s="1"/>
  <c r="B31" i="13"/>
  <c r="B34" i="13"/>
  <c r="B29" i="13"/>
  <c r="B22" i="13"/>
  <c r="B21" i="13"/>
  <c r="B41" i="13"/>
  <c r="B38" i="13"/>
  <c r="B17" i="13"/>
  <c r="B13" i="13"/>
  <c r="Z13" i="12"/>
  <c r="AB13" i="12"/>
  <c r="X14" i="12"/>
  <c r="X11" i="12" s="1"/>
  <c r="AB14" i="12"/>
  <c r="AB11" i="12" s="1"/>
  <c r="S18" i="12"/>
  <c r="S15" i="12" s="1"/>
  <c r="X17" i="12"/>
  <c r="U18" i="12"/>
  <c r="U15" i="12" s="1"/>
  <c r="Z17" i="12"/>
  <c r="AB17" i="12"/>
  <c r="X18" i="12"/>
  <c r="X15" i="12" s="1"/>
  <c r="Z18" i="12"/>
  <c r="Z15" i="12" s="1"/>
  <c r="AB18" i="12"/>
  <c r="AB15" i="12" s="1"/>
  <c r="X21" i="12"/>
  <c r="Z21" i="12"/>
  <c r="AB21" i="12"/>
  <c r="X22" i="12"/>
  <c r="X19" i="12" s="1"/>
  <c r="Z22" i="12"/>
  <c r="Z19" i="12" s="1"/>
  <c r="AB22" i="12"/>
  <c r="AB19" i="12" s="1"/>
  <c r="U26" i="12"/>
  <c r="U23" i="12" s="1"/>
  <c r="Z25" i="12"/>
  <c r="S26" i="12"/>
  <c r="S23" i="12" s="1"/>
  <c r="X26" i="12"/>
  <c r="X23" i="12" s="1"/>
  <c r="Z26" i="12"/>
  <c r="Z23" i="12" s="1"/>
  <c r="S25" i="12"/>
  <c r="AB26" i="12"/>
  <c r="AB23" i="12" s="1"/>
  <c r="X29" i="12"/>
  <c r="Q29" i="12"/>
  <c r="Z29" i="12"/>
  <c r="AB29" i="12"/>
  <c r="S30" i="12"/>
  <c r="S27" i="12" s="1"/>
  <c r="X30" i="12"/>
  <c r="X27" i="12" s="1"/>
  <c r="Z30" i="12"/>
  <c r="Z27" i="12" s="1"/>
  <c r="Z33" i="12"/>
  <c r="AB33" i="12"/>
  <c r="Z34" i="12"/>
  <c r="Z31" i="12" s="1"/>
  <c r="Z37" i="12"/>
  <c r="AB37" i="12"/>
  <c r="S38" i="12"/>
  <c r="S35" i="12" s="1"/>
  <c r="X38" i="12"/>
  <c r="X35" i="12" s="1"/>
  <c r="Q13" i="12"/>
  <c r="S13" i="12"/>
  <c r="U13" i="12"/>
  <c r="Q14" i="12"/>
  <c r="Q11" i="12" s="1"/>
  <c r="S14" i="12"/>
  <c r="S11" i="12" s="1"/>
  <c r="U17" i="12"/>
  <c r="Q17" i="12"/>
  <c r="S17" i="12"/>
  <c r="Q21" i="12"/>
  <c r="S21" i="12"/>
  <c r="U21" i="12"/>
  <c r="Q22" i="12"/>
  <c r="Q19" i="12" s="1"/>
  <c r="S22" i="12"/>
  <c r="S19" i="12" s="1"/>
  <c r="U25" i="12"/>
  <c r="S29" i="12"/>
  <c r="U29" i="12"/>
  <c r="Q30" i="12"/>
  <c r="Q27" i="12" s="1"/>
  <c r="Q33" i="12"/>
  <c r="S33" i="12"/>
  <c r="U33" i="12"/>
  <c r="Q34" i="12"/>
  <c r="Q31" i="12" s="1"/>
  <c r="S34" i="12"/>
  <c r="S31" i="12" s="1"/>
  <c r="Q37" i="12"/>
  <c r="S37" i="12"/>
  <c r="U37" i="12"/>
  <c r="Q38" i="12"/>
  <c r="Q35" i="12" s="1"/>
  <c r="F13" i="12"/>
  <c r="D14" i="12"/>
  <c r="D11" i="12" s="1"/>
  <c r="B17" i="12"/>
  <c r="F17" i="12" s="1"/>
  <c r="D22" i="12"/>
  <c r="D19" i="12" s="1"/>
  <c r="B26" i="12"/>
  <c r="I30" i="12"/>
  <c r="I27" i="12" s="1"/>
  <c r="D34" i="12"/>
  <c r="D31" i="12" s="1"/>
  <c r="B31" i="12"/>
  <c r="I38" i="12"/>
  <c r="I35" i="12" s="1"/>
  <c r="B37" i="12"/>
  <c r="F37" i="12" s="1"/>
  <c r="B35" i="12"/>
  <c r="D38" i="12"/>
  <c r="D35" i="12" s="1"/>
  <c r="D33" i="12"/>
  <c r="D30" i="12"/>
  <c r="D27" i="12" s="1"/>
  <c r="F29" i="12"/>
  <c r="D25" i="12"/>
  <c r="D21" i="12"/>
  <c r="H41" i="12"/>
  <c r="B41" i="12" s="1"/>
  <c r="H42" i="12"/>
  <c r="B42" i="12" s="1"/>
  <c r="F42" i="12" s="1"/>
  <c r="O42" i="12"/>
  <c r="AB42" i="12" s="1"/>
  <c r="O41" i="12"/>
  <c r="AB41" i="12" s="1"/>
  <c r="I14" i="12" l="1"/>
  <c r="I11" i="12" s="1"/>
  <c r="B11" i="12"/>
  <c r="I34" i="12"/>
  <c r="I31" i="12" s="1"/>
  <c r="D37" i="12"/>
  <c r="D17" i="12"/>
  <c r="I17" i="12"/>
  <c r="F26" i="12"/>
  <c r="F23" i="12" s="1"/>
  <c r="D26" i="12"/>
  <c r="D23" i="12" s="1"/>
  <c r="B23" i="12"/>
  <c r="I26" i="12"/>
  <c r="I23" i="12" s="1"/>
  <c r="I37" i="12"/>
  <c r="I41" i="12"/>
  <c r="D41" i="12"/>
  <c r="F41" i="12"/>
  <c r="D42" i="12"/>
  <c r="I42" i="12"/>
  <c r="Q42" i="12"/>
  <c r="S42" i="12"/>
  <c r="Q41" i="12"/>
  <c r="U41" i="12"/>
  <c r="U42" i="12"/>
  <c r="S41" i="12"/>
  <c r="X41" i="12"/>
  <c r="X42" i="12"/>
  <c r="Z41" i="12"/>
  <c r="Z42" i="12"/>
</calcChain>
</file>

<file path=xl/sharedStrings.xml><?xml version="1.0" encoding="utf-8"?>
<sst xmlns="http://schemas.openxmlformats.org/spreadsheetml/2006/main" count="263" uniqueCount="95">
  <si>
    <t xml:space="preserve"> </t>
    <phoneticPr fontId="40" type="noConversion"/>
  </si>
  <si>
    <t>1. 경 제 활 동 인 구 총 괄</t>
  </si>
  <si>
    <t xml:space="preserve">단위 : 천명 </t>
    <phoneticPr fontId="40" type="noConversion"/>
  </si>
  <si>
    <t>Unit : 1,000 persons</t>
    <phoneticPr fontId="40" type="noConversion"/>
  </si>
  <si>
    <t>15세 이상 인구    Population 15 years old and over</t>
    <phoneticPr fontId="40" type="noConversion"/>
  </si>
  <si>
    <t>취업자</t>
  </si>
  <si>
    <t>실업자</t>
  </si>
  <si>
    <r>
      <rPr>
        <sz val="10"/>
        <rFont val="맑은 고딕"/>
        <family val="3"/>
        <charset val="129"/>
        <scheme val="major"/>
      </rPr>
      <t>통 학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48" type="noConversion"/>
  </si>
  <si>
    <t xml:space="preserve"> </t>
  </si>
  <si>
    <t>Others</t>
  </si>
  <si>
    <t>1/2</t>
    <phoneticPr fontId="40" type="noConversion"/>
  </si>
  <si>
    <t>2/2</t>
    <phoneticPr fontId="40" type="noConversion"/>
  </si>
  <si>
    <t>2. 연 령 별 취 업 자</t>
    <phoneticPr fontId="48" type="noConversion"/>
  </si>
  <si>
    <t>Employed Persons by Age Group</t>
    <phoneticPr fontId="48" type="noConversion"/>
  </si>
  <si>
    <t>남</t>
    <phoneticPr fontId="40" type="noConversion"/>
  </si>
  <si>
    <t>여</t>
    <phoneticPr fontId="40" type="noConversion"/>
  </si>
  <si>
    <t>Labor</t>
    <phoneticPr fontId="40" type="noConversion"/>
  </si>
  <si>
    <t xml:space="preserve">   Ⅳ. 노 동</t>
    <phoneticPr fontId="39" type="noConversion"/>
  </si>
  <si>
    <t xml:space="preserve"> 주: 1) 정규교육기관 재학, 입시학원 수강, 취업을 위한 학원․기관 수강 등을 포함</t>
    <phoneticPr fontId="48" type="noConversion"/>
  </si>
  <si>
    <t>3. 산 업 별 취 업 자</t>
    <phoneticPr fontId="40" type="noConversion"/>
  </si>
  <si>
    <t>단위 : 천명, %</t>
    <phoneticPr fontId="40" type="noConversion"/>
  </si>
  <si>
    <t>Unit : 1,000 persons, %</t>
    <phoneticPr fontId="40" type="noConversion"/>
  </si>
  <si>
    <t>합  계</t>
  </si>
  <si>
    <t>광업·제조업</t>
    <phoneticPr fontId="40" type="noConversion"/>
  </si>
  <si>
    <t xml:space="preserve"> 사회간접자본 및 기타사업서비스업</t>
    <phoneticPr fontId="40" type="noConversion"/>
  </si>
  <si>
    <t>건설업</t>
    <phoneticPr fontId="40" type="noConversion"/>
  </si>
  <si>
    <t>구성비</t>
  </si>
  <si>
    <t>Construction</t>
    <phoneticPr fontId="48" type="noConversion"/>
  </si>
  <si>
    <t>Total</t>
  </si>
  <si>
    <t>4. 직 업 별 취 업 자</t>
    <phoneticPr fontId="40" type="noConversion"/>
  </si>
  <si>
    <t>Employed Persons by Occupation</t>
  </si>
  <si>
    <t>관리자, 전문가 및
관련종사자</t>
    <phoneticPr fontId="40" type="noConversion"/>
  </si>
  <si>
    <t>사무 종사자</t>
    <phoneticPr fontId="40" type="noConversion"/>
  </si>
  <si>
    <t>단순노무 종사자</t>
    <phoneticPr fontId="40" type="noConversion"/>
  </si>
  <si>
    <t>Clerks</t>
    <phoneticPr fontId="40" type="noConversion"/>
  </si>
  <si>
    <t>Managers,
Professionals and Related Workers</t>
    <phoneticPr fontId="40" type="noConversion"/>
  </si>
  <si>
    <t>Skilled Agricultural Forestry and Fishery Workers</t>
    <phoneticPr fontId="40" type="noConversion"/>
  </si>
  <si>
    <t>Craft and Related Trades Workers /
Equipment, Machine Operating and Assembling Workers</t>
    <phoneticPr fontId="40" type="noConversion"/>
  </si>
  <si>
    <t>Service workers
/ Sales workers</t>
    <phoneticPr fontId="40" type="noConversion"/>
  </si>
  <si>
    <t>Elementary Workers</t>
    <phoneticPr fontId="40" type="noConversion"/>
  </si>
  <si>
    <t>Mining and manufacturing</t>
    <phoneticPr fontId="40" type="noConversion"/>
  </si>
  <si>
    <t>Social overhead capital and other services</t>
    <phoneticPr fontId="40" type="noConversion"/>
  </si>
  <si>
    <t>Wholesale &amp; retail trade, hotels &amp; restaurants</t>
    <phoneticPr fontId="48" type="noConversion"/>
  </si>
  <si>
    <t>Electricity, transport, communication &amp; finance</t>
    <phoneticPr fontId="48" type="noConversion"/>
  </si>
  <si>
    <t xml:space="preserve"> Business, personal, public service &amp; others</t>
    <phoneticPr fontId="48" type="noConversion"/>
  </si>
  <si>
    <t>반기별</t>
    <phoneticPr fontId="40" type="noConversion"/>
  </si>
  <si>
    <t>반기별</t>
    <phoneticPr fontId="39" type="noConversion"/>
  </si>
  <si>
    <t>Employed 
persons</t>
    <phoneticPr fontId="39" type="noConversion"/>
  </si>
  <si>
    <t>Composition</t>
    <phoneticPr fontId="39" type="noConversion"/>
  </si>
  <si>
    <t>Employed Persons by Industry</t>
    <phoneticPr fontId="39" type="noConversion"/>
  </si>
  <si>
    <t>Compo
-sition</t>
    <phoneticPr fontId="48" type="noConversion"/>
  </si>
  <si>
    <t>연   별</t>
    <phoneticPr fontId="40" type="noConversion"/>
  </si>
  <si>
    <t xml:space="preserve">연   별
</t>
    <phoneticPr fontId="40" type="noConversion"/>
  </si>
  <si>
    <t xml:space="preserve">
반기별</t>
    <phoneticPr fontId="39" type="noConversion"/>
  </si>
  <si>
    <t xml:space="preserve"> 자료 : 통계청 「지역별고용조사」</t>
    <phoneticPr fontId="39" type="noConversion"/>
  </si>
  <si>
    <t xml:space="preserve"> 자료 : 통계청 「지역별고용조사」</t>
    <phoneticPr fontId="40" type="noConversion"/>
  </si>
  <si>
    <t>Composition</t>
    <phoneticPr fontId="48" type="noConversion"/>
  </si>
  <si>
    <t>구성비(%)</t>
    <phoneticPr fontId="39" type="noConversion"/>
  </si>
  <si>
    <t>Attending school</t>
    <phoneticPr fontId="39" type="noConversion"/>
  </si>
  <si>
    <t>Un-
employed
persons</t>
    <phoneticPr fontId="40" type="noConversion"/>
  </si>
  <si>
    <t>서비스,판매
종사자</t>
    <phoneticPr fontId="40" type="noConversion"/>
  </si>
  <si>
    <t>농림어업 
숙련종사자</t>
    <phoneticPr fontId="40" type="noConversion"/>
  </si>
  <si>
    <t>기능,기계조작,
조립 종사자</t>
    <phoneticPr fontId="40" type="noConversion"/>
  </si>
  <si>
    <r>
      <t>기 타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48" type="noConversion"/>
  </si>
  <si>
    <t>도소매·음식
숙박업</t>
    <phoneticPr fontId="40" type="noConversion"/>
  </si>
  <si>
    <t>전기·운수·
통신·금융</t>
    <phoneticPr fontId="40" type="noConversion"/>
  </si>
  <si>
    <t>사업·개인·공공
서비스 및 기타</t>
    <phoneticPr fontId="40" type="noConversion"/>
  </si>
  <si>
    <t>가사, 육아</t>
    <phoneticPr fontId="40" type="noConversion"/>
  </si>
  <si>
    <t>경제활동인구
Economically active population</t>
    <phoneticPr fontId="39" type="noConversion"/>
  </si>
  <si>
    <t>비경제활동인구
Not economically active population</t>
    <phoneticPr fontId="39" type="noConversion"/>
  </si>
  <si>
    <t xml:space="preserve">     2) 연로, 심신장애 등</t>
    <phoneticPr fontId="39" type="noConversion"/>
  </si>
  <si>
    <t>Participation rate</t>
    <phoneticPr fontId="40" type="noConversion"/>
  </si>
  <si>
    <t>Employment
population ratio</t>
    <phoneticPr fontId="40" type="noConversion"/>
  </si>
  <si>
    <t>Un-
employment rate</t>
    <phoneticPr fontId="40" type="noConversion"/>
  </si>
  <si>
    <t>15~29세</t>
    <phoneticPr fontId="40" type="noConversion"/>
  </si>
  <si>
    <t>30∼49세</t>
    <phoneticPr fontId="40" type="noConversion"/>
  </si>
  <si>
    <t>50∼64세</t>
    <phoneticPr fontId="40" type="noConversion"/>
  </si>
  <si>
    <t>65세 이상</t>
    <phoneticPr fontId="40" type="noConversion"/>
  </si>
  <si>
    <t>합  계</t>
    <phoneticPr fontId="39" type="noConversion"/>
  </si>
  <si>
    <t>농업· 임업 및 어업</t>
    <phoneticPr fontId="40" type="noConversion"/>
  </si>
  <si>
    <t>Agriculture, forestry and fishing</t>
    <phoneticPr fontId="40" type="noConversion"/>
  </si>
  <si>
    <t>Economically Active Population</t>
    <phoneticPr fontId="39" type="noConversion"/>
  </si>
  <si>
    <t>1/2</t>
    <phoneticPr fontId="39" type="noConversion"/>
  </si>
  <si>
    <t>2/2</t>
    <phoneticPr fontId="39" type="noConversion"/>
  </si>
  <si>
    <t>House keeping 
&amp; caring for child</t>
    <phoneticPr fontId="40" type="noConversion"/>
  </si>
  <si>
    <t>경제활동 
참가율
(%)</t>
    <phoneticPr fontId="40" type="noConversion"/>
  </si>
  <si>
    <t>고용률
(%)</t>
    <phoneticPr fontId="40" type="noConversion"/>
  </si>
  <si>
    <t>실업률
(%)</t>
    <phoneticPr fontId="39" type="noConversion"/>
  </si>
  <si>
    <t>반기별</t>
    <phoneticPr fontId="39" type="noConversion"/>
  </si>
  <si>
    <t>Total</t>
    <phoneticPr fontId="39" type="noConversion"/>
  </si>
  <si>
    <t>15∼29 years old</t>
    <phoneticPr fontId="39" type="noConversion"/>
  </si>
  <si>
    <t>30∼49 years old</t>
    <phoneticPr fontId="39" type="noConversion"/>
  </si>
  <si>
    <t>50∼64 years old</t>
    <phoneticPr fontId="39" type="noConversion"/>
  </si>
  <si>
    <t>65 years old 
and older</t>
    <phoneticPr fontId="39" type="noConversion"/>
  </si>
  <si>
    <t>성   별</t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</si>
</sst>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76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7" formatCode="&quot;₩&quot;#,##0;[Red]&quot;₩&quot;&quot;₩&quot;\-#,##0"/>
    <numFmt numFmtId="178" formatCode="_ * #,##0_ ;_ * \-#,##0_ ;_ * &quot;-&quot;_ ;_ @_ "/>
    <numFmt numFmtId="179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0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2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3" formatCode="_ * #,##0.00_ ;_ * \-#,##0.00_ ;_ * &quot;-&quot;??_ ;_ @_ "/>
    <numFmt numFmtId="184" formatCode="&quot;₩&quot;#,##0;&quot;₩&quot;&quot;₩&quot;\-#,##0"/>
    <numFmt numFmtId="185" formatCode="_ * #,##0.00_ ;_ * \-#,##0.00_ ;_ * &quot;-&quot;_ ;_ @_ "/>
    <numFmt numFmtId="186" formatCode="&quot;₩&quot;#,##0.00;&quot;₩&quot;\-#,##0.00"/>
    <numFmt numFmtId="187" formatCode="_-[$€-2]* #,##0.00_-;\-[$€-2]* #,##0.00_-;_-[$€-2]* &quot;-&quot;??_-"/>
    <numFmt numFmtId="188" formatCode="0.0_);[Red]\(0.0\)"/>
    <numFmt numFmtId="189" formatCode="mm&quot;월&quot;\ dd&quot;일&quot;"/>
    <numFmt numFmtId="190" formatCode="_-* #,##0.0_-;\-* #,##0.0_-;_-* &quot;-&quot;?_-;_-@_-"/>
  </numFmts>
  <fonts count="59"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0"/>
      <name val="MS Serif"/>
      <family val="1"/>
    </font>
    <font>
      <sz val="10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u/>
      <sz val="12"/>
      <color theme="10"/>
      <name val="바탕체"/>
      <family val="1"/>
      <charset val="129"/>
    </font>
    <font>
      <sz val="11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b/>
      <sz val="26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23"/>
      <color theme="1"/>
      <name val="HY헤드라인M"/>
      <family val="1"/>
      <charset val="129"/>
    </font>
    <font>
      <sz val="11"/>
      <color theme="1"/>
      <name val="맑은 고딕"/>
      <family val="3"/>
      <charset val="129"/>
      <scheme val="maj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/>
    <xf numFmtId="0" fontId="30" fillId="0" borderId="0"/>
    <xf numFmtId="0" fontId="32" fillId="0" borderId="0"/>
    <xf numFmtId="178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2" fontId="16" fillId="0" borderId="0" applyFont="0" applyFill="0" applyBorder="0" applyAlignment="0" applyProtection="0"/>
    <xf numFmtId="38" fontId="33" fillId="16" borderId="0" applyNumberFormat="0" applyBorder="0" applyAlignment="0" applyProtection="0"/>
    <xf numFmtId="0" fontId="34" fillId="0" borderId="0">
      <alignment horizontal="left"/>
    </xf>
    <xf numFmtId="0" fontId="35" fillId="0" borderId="1" applyNumberFormat="0" applyAlignment="0" applyProtection="0">
      <alignment horizontal="left" vertical="center"/>
    </xf>
    <xf numFmtId="0" fontId="35" fillId="0" borderId="2">
      <alignment horizontal="left" vertical="center"/>
    </xf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0" fontId="33" fillId="16" borderId="3" applyNumberFormat="0" applyBorder="0" applyAlignment="0" applyProtection="0"/>
    <xf numFmtId="0" fontId="37" fillId="0" borderId="4"/>
    <xf numFmtId="0" fontId="7" fillId="0" borderId="0"/>
    <xf numFmtId="0" fontId="16" fillId="0" borderId="0"/>
    <xf numFmtId="10" fontId="16" fillId="0" borderId="0" applyFont="0" applyFill="0" applyBorder="0" applyAlignment="0" applyProtection="0"/>
    <xf numFmtId="0" fontId="37" fillId="0" borderId="0"/>
    <xf numFmtId="0" fontId="16" fillId="0" borderId="5" applyNumberFormat="0" applyFont="0" applyFill="0" applyAlignment="0" applyProtection="0"/>
    <xf numFmtId="0" fontId="38" fillId="0" borderId="6">
      <alignment horizontal="left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7" applyNumberFormat="0" applyAlignment="0" applyProtection="0">
      <alignment vertical="center"/>
    </xf>
    <xf numFmtId="176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>
      <alignment vertical="center"/>
    </xf>
    <xf numFmtId="0" fontId="10" fillId="0" borderId="0">
      <protection locked="0"/>
    </xf>
    <xf numFmtId="0" fontId="10" fillId="0" borderId="0">
      <protection locked="0"/>
    </xf>
    <xf numFmtId="40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7" fillId="22" borderId="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" fillId="0" borderId="0"/>
    <xf numFmtId="0" fontId="14" fillId="0" borderId="0" applyNumberFormat="0" applyFill="0" applyBorder="0" applyAlignment="0" applyProtection="0">
      <alignment vertical="center"/>
    </xf>
    <xf numFmtId="0" fontId="15" fillId="24" borderId="9" applyNumberFormat="0" applyAlignment="0" applyProtection="0">
      <alignment vertical="center"/>
    </xf>
    <xf numFmtId="177" fontId="16" fillId="0" borderId="0">
      <alignment vertical="center"/>
    </xf>
    <xf numFmtId="0" fontId="2" fillId="0" borderId="0" applyFont="0" applyFill="0" applyBorder="0" applyAlignment="0" applyProtection="0"/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7" applyNumberFormat="0" applyAlignment="0" applyProtection="0">
      <alignment vertical="center"/>
    </xf>
    <xf numFmtId="4" fontId="10" fillId="0" borderId="0">
      <protection locked="0"/>
    </xf>
    <xf numFmtId="179" fontId="7" fillId="0" borderId="0">
      <protection locked="0"/>
    </xf>
    <xf numFmtId="0" fontId="2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1" borderId="15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7" fillId="0" borderId="0">
      <alignment vertical="center"/>
    </xf>
    <xf numFmtId="180" fontId="7" fillId="0" borderId="0">
      <protection locked="0"/>
    </xf>
    <xf numFmtId="0" fontId="10" fillId="0" borderId="5">
      <protection locked="0"/>
    </xf>
    <xf numFmtId="181" fontId="7" fillId="0" borderId="0">
      <protection locked="0"/>
    </xf>
    <xf numFmtId="182" fontId="7" fillId="0" borderId="0">
      <protection locked="0"/>
    </xf>
    <xf numFmtId="0" fontId="41" fillId="0" borderId="0"/>
    <xf numFmtId="178" fontId="41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42" fillId="0" borderId="0" xfId="100" applyNumberFormat="1" applyFont="1" applyFill="1" applyAlignment="1" applyProtection="1">
      <alignment vertical="top"/>
    </xf>
    <xf numFmtId="0" fontId="44" fillId="0" borderId="0" xfId="100" applyFont="1" applyFill="1" applyAlignment="1" applyProtection="1">
      <alignment vertical="center"/>
    </xf>
    <xf numFmtId="0" fontId="44" fillId="0" borderId="0" xfId="100" applyFont="1" applyFill="1" applyProtection="1"/>
    <xf numFmtId="0" fontId="45" fillId="0" borderId="0" xfId="100" applyFont="1" applyFill="1" applyProtection="1"/>
    <xf numFmtId="0" fontId="45" fillId="0" borderId="4" xfId="100" applyFont="1" applyFill="1" applyBorder="1" applyAlignment="1" applyProtection="1">
      <alignment horizontal="right"/>
    </xf>
    <xf numFmtId="0" fontId="42" fillId="0" borderId="0" xfId="100" applyFont="1" applyFill="1" applyAlignment="1" applyProtection="1">
      <alignment vertical="center"/>
    </xf>
    <xf numFmtId="0" fontId="42" fillId="25" borderId="19" xfId="100" applyFont="1" applyFill="1" applyBorder="1" applyAlignment="1" applyProtection="1">
      <alignment horizontal="centerContinuous" vertical="center"/>
    </xf>
    <xf numFmtId="0" fontId="42" fillId="25" borderId="23" xfId="100" applyFont="1" applyFill="1" applyBorder="1" applyAlignment="1" applyProtection="1">
      <alignment horizontal="centerContinuous" vertical="center"/>
    </xf>
    <xf numFmtId="0" fontId="42" fillId="25" borderId="0" xfId="100" applyFont="1" applyFill="1" applyBorder="1" applyAlignment="1" applyProtection="1">
      <alignment horizontal="center" vertical="center"/>
    </xf>
    <xf numFmtId="0" fontId="42" fillId="25" borderId="26" xfId="100" applyFont="1" applyFill="1" applyBorder="1" applyAlignment="1" applyProtection="1">
      <alignment horizontal="center" vertical="center"/>
    </xf>
    <xf numFmtId="0" fontId="46" fillId="25" borderId="26" xfId="100" applyFont="1" applyFill="1" applyBorder="1" applyAlignment="1" applyProtection="1">
      <alignment horizontal="center" vertical="center" wrapText="1"/>
    </xf>
    <xf numFmtId="0" fontId="46" fillId="25" borderId="23" xfId="100" applyFont="1" applyFill="1" applyBorder="1" applyAlignment="1" applyProtection="1">
      <alignment horizontal="center" vertical="center"/>
    </xf>
    <xf numFmtId="0" fontId="42" fillId="25" borderId="24" xfId="100" applyFont="1" applyFill="1" applyBorder="1" applyAlignment="1" applyProtection="1">
      <alignment horizontal="center" vertical="center" shrinkToFit="1"/>
    </xf>
    <xf numFmtId="0" fontId="42" fillId="25" borderId="22" xfId="100" applyFont="1" applyFill="1" applyBorder="1" applyAlignment="1" applyProtection="1">
      <alignment vertical="center"/>
    </xf>
    <xf numFmtId="0" fontId="42" fillId="0" borderId="0" xfId="100" applyFont="1" applyFill="1" applyProtection="1"/>
    <xf numFmtId="0" fontId="42" fillId="0" borderId="0" xfId="100" applyFont="1" applyFill="1" applyAlignment="1" applyProtection="1"/>
    <xf numFmtId="0" fontId="50" fillId="0" borderId="0" xfId="100" applyFont="1" applyFill="1" applyBorder="1" applyProtection="1"/>
    <xf numFmtId="178" fontId="42" fillId="0" borderId="0" xfId="101" applyFont="1" applyFill="1" applyBorder="1" applyProtection="1"/>
    <xf numFmtId="0" fontId="51" fillId="0" borderId="0" xfId="100" applyFont="1" applyFill="1" applyBorder="1" applyProtection="1"/>
    <xf numFmtId="0" fontId="42" fillId="0" borderId="0" xfId="100" applyFont="1" applyFill="1" applyBorder="1" applyAlignment="1"/>
    <xf numFmtId="0" fontId="43" fillId="0" borderId="0" xfId="100" applyFont="1" applyFill="1" applyAlignment="1">
      <alignment horizontal="center"/>
    </xf>
    <xf numFmtId="0" fontId="45" fillId="0" borderId="4" xfId="100" applyFont="1" applyFill="1" applyBorder="1" applyProtection="1"/>
    <xf numFmtId="0" fontId="42" fillId="0" borderId="0" xfId="100" applyFont="1" applyFill="1" applyBorder="1" applyProtection="1"/>
    <xf numFmtId="190" fontId="49" fillId="0" borderId="0" xfId="101" applyNumberFormat="1" applyFont="1" applyFill="1" applyBorder="1" applyProtection="1">
      <protection locked="0"/>
    </xf>
    <xf numFmtId="0" fontId="45" fillId="0" borderId="0" xfId="100" applyFont="1" applyFill="1" applyBorder="1"/>
    <xf numFmtId="0" fontId="41" fillId="0" borderId="0" xfId="100"/>
    <xf numFmtId="0" fontId="53" fillId="0" borderId="0" xfId="100" applyFont="1"/>
    <xf numFmtId="0" fontId="54" fillId="0" borderId="0" xfId="100" applyFont="1" applyAlignment="1">
      <alignment horizontal="centerContinuous"/>
    </xf>
    <xf numFmtId="0" fontId="55" fillId="0" borderId="0" xfId="100" applyFont="1" applyAlignment="1"/>
    <xf numFmtId="0" fontId="42" fillId="25" borderId="16" xfId="100" applyFont="1" applyFill="1" applyBorder="1" applyAlignment="1" applyProtection="1">
      <alignment horizontal="centerContinuous" vertical="center"/>
    </xf>
    <xf numFmtId="0" fontId="42" fillId="25" borderId="24" xfId="100" applyFont="1" applyFill="1" applyBorder="1" applyAlignment="1" applyProtection="1">
      <alignment vertical="center"/>
    </xf>
    <xf numFmtId="0" fontId="42" fillId="25" borderId="24" xfId="100" applyFont="1" applyFill="1" applyBorder="1" applyAlignment="1" applyProtection="1">
      <alignment horizontal="centerContinuous" vertical="center"/>
    </xf>
    <xf numFmtId="0" fontId="42" fillId="25" borderId="25" xfId="100" applyFont="1" applyFill="1" applyBorder="1" applyAlignment="1" applyProtection="1">
      <alignment horizontal="centerContinuous" vertical="center"/>
    </xf>
    <xf numFmtId="188" fontId="42" fillId="0" borderId="0" xfId="101" applyNumberFormat="1" applyFont="1" applyFill="1" applyBorder="1" applyProtection="1"/>
    <xf numFmtId="188" fontId="49" fillId="0" borderId="0" xfId="101" applyNumberFormat="1" applyFont="1" applyFill="1" applyBorder="1" applyProtection="1"/>
    <xf numFmtId="0" fontId="56" fillId="0" borderId="0" xfId="100" applyFont="1" applyFill="1" applyBorder="1" applyProtection="1"/>
    <xf numFmtId="0" fontId="46" fillId="0" borderId="0" xfId="100" applyFont="1" applyFill="1" applyProtection="1"/>
    <xf numFmtId="0" fontId="43" fillId="0" borderId="0" xfId="100" applyFont="1" applyFill="1" applyAlignment="1" applyProtection="1">
      <alignment horizontal="center"/>
    </xf>
    <xf numFmtId="0" fontId="42" fillId="25" borderId="0" xfId="100" applyFont="1" applyFill="1" applyBorder="1" applyAlignment="1" applyProtection="1">
      <alignment vertical="center"/>
    </xf>
    <xf numFmtId="190" fontId="42" fillId="0" borderId="20" xfId="101" applyNumberFormat="1" applyFont="1" applyFill="1" applyBorder="1" applyAlignment="1" applyProtection="1">
      <protection locked="0"/>
    </xf>
    <xf numFmtId="0" fontId="42" fillId="25" borderId="34" xfId="100" applyFont="1" applyFill="1" applyBorder="1" applyAlignment="1" applyProtection="1">
      <alignment vertical="center" shrinkToFit="1"/>
    </xf>
    <xf numFmtId="0" fontId="42" fillId="0" borderId="33" xfId="100" quotePrefix="1" applyFont="1" applyFill="1" applyBorder="1" applyAlignment="1" applyProtection="1">
      <alignment horizontal="center"/>
    </xf>
    <xf numFmtId="0" fontId="42" fillId="0" borderId="33" xfId="100" applyFont="1" applyFill="1" applyBorder="1" applyAlignment="1" applyProtection="1">
      <alignment horizontal="center"/>
    </xf>
    <xf numFmtId="189" fontId="42" fillId="0" borderId="33" xfId="100" quotePrefix="1" applyNumberFormat="1" applyFont="1" applyFill="1" applyBorder="1" applyAlignment="1" applyProtection="1">
      <alignment horizontal="center"/>
    </xf>
    <xf numFmtId="0" fontId="42" fillId="0" borderId="36" xfId="100" applyFont="1" applyFill="1" applyBorder="1" applyProtection="1"/>
    <xf numFmtId="178" fontId="42" fillId="0" borderId="4" xfId="101" applyFont="1" applyFill="1" applyBorder="1" applyProtection="1"/>
    <xf numFmtId="178" fontId="42" fillId="0" borderId="37" xfId="101" applyFont="1" applyFill="1" applyBorder="1" applyProtection="1"/>
    <xf numFmtId="0" fontId="42" fillId="0" borderId="33" xfId="100" applyFont="1" applyFill="1" applyBorder="1" applyAlignment="1">
      <alignment horizontal="center"/>
    </xf>
    <xf numFmtId="0" fontId="49" fillId="0" borderId="33" xfId="100" applyFont="1" applyFill="1" applyBorder="1" applyAlignment="1">
      <alignment horizontal="center"/>
    </xf>
    <xf numFmtId="0" fontId="42" fillId="0" borderId="36" xfId="100" applyFont="1" applyFill="1" applyBorder="1"/>
    <xf numFmtId="178" fontId="42" fillId="0" borderId="4" xfId="101" applyFont="1" applyFill="1" applyBorder="1"/>
    <xf numFmtId="0" fontId="42" fillId="0" borderId="4" xfId="100" applyFont="1" applyFill="1" applyBorder="1" applyProtection="1"/>
    <xf numFmtId="0" fontId="43" fillId="0" borderId="0" xfId="100" applyFont="1" applyFill="1" applyAlignment="1" applyProtection="1"/>
    <xf numFmtId="0" fontId="57" fillId="0" borderId="0" xfId="100" applyFont="1" applyFill="1" applyAlignment="1" applyProtection="1"/>
    <xf numFmtId="0" fontId="42" fillId="25" borderId="16" xfId="100" applyFont="1" applyFill="1" applyBorder="1" applyAlignment="1" applyProtection="1">
      <alignment horizontal="center" vertical="center" shrinkToFit="1"/>
    </xf>
    <xf numFmtId="0" fontId="42" fillId="25" borderId="16" xfId="100" applyFont="1" applyFill="1" applyBorder="1" applyAlignment="1" applyProtection="1">
      <alignment horizontal="center" vertical="center"/>
    </xf>
    <xf numFmtId="0" fontId="42" fillId="25" borderId="17" xfId="100" applyFont="1" applyFill="1" applyBorder="1" applyAlignment="1" applyProtection="1">
      <alignment horizontal="center" vertical="center"/>
    </xf>
    <xf numFmtId="0" fontId="42" fillId="25" borderId="17" xfId="100" applyFont="1" applyFill="1" applyBorder="1" applyAlignment="1" applyProtection="1">
      <alignment horizontal="center" wrapText="1"/>
    </xf>
    <xf numFmtId="0" fontId="42" fillId="25" borderId="28" xfId="100" applyFont="1" applyFill="1" applyBorder="1" applyAlignment="1" applyProtection="1">
      <alignment horizontal="center" vertical="center"/>
    </xf>
    <xf numFmtId="0" fontId="42" fillId="25" borderId="33" xfId="100" applyFont="1" applyFill="1" applyBorder="1" applyAlignment="1" applyProtection="1">
      <alignment horizontal="center" vertical="center"/>
    </xf>
    <xf numFmtId="0" fontId="42" fillId="25" borderId="35" xfId="100" applyFont="1" applyFill="1" applyBorder="1" applyAlignment="1" applyProtection="1">
      <alignment horizontal="center" vertical="center"/>
    </xf>
    <xf numFmtId="0" fontId="42" fillId="25" borderId="16" xfId="100" applyFont="1" applyFill="1" applyBorder="1" applyAlignment="1" applyProtection="1">
      <alignment wrapText="1"/>
    </xf>
    <xf numFmtId="0" fontId="42" fillId="0" borderId="0" xfId="100" applyFont="1" applyFill="1" applyAlignment="1" applyProtection="1">
      <alignment horizontal="right"/>
    </xf>
    <xf numFmtId="0" fontId="42" fillId="0" borderId="4" xfId="100" applyFont="1" applyFill="1" applyBorder="1" applyAlignment="1" applyProtection="1">
      <alignment horizontal="right"/>
    </xf>
    <xf numFmtId="178" fontId="42" fillId="0" borderId="37" xfId="101" applyFont="1" applyFill="1" applyBorder="1"/>
    <xf numFmtId="0" fontId="46" fillId="0" borderId="0" xfId="100" applyFont="1" applyFill="1" applyBorder="1" applyProtection="1"/>
    <xf numFmtId="0" fontId="42" fillId="0" borderId="0" xfId="100" applyFont="1" applyFill="1" applyBorder="1"/>
    <xf numFmtId="0" fontId="42" fillId="0" borderId="0" xfId="100" applyFont="1" applyFill="1"/>
    <xf numFmtId="0" fontId="42" fillId="25" borderId="41" xfId="100" applyFont="1" applyFill="1" applyBorder="1" applyAlignment="1" applyProtection="1">
      <alignment horizontal="center" vertical="center"/>
    </xf>
    <xf numFmtId="0" fontId="42" fillId="25" borderId="33" xfId="100" applyFont="1" applyFill="1" applyBorder="1" applyAlignment="1" applyProtection="1">
      <alignment horizontal="centerContinuous" vertical="center"/>
    </xf>
    <xf numFmtId="0" fontId="42" fillId="25" borderId="34" xfId="100" applyFont="1" applyFill="1" applyBorder="1" applyAlignment="1" applyProtection="1">
      <alignment horizontal="centerContinuous" vertical="center"/>
    </xf>
    <xf numFmtId="0" fontId="42" fillId="25" borderId="42" xfId="100" applyFont="1" applyFill="1" applyBorder="1" applyAlignment="1" applyProtection="1">
      <alignment horizontal="center" vertical="center"/>
    </xf>
    <xf numFmtId="0" fontId="42" fillId="25" borderId="39" xfId="100" applyFont="1" applyFill="1" applyBorder="1" applyAlignment="1" applyProtection="1">
      <alignment horizontal="center" vertical="center"/>
    </xf>
    <xf numFmtId="0" fontId="42" fillId="25" borderId="35" xfId="100" applyFont="1" applyFill="1" applyBorder="1" applyAlignment="1" applyProtection="1">
      <alignment horizontal="centerContinuous" vertical="center"/>
    </xf>
    <xf numFmtId="0" fontId="42" fillId="25" borderId="40" xfId="100" applyFont="1" applyFill="1" applyBorder="1" applyAlignment="1" applyProtection="1">
      <alignment horizontal="center" vertical="center"/>
    </xf>
    <xf numFmtId="188" fontId="42" fillId="0" borderId="34" xfId="101" applyNumberFormat="1" applyFont="1" applyFill="1" applyBorder="1" applyProtection="1"/>
    <xf numFmtId="0" fontId="49" fillId="0" borderId="33" xfId="100" quotePrefix="1" applyFont="1" applyFill="1" applyBorder="1" applyAlignment="1" applyProtection="1">
      <alignment horizontal="center"/>
    </xf>
    <xf numFmtId="188" fontId="49" fillId="0" borderId="34" xfId="101" applyNumberFormat="1" applyFont="1" applyFill="1" applyBorder="1" applyProtection="1"/>
    <xf numFmtId="0" fontId="42" fillId="25" borderId="31" xfId="100" applyFont="1" applyFill="1" applyBorder="1" applyAlignment="1" applyProtection="1">
      <alignment horizontal="center" vertical="center"/>
    </xf>
    <xf numFmtId="0" fontId="42" fillId="25" borderId="0" xfId="100" applyFont="1" applyFill="1" applyBorder="1" applyAlignment="1" applyProtection="1">
      <alignment horizontal="centerContinuous" vertical="center"/>
    </xf>
    <xf numFmtId="0" fontId="42" fillId="25" borderId="40" xfId="100" applyFont="1" applyFill="1" applyBorder="1" applyAlignment="1" applyProtection="1">
      <alignment horizontal="center" wrapText="1"/>
    </xf>
    <xf numFmtId="41" fontId="42" fillId="0" borderId="34" xfId="103" applyFont="1" applyFill="1" applyBorder="1" applyAlignment="1" applyProtection="1"/>
    <xf numFmtId="0" fontId="42" fillId="25" borderId="17" xfId="100" applyFont="1" applyFill="1" applyBorder="1" applyAlignment="1" applyProtection="1">
      <alignment horizontal="center"/>
    </xf>
    <xf numFmtId="190" fontId="42" fillId="0" borderId="0" xfId="100" applyNumberFormat="1" applyFont="1" applyFill="1" applyProtection="1"/>
    <xf numFmtId="190" fontId="49" fillId="0" borderId="0" xfId="103" applyNumberFormat="1" applyFont="1" applyFill="1" applyBorder="1" applyAlignment="1" applyProtection="1">
      <alignment horizontal="right"/>
    </xf>
    <xf numFmtId="190" fontId="49" fillId="0" borderId="0" xfId="103" applyNumberFormat="1" applyFont="1" applyFill="1" applyBorder="1" applyAlignment="1" applyProtection="1"/>
    <xf numFmtId="190" fontId="42" fillId="0" borderId="0" xfId="103" applyNumberFormat="1" applyFont="1" applyFill="1" applyBorder="1" applyAlignment="1" applyProtection="1"/>
    <xf numFmtId="190" fontId="42" fillId="0" borderId="0" xfId="103" applyNumberFormat="1" applyFont="1" applyFill="1" applyBorder="1" applyAlignment="1" applyProtection="1">
      <alignment horizontal="right"/>
    </xf>
    <xf numFmtId="190" fontId="42" fillId="0" borderId="0" xfId="103" applyNumberFormat="1" applyFont="1" applyFill="1" applyBorder="1" applyAlignment="1" applyProtection="1">
      <protection locked="0"/>
    </xf>
    <xf numFmtId="0" fontId="42" fillId="25" borderId="16" xfId="100" applyFont="1" applyFill="1" applyBorder="1" applyAlignment="1" applyProtection="1"/>
    <xf numFmtId="188" fontId="42" fillId="0" borderId="0" xfId="103" applyNumberFormat="1" applyFont="1" applyFill="1" applyBorder="1" applyAlignment="1" applyProtection="1">
      <protection locked="0"/>
    </xf>
    <xf numFmtId="0" fontId="42" fillId="25" borderId="16" xfId="100" applyFont="1" applyFill="1" applyBorder="1" applyAlignment="1" applyProtection="1">
      <alignment horizontal="center" vertical="center"/>
    </xf>
    <xf numFmtId="0" fontId="42" fillId="25" borderId="39" xfId="100" applyFont="1" applyFill="1" applyBorder="1" applyAlignment="1" applyProtection="1">
      <alignment horizontal="center" vertical="center"/>
    </xf>
    <xf numFmtId="0" fontId="42" fillId="25" borderId="17" xfId="100" applyFont="1" applyFill="1" applyBorder="1" applyAlignment="1" applyProtection="1">
      <alignment horizontal="center" wrapText="1"/>
    </xf>
    <xf numFmtId="0" fontId="42" fillId="25" borderId="40" xfId="100" applyFont="1" applyFill="1" applyBorder="1" applyAlignment="1" applyProtection="1">
      <alignment horizontal="center" wrapText="1"/>
    </xf>
    <xf numFmtId="0" fontId="42" fillId="25" borderId="26" xfId="100" applyFont="1" applyFill="1" applyBorder="1" applyAlignment="1" applyProtection="1">
      <alignment horizontal="center" vertical="center"/>
    </xf>
    <xf numFmtId="190" fontId="49" fillId="0" borderId="34" xfId="103" applyNumberFormat="1" applyFont="1" applyFill="1" applyBorder="1" applyAlignment="1" applyProtection="1"/>
    <xf numFmtId="190" fontId="49" fillId="0" borderId="0" xfId="101" applyNumberFormat="1" applyFont="1" applyFill="1" applyBorder="1" applyAlignment="1" applyProtection="1">
      <protection locked="0"/>
    </xf>
    <xf numFmtId="190" fontId="49" fillId="0" borderId="34" xfId="101" applyNumberFormat="1" applyFont="1" applyFill="1" applyBorder="1" applyAlignment="1" applyProtection="1">
      <protection locked="0"/>
    </xf>
    <xf numFmtId="190" fontId="42" fillId="26" borderId="0" xfId="103" applyNumberFormat="1" applyFont="1" applyFill="1" applyBorder="1" applyAlignment="1" applyProtection="1">
      <protection locked="0"/>
    </xf>
    <xf numFmtId="190" fontId="42" fillId="26" borderId="34" xfId="103" applyNumberFormat="1" applyFont="1" applyFill="1" applyBorder="1" applyAlignment="1" applyProtection="1">
      <protection locked="0"/>
    </xf>
    <xf numFmtId="188" fontId="49" fillId="0" borderId="0" xfId="103" applyNumberFormat="1" applyFont="1" applyFill="1" applyBorder="1" applyAlignment="1" applyProtection="1"/>
    <xf numFmtId="0" fontId="42" fillId="25" borderId="18" xfId="100" applyFont="1" applyFill="1" applyBorder="1" applyAlignment="1" applyProtection="1">
      <alignment horizontal="centerContinuous" vertical="center" wrapText="1"/>
    </xf>
    <xf numFmtId="0" fontId="42" fillId="25" borderId="19" xfId="100" applyFont="1" applyFill="1" applyBorder="1" applyAlignment="1" applyProtection="1">
      <alignment horizontal="centerContinuous" vertical="center" wrapText="1"/>
    </xf>
    <xf numFmtId="0" fontId="58" fillId="25" borderId="33" xfId="100" applyFont="1" applyFill="1" applyBorder="1" applyAlignment="1">
      <alignment horizontal="center" vertical="center"/>
    </xf>
    <xf numFmtId="0" fontId="43" fillId="0" borderId="0" xfId="100" applyFont="1" applyFill="1" applyAlignment="1" applyProtection="1">
      <alignment horizontal="center"/>
    </xf>
    <xf numFmtId="190" fontId="49" fillId="0" borderId="0" xfId="101" applyNumberFormat="1" applyFont="1" applyFill="1" applyBorder="1" applyAlignment="1" applyProtection="1">
      <alignment horizontal="center"/>
      <protection locked="0"/>
    </xf>
    <xf numFmtId="0" fontId="42" fillId="25" borderId="26" xfId="100" applyFont="1" applyFill="1" applyBorder="1" applyAlignment="1" applyProtection="1">
      <alignment horizontal="center" vertical="center"/>
    </xf>
    <xf numFmtId="0" fontId="49" fillId="0" borderId="33" xfId="100" quotePrefix="1" applyNumberFormat="1" applyFont="1" applyFill="1" applyBorder="1" applyAlignment="1">
      <alignment horizontal="center"/>
    </xf>
    <xf numFmtId="0" fontId="49" fillId="0" borderId="33" xfId="100" quotePrefix="1" applyFont="1" applyFill="1" applyBorder="1" applyAlignment="1">
      <alignment horizontal="center"/>
    </xf>
    <xf numFmtId="190" fontId="49" fillId="26" borderId="34" xfId="101" applyNumberFormat="1" applyFont="1" applyFill="1" applyBorder="1" applyAlignment="1" applyProtection="1">
      <protection locked="0"/>
    </xf>
    <xf numFmtId="0" fontId="55" fillId="0" borderId="0" xfId="100" applyFont="1" applyAlignment="1">
      <alignment horizontal="center"/>
    </xf>
    <xf numFmtId="0" fontId="45" fillId="0" borderId="0" xfId="100" applyFont="1" applyFill="1" applyBorder="1" applyAlignment="1">
      <alignment horizontal="right"/>
    </xf>
    <xf numFmtId="0" fontId="57" fillId="0" borderId="0" xfId="100" applyFont="1" applyFill="1" applyAlignment="1" applyProtection="1">
      <alignment horizontal="center" vertical="center"/>
    </xf>
    <xf numFmtId="0" fontId="58" fillId="25" borderId="31" xfId="100" applyFont="1" applyFill="1" applyBorder="1" applyAlignment="1" applyProtection="1">
      <alignment horizontal="center" vertical="center" wrapText="1"/>
    </xf>
    <xf numFmtId="0" fontId="58" fillId="25" borderId="33" xfId="100" applyFont="1" applyFill="1" applyBorder="1" applyAlignment="1" applyProtection="1">
      <alignment horizontal="center" vertical="center"/>
    </xf>
    <xf numFmtId="0" fontId="58" fillId="25" borderId="33" xfId="100" applyFont="1" applyFill="1" applyBorder="1" applyAlignment="1" applyProtection="1">
      <alignment horizontal="center" vertical="center" wrapText="1"/>
    </xf>
    <xf numFmtId="0" fontId="58" fillId="25" borderId="35" xfId="100" applyFont="1" applyFill="1" applyBorder="1" applyAlignment="1" applyProtection="1">
      <alignment horizontal="center" vertical="center"/>
    </xf>
    <xf numFmtId="0" fontId="42" fillId="25" borderId="39" xfId="100" applyFont="1" applyFill="1" applyBorder="1" applyAlignment="1" applyProtection="1">
      <alignment horizontal="center" wrapText="1" shrinkToFit="1"/>
    </xf>
    <xf numFmtId="0" fontId="42" fillId="25" borderId="40" xfId="100" applyFont="1" applyFill="1" applyBorder="1" applyAlignment="1" applyProtection="1">
      <alignment horizontal="center" shrinkToFit="1"/>
    </xf>
    <xf numFmtId="0" fontId="42" fillId="25" borderId="0" xfId="100" applyFont="1" applyFill="1" applyBorder="1" applyAlignment="1">
      <alignment horizontal="center" vertical="center" shrinkToFit="1"/>
    </xf>
    <xf numFmtId="0" fontId="42" fillId="25" borderId="16" xfId="100" applyFont="1" applyFill="1" applyBorder="1" applyAlignment="1" applyProtection="1">
      <alignment horizontal="center" wrapText="1" shrinkToFit="1"/>
    </xf>
    <xf numFmtId="0" fontId="42" fillId="25" borderId="17" xfId="100" applyFont="1" applyFill="1" applyBorder="1" applyAlignment="1" applyProtection="1">
      <alignment horizontal="center" shrinkToFit="1"/>
    </xf>
    <xf numFmtId="0" fontId="42" fillId="25" borderId="17" xfId="100" applyFont="1" applyFill="1" applyBorder="1" applyAlignment="1" applyProtection="1">
      <alignment horizontal="center" wrapText="1" shrinkToFit="1"/>
    </xf>
    <xf numFmtId="0" fontId="45" fillId="25" borderId="16" xfId="100" applyFont="1" applyFill="1" applyBorder="1" applyAlignment="1" applyProtection="1">
      <alignment horizontal="center" vertical="center" wrapText="1" shrinkToFit="1"/>
    </xf>
    <xf numFmtId="0" fontId="45" fillId="25" borderId="16" xfId="100" applyFont="1" applyFill="1" applyBorder="1" applyAlignment="1" applyProtection="1">
      <alignment horizontal="center" vertical="center" shrinkToFit="1"/>
    </xf>
    <xf numFmtId="0" fontId="45" fillId="25" borderId="17" xfId="100" applyFont="1" applyFill="1" applyBorder="1" applyAlignment="1" applyProtection="1">
      <alignment horizontal="center" vertical="center" shrinkToFit="1"/>
    </xf>
    <xf numFmtId="0" fontId="45" fillId="25" borderId="16" xfId="100" applyFont="1" applyFill="1" applyBorder="1" applyAlignment="1" applyProtection="1">
      <alignment horizontal="center" vertical="center" wrapText="1"/>
    </xf>
    <xf numFmtId="0" fontId="45" fillId="25" borderId="16" xfId="100" applyFont="1" applyFill="1" applyBorder="1" applyAlignment="1" applyProtection="1">
      <alignment horizontal="center" vertical="center"/>
    </xf>
    <xf numFmtId="0" fontId="45" fillId="25" borderId="17" xfId="100" applyFont="1" applyFill="1" applyBorder="1" applyAlignment="1" applyProtection="1">
      <alignment horizontal="center" vertical="center"/>
    </xf>
    <xf numFmtId="0" fontId="42" fillId="25" borderId="28" xfId="100" applyFont="1" applyFill="1" applyBorder="1" applyAlignment="1" applyProtection="1">
      <alignment horizontal="center" vertical="center" shrinkToFit="1"/>
    </xf>
    <xf numFmtId="0" fontId="42" fillId="25" borderId="29" xfId="100" applyFont="1" applyFill="1" applyBorder="1" applyAlignment="1" applyProtection="1">
      <alignment horizontal="center" vertical="center" shrinkToFit="1"/>
    </xf>
    <xf numFmtId="0" fontId="42" fillId="25" borderId="30" xfId="100" applyFont="1" applyFill="1" applyBorder="1" applyAlignment="1" applyProtection="1">
      <alignment horizontal="center" vertical="center" wrapText="1"/>
    </xf>
    <xf numFmtId="0" fontId="42" fillId="25" borderId="16" xfId="100" applyFont="1" applyFill="1" applyBorder="1" applyAlignment="1" applyProtection="1">
      <alignment horizontal="center" vertical="center" wrapText="1"/>
    </xf>
    <xf numFmtId="0" fontId="42" fillId="25" borderId="16" xfId="100" applyFont="1" applyFill="1" applyBorder="1" applyAlignment="1" applyProtection="1">
      <alignment horizontal="center" vertical="center"/>
    </xf>
    <xf numFmtId="0" fontId="42" fillId="25" borderId="38" xfId="100" applyFont="1" applyFill="1" applyBorder="1" applyAlignment="1" applyProtection="1">
      <alignment horizontal="center" vertical="center" wrapText="1"/>
    </xf>
    <xf numFmtId="0" fontId="42" fillId="25" borderId="39" xfId="100" applyFont="1" applyFill="1" applyBorder="1" applyAlignment="1" applyProtection="1">
      <alignment horizontal="center" vertical="center"/>
    </xf>
    <xf numFmtId="190" fontId="49" fillId="0" borderId="0" xfId="101" applyNumberFormat="1" applyFont="1" applyFill="1" applyBorder="1" applyAlignment="1" applyProtection="1">
      <alignment horizontal="center"/>
      <protection locked="0"/>
    </xf>
    <xf numFmtId="190" fontId="49" fillId="26" borderId="0" xfId="101" applyNumberFormat="1" applyFont="1" applyFill="1" applyBorder="1" applyAlignment="1" applyProtection="1">
      <alignment horizontal="center"/>
      <protection locked="0"/>
    </xf>
    <xf numFmtId="0" fontId="58" fillId="25" borderId="16" xfId="100" applyFont="1" applyFill="1" applyBorder="1" applyAlignment="1">
      <alignment horizontal="center" wrapText="1" shrinkToFit="1"/>
    </xf>
    <xf numFmtId="0" fontId="58" fillId="25" borderId="17" xfId="100" applyFont="1" applyFill="1" applyBorder="1" applyAlignment="1">
      <alignment horizontal="center" wrapText="1" shrinkToFit="1"/>
    </xf>
    <xf numFmtId="0" fontId="58" fillId="25" borderId="30" xfId="100" applyFont="1" applyFill="1" applyBorder="1" applyAlignment="1">
      <alignment horizontal="center" vertical="center" wrapText="1" shrinkToFit="1"/>
    </xf>
    <xf numFmtId="0" fontId="58" fillId="25" borderId="16" xfId="100" applyFont="1" applyFill="1" applyBorder="1" applyAlignment="1">
      <alignment horizontal="center" vertical="center" wrapText="1" shrinkToFit="1"/>
    </xf>
    <xf numFmtId="0" fontId="58" fillId="25" borderId="28" xfId="100" applyFont="1" applyFill="1" applyBorder="1" applyAlignment="1">
      <alignment horizontal="center" vertical="center" wrapText="1" shrinkToFit="1"/>
    </xf>
    <xf numFmtId="0" fontId="58" fillId="25" borderId="29" xfId="100" applyFont="1" applyFill="1" applyBorder="1" applyAlignment="1">
      <alignment horizontal="center" vertical="center" wrapText="1" shrinkToFit="1"/>
    </xf>
    <xf numFmtId="0" fontId="58" fillId="25" borderId="27" xfId="100" applyFont="1" applyFill="1" applyBorder="1" applyAlignment="1">
      <alignment horizontal="center" vertical="center" wrapText="1" shrinkToFit="1"/>
    </xf>
    <xf numFmtId="0" fontId="58" fillId="25" borderId="20" xfId="100" applyFont="1" applyFill="1" applyBorder="1" applyAlignment="1">
      <alignment horizontal="center" vertical="center" wrapText="1" shrinkToFit="1"/>
    </xf>
    <xf numFmtId="0" fontId="58" fillId="25" borderId="0" xfId="100" applyFont="1" applyFill="1" applyBorder="1" applyAlignment="1">
      <alignment horizontal="center" vertical="center" wrapText="1" shrinkToFit="1"/>
    </xf>
    <xf numFmtId="0" fontId="58" fillId="25" borderId="24" xfId="100" applyFont="1" applyFill="1" applyBorder="1" applyAlignment="1">
      <alignment horizontal="center" vertical="center" wrapText="1" shrinkToFit="1"/>
    </xf>
    <xf numFmtId="0" fontId="58" fillId="25" borderId="20" xfId="100" applyFont="1" applyFill="1" applyBorder="1" applyAlignment="1">
      <alignment horizontal="center" wrapText="1" shrinkToFit="1"/>
    </xf>
    <xf numFmtId="0" fontId="58" fillId="25" borderId="0" xfId="100" applyFont="1" applyFill="1" applyBorder="1" applyAlignment="1">
      <alignment horizontal="center" wrapText="1" shrinkToFit="1"/>
    </xf>
    <xf numFmtId="0" fontId="58" fillId="25" borderId="24" xfId="100" applyFont="1" applyFill="1" applyBorder="1" applyAlignment="1">
      <alignment horizontal="center" wrapText="1" shrinkToFit="1"/>
    </xf>
    <xf numFmtId="0" fontId="58" fillId="25" borderId="21" xfId="100" applyFont="1" applyFill="1" applyBorder="1" applyAlignment="1">
      <alignment horizontal="center" wrapText="1" shrinkToFit="1"/>
    </xf>
    <xf numFmtId="0" fontId="58" fillId="25" borderId="22" xfId="100" applyFont="1" applyFill="1" applyBorder="1" applyAlignment="1">
      <alignment horizontal="center" wrapText="1" shrinkToFit="1"/>
    </xf>
    <xf numFmtId="0" fontId="58" fillId="25" borderId="25" xfId="100" applyFont="1" applyFill="1" applyBorder="1" applyAlignment="1">
      <alignment horizontal="center" wrapText="1" shrinkToFit="1"/>
    </xf>
    <xf numFmtId="0" fontId="58" fillId="25" borderId="38" xfId="100" applyFont="1" applyFill="1" applyBorder="1" applyAlignment="1">
      <alignment horizontal="center" vertical="center" wrapText="1" shrinkToFit="1"/>
    </xf>
    <xf numFmtId="0" fontId="58" fillId="25" borderId="39" xfId="100" applyFont="1" applyFill="1" applyBorder="1" applyAlignment="1">
      <alignment horizontal="center" vertical="center" wrapText="1" shrinkToFit="1"/>
    </xf>
    <xf numFmtId="0" fontId="58" fillId="25" borderId="39" xfId="100" applyFont="1" applyFill="1" applyBorder="1" applyAlignment="1">
      <alignment horizontal="center" wrapText="1" shrinkToFit="1"/>
    </xf>
    <xf numFmtId="0" fontId="58" fillId="25" borderId="40" xfId="100" applyFont="1" applyFill="1" applyBorder="1" applyAlignment="1">
      <alignment horizontal="center" wrapText="1" shrinkToFit="1"/>
    </xf>
    <xf numFmtId="0" fontId="57" fillId="0" borderId="0" xfId="102" applyFont="1" applyFill="1" applyAlignment="1" applyProtection="1">
      <alignment horizontal="center" vertical="center"/>
    </xf>
    <xf numFmtId="0" fontId="57" fillId="0" borderId="0" xfId="100" applyFont="1" applyFill="1" applyAlignment="1">
      <alignment horizontal="center"/>
    </xf>
    <xf numFmtId="0" fontId="58" fillId="25" borderId="33" xfId="100" applyFont="1" applyFill="1" applyBorder="1" applyAlignment="1">
      <alignment horizontal="center" vertical="center" wrapText="1"/>
    </xf>
    <xf numFmtId="0" fontId="58" fillId="25" borderId="35" xfId="100" applyFont="1" applyFill="1" applyBorder="1" applyAlignment="1">
      <alignment horizontal="center" vertical="center"/>
    </xf>
    <xf numFmtId="0" fontId="58" fillId="25" borderId="31" xfId="100" applyFont="1" applyFill="1" applyBorder="1" applyAlignment="1">
      <alignment horizontal="center" vertical="center" wrapText="1"/>
    </xf>
    <xf numFmtId="0" fontId="58" fillId="25" borderId="33" xfId="100" applyFont="1" applyFill="1" applyBorder="1" applyAlignment="1">
      <alignment horizontal="center" vertical="center"/>
    </xf>
    <xf numFmtId="0" fontId="42" fillId="25" borderId="16" xfId="100" applyFont="1" applyFill="1" applyBorder="1" applyAlignment="1" applyProtection="1">
      <alignment horizontal="center" wrapText="1"/>
    </xf>
    <xf numFmtId="0" fontId="42" fillId="25" borderId="17" xfId="100" applyFont="1" applyFill="1" applyBorder="1" applyAlignment="1" applyProtection="1">
      <alignment horizontal="center" wrapText="1"/>
    </xf>
    <xf numFmtId="0" fontId="42" fillId="25" borderId="28" xfId="100" applyFont="1" applyFill="1" applyBorder="1" applyAlignment="1" applyProtection="1">
      <alignment horizontal="center" vertical="center" wrapText="1"/>
    </xf>
    <xf numFmtId="0" fontId="42" fillId="25" borderId="27" xfId="100" applyFont="1" applyFill="1" applyBorder="1" applyAlignment="1" applyProtection="1">
      <alignment horizontal="center" vertical="center" wrapText="1"/>
    </xf>
    <xf numFmtId="0" fontId="42" fillId="25" borderId="20" xfId="100" applyFont="1" applyFill="1" applyBorder="1" applyAlignment="1" applyProtection="1">
      <alignment horizontal="center" vertical="center" wrapText="1"/>
    </xf>
    <xf numFmtId="0" fontId="42" fillId="25" borderId="24" xfId="100" applyFont="1" applyFill="1" applyBorder="1" applyAlignment="1" applyProtection="1">
      <alignment horizontal="center" vertical="center" wrapText="1"/>
    </xf>
    <xf numFmtId="0" fontId="42" fillId="25" borderId="32" xfId="100" applyFont="1" applyFill="1" applyBorder="1" applyAlignment="1" applyProtection="1">
      <alignment horizontal="center" vertical="center" wrapText="1"/>
    </xf>
    <xf numFmtId="0" fontId="42" fillId="25" borderId="34" xfId="100" applyFont="1" applyFill="1" applyBorder="1" applyAlignment="1" applyProtection="1">
      <alignment horizontal="center" vertical="center" wrapText="1"/>
    </xf>
    <xf numFmtId="0" fontId="43" fillId="0" borderId="0" xfId="100" applyFont="1" applyFill="1" applyAlignment="1" applyProtection="1">
      <alignment horizontal="center"/>
    </xf>
    <xf numFmtId="0" fontId="57" fillId="0" borderId="0" xfId="100" applyFont="1" applyFill="1" applyAlignment="1" applyProtection="1">
      <alignment horizontal="center"/>
    </xf>
    <xf numFmtId="0" fontId="42" fillId="25" borderId="20" xfId="100" applyFont="1" applyFill="1" applyBorder="1" applyAlignment="1" applyProtection="1">
      <alignment horizontal="center"/>
    </xf>
    <xf numFmtId="0" fontId="42" fillId="25" borderId="21" xfId="100" applyFont="1" applyFill="1" applyBorder="1" applyAlignment="1" applyProtection="1">
      <alignment horizontal="center"/>
    </xf>
    <xf numFmtId="0" fontId="42" fillId="25" borderId="28" xfId="100" applyFont="1" applyFill="1" applyBorder="1" applyAlignment="1" applyProtection="1">
      <alignment horizontal="center" vertical="center"/>
    </xf>
    <xf numFmtId="0" fontId="42" fillId="25" borderId="27" xfId="100" applyFont="1" applyFill="1" applyBorder="1" applyAlignment="1" applyProtection="1">
      <alignment horizontal="center" vertical="center"/>
    </xf>
    <xf numFmtId="0" fontId="42" fillId="25" borderId="32" xfId="100" applyFont="1" applyFill="1" applyBorder="1" applyAlignment="1" applyProtection="1">
      <alignment horizontal="center" vertical="center"/>
    </xf>
    <xf numFmtId="0" fontId="42" fillId="25" borderId="29" xfId="100" applyFont="1" applyFill="1" applyBorder="1" applyAlignment="1" applyProtection="1">
      <alignment horizontal="center" vertical="center"/>
    </xf>
    <xf numFmtId="0" fontId="42" fillId="25" borderId="39" xfId="100" applyFont="1" applyFill="1" applyBorder="1" applyAlignment="1" applyProtection="1">
      <alignment horizontal="center" wrapText="1"/>
    </xf>
    <xf numFmtId="0" fontId="42" fillId="25" borderId="40" xfId="100" applyFont="1" applyFill="1" applyBorder="1" applyAlignment="1" applyProtection="1">
      <alignment horizontal="center" wrapText="1"/>
    </xf>
    <xf numFmtId="0" fontId="42" fillId="25" borderId="20" xfId="100" applyFont="1" applyFill="1" applyBorder="1" applyAlignment="1" applyProtection="1">
      <alignment horizontal="center" wrapText="1"/>
    </xf>
    <xf numFmtId="0" fontId="42" fillId="25" borderId="26" xfId="100" applyFont="1" applyFill="1" applyBorder="1" applyAlignment="1" applyProtection="1">
      <alignment horizontal="center" vertical="center" wrapText="1"/>
    </xf>
    <xf numFmtId="0" fontId="42" fillId="25" borderId="42" xfId="100" applyFont="1" applyFill="1" applyBorder="1" applyAlignment="1" applyProtection="1">
      <alignment horizontal="center" vertical="center" wrapText="1" shrinkToFit="1"/>
    </xf>
    <xf numFmtId="0" fontId="42" fillId="25" borderId="39" xfId="100" applyFont="1" applyFill="1" applyBorder="1" applyAlignment="1" applyProtection="1">
      <alignment horizontal="center" vertical="center" wrapText="1" shrinkToFit="1"/>
    </xf>
    <xf numFmtId="0" fontId="42" fillId="25" borderId="26" xfId="100" applyFont="1" applyFill="1" applyBorder="1" applyAlignment="1" applyProtection="1">
      <alignment horizontal="center" vertical="center"/>
    </xf>
    <xf numFmtId="190" fontId="42" fillId="0" borderId="34" xfId="103" applyNumberFormat="1" applyFont="1" applyFill="1" applyBorder="1" applyAlignment="1" applyProtection="1">
      <protection locked="0"/>
    </xf>
    <xf numFmtId="0" fontId="49" fillId="26" borderId="33" xfId="100" quotePrefix="1" applyFont="1" applyFill="1" applyBorder="1" applyAlignment="1" applyProtection="1">
      <alignment horizontal="center"/>
    </xf>
    <xf numFmtId="190" fontId="49" fillId="26" borderId="0" xfId="103" applyNumberFormat="1" applyFont="1" applyFill="1" applyBorder="1" applyAlignment="1" applyProtection="1">
      <alignment horizontal="right"/>
    </xf>
    <xf numFmtId="190" fontId="49" fillId="26" borderId="0" xfId="103" applyNumberFormat="1" applyFont="1" applyFill="1" applyBorder="1" applyAlignment="1" applyProtection="1"/>
    <xf numFmtId="190" fontId="49" fillId="26" borderId="34" xfId="103" applyNumberFormat="1" applyFont="1" applyFill="1" applyBorder="1" applyAlignment="1" applyProtection="1"/>
    <xf numFmtId="0" fontId="42" fillId="25" borderId="32" xfId="100" applyFont="1" applyFill="1" applyBorder="1" applyAlignment="1" applyProtection="1">
      <alignment horizontal="center" vertical="center" shrinkToFit="1"/>
    </xf>
    <xf numFmtId="0" fontId="42" fillId="25" borderId="42" xfId="100" applyFont="1" applyFill="1" applyBorder="1" applyAlignment="1" applyProtection="1">
      <alignment horizontal="centerContinuous" vertical="center"/>
    </xf>
    <xf numFmtId="0" fontId="46" fillId="25" borderId="43" xfId="100" applyFont="1" applyFill="1" applyBorder="1" applyAlignment="1" applyProtection="1">
      <alignment horizontal="center" vertical="center"/>
    </xf>
    <xf numFmtId="0" fontId="42" fillId="25" borderId="34" xfId="100" applyFont="1" applyFill="1" applyBorder="1" applyAlignment="1" applyProtection="1">
      <alignment horizontal="center" vertical="center" shrinkToFit="1"/>
    </xf>
    <xf numFmtId="0" fontId="42" fillId="25" borderId="44" xfId="100" applyFont="1" applyFill="1" applyBorder="1" applyAlignment="1" applyProtection="1">
      <alignment horizontal="center" shrinkToFit="1"/>
    </xf>
    <xf numFmtId="190" fontId="42" fillId="0" borderId="34" xfId="103" applyNumberFormat="1" applyFont="1" applyFill="1" applyBorder="1" applyAlignment="1" applyProtection="1"/>
    <xf numFmtId="190" fontId="42" fillId="26" borderId="34" xfId="103" applyNumberFormat="1" applyFont="1" applyFill="1" applyBorder="1" applyAlignment="1" applyProtection="1"/>
    <xf numFmtId="0" fontId="49" fillId="26" borderId="33" xfId="100" applyFont="1" applyFill="1" applyBorder="1" applyAlignment="1">
      <alignment horizontal="center"/>
    </xf>
    <xf numFmtId="190" fontId="49" fillId="26" borderId="0" xfId="101" applyNumberFormat="1" applyFont="1" applyFill="1" applyBorder="1" applyAlignment="1" applyProtection="1">
      <protection locked="0"/>
    </xf>
    <xf numFmtId="190" fontId="42" fillId="0" borderId="0" xfId="101" applyNumberFormat="1" applyFont="1" applyFill="1" applyBorder="1" applyAlignment="1" applyProtection="1">
      <protection locked="0"/>
    </xf>
    <xf numFmtId="190" fontId="42" fillId="0" borderId="0" xfId="101" applyNumberFormat="1" applyFont="1" applyFill="1" applyBorder="1" applyAlignment="1" applyProtection="1">
      <alignment horizontal="center"/>
      <protection locked="0"/>
    </xf>
    <xf numFmtId="190" fontId="42" fillId="0" borderId="34" xfId="101" applyNumberFormat="1" applyFont="1" applyFill="1" applyBorder="1" applyAlignment="1" applyProtection="1">
      <protection locked="0"/>
    </xf>
    <xf numFmtId="190" fontId="42" fillId="0" borderId="0" xfId="101" applyNumberFormat="1" applyFont="1" applyFill="1" applyBorder="1" applyProtection="1">
      <protection locked="0"/>
    </xf>
    <xf numFmtId="190" fontId="42" fillId="0" borderId="0" xfId="101" applyNumberFormat="1" applyFont="1" applyFill="1" applyBorder="1" applyAlignment="1" applyProtection="1">
      <alignment horizontal="center"/>
      <protection locked="0"/>
    </xf>
    <xf numFmtId="188" fontId="42" fillId="0" borderId="0" xfId="101" applyNumberFormat="1" applyFont="1" applyFill="1" applyBorder="1" applyProtection="1">
      <protection locked="0"/>
    </xf>
    <xf numFmtId="188" fontId="42" fillId="0" borderId="34" xfId="101" applyNumberFormat="1" applyFont="1" applyFill="1" applyBorder="1" applyProtection="1">
      <protection locked="0"/>
    </xf>
    <xf numFmtId="188" fontId="49" fillId="26" borderId="0" xfId="103" applyNumberFormat="1" applyFont="1" applyFill="1" applyBorder="1" applyAlignment="1" applyProtection="1"/>
    <xf numFmtId="188" fontId="49" fillId="26" borderId="0" xfId="101" applyNumberFormat="1" applyFont="1" applyFill="1" applyBorder="1" applyProtection="1"/>
    <xf numFmtId="188" fontId="42" fillId="0" borderId="0" xfId="103" applyNumberFormat="1" applyFont="1" applyFill="1" applyBorder="1" applyAlignment="1" applyProtection="1"/>
  </cellXfs>
  <cellStyles count="10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A¨­￠￢￠O [0]_INQUIRY ￠?￥i¨u¡AAⓒ￢Aⓒª " xfId="19"/>
    <cellStyle name="A¨­￠￢￠O_INQUIRY ￠?￥i¨u¡AAⓒ￢Aⓒª " xfId="20"/>
    <cellStyle name="AeE­ [0]_AMT " xfId="21"/>
    <cellStyle name="AeE­_AMT " xfId="22"/>
    <cellStyle name="AeE¡ⓒ [0]_INQUIRY ￠?￥i¨u¡AAⓒ￢Aⓒª " xfId="23"/>
    <cellStyle name="AeE¡ⓒ_INQUIRY ￠?￥i¨u¡AAⓒ￢Aⓒª " xfId="24"/>
    <cellStyle name="AÞ¸¶ [0]_AN°y(1.25) " xfId="25"/>
    <cellStyle name="AÞ¸¶_AN°y(1.25) " xfId="26"/>
    <cellStyle name="C¡IA¨ª_¡ic¨u¡A¨￢I¨￢¡Æ AN¡Æe " xfId="27"/>
    <cellStyle name="C￥AØ_¿μ¾÷CoE² " xfId="28"/>
    <cellStyle name="category" xfId="29"/>
    <cellStyle name="Comma [0]_ SG&amp;A Bridge " xfId="30"/>
    <cellStyle name="Comma_ SG&amp;A Bridge " xfId="31"/>
    <cellStyle name="Comma0" xfId="32"/>
    <cellStyle name="Curren?_x0012_퐀_x0017_?" xfId="33"/>
    <cellStyle name="Currency [0]_ SG&amp;A Bridge " xfId="34"/>
    <cellStyle name="Currency_ SG&amp;A Bridge " xfId="35"/>
    <cellStyle name="Currency0" xfId="36"/>
    <cellStyle name="Date" xfId="37"/>
    <cellStyle name="Euro" xfId="38"/>
    <cellStyle name="Fixed" xfId="39"/>
    <cellStyle name="Grey" xfId="40"/>
    <cellStyle name="HEADER" xfId="41"/>
    <cellStyle name="Header1" xfId="42"/>
    <cellStyle name="Header2" xfId="43"/>
    <cellStyle name="Heading 1" xfId="44"/>
    <cellStyle name="Heading 2" xfId="45"/>
    <cellStyle name="Input [yellow]" xfId="46"/>
    <cellStyle name="Model" xfId="47"/>
    <cellStyle name="Normal - Style1" xfId="48"/>
    <cellStyle name="Normal_ SG&amp;A Bridge " xfId="49"/>
    <cellStyle name="Percent [2]" xfId="50"/>
    <cellStyle name="subhead" xfId="51"/>
    <cellStyle name="Total" xfId="52"/>
    <cellStyle name="UM" xfId="53"/>
    <cellStyle name="강조색1" xfId="54" builtinId="29" customBuiltin="1"/>
    <cellStyle name="강조색2" xfId="55" builtinId="33" customBuiltin="1"/>
    <cellStyle name="강조색3" xfId="56" builtinId="37" customBuiltin="1"/>
    <cellStyle name="강조색4" xfId="57" builtinId="41" customBuiltin="1"/>
    <cellStyle name="강조색5" xfId="58" builtinId="45" customBuiltin="1"/>
    <cellStyle name="강조색6" xfId="59" builtinId="49" customBuiltin="1"/>
    <cellStyle name="경고문" xfId="60" builtinId="11" customBuiltin="1"/>
    <cellStyle name="계산" xfId="61" builtinId="22" customBuiltin="1"/>
    <cellStyle name="고정소숫점" xfId="62"/>
    <cellStyle name="고정출력1" xfId="63"/>
    <cellStyle name="고정출력2" xfId="64"/>
    <cellStyle name="나쁨" xfId="65" builtinId="27" customBuiltin="1"/>
    <cellStyle name="날짜" xfId="66"/>
    <cellStyle name="달러" xfId="67"/>
    <cellStyle name="똿뗦먛귟 [0.00]_PRODUCT DETAIL Q1" xfId="68"/>
    <cellStyle name="똿뗦먛귟_PRODUCT DETAIL Q1" xfId="69"/>
    <cellStyle name="메모" xfId="70" builtinId="10" customBuiltin="1"/>
    <cellStyle name="믅됞 [0.00]_PRODUCT DETAIL Q1" xfId="71"/>
    <cellStyle name="믅됞_PRODUCT DETAIL Q1" xfId="72"/>
    <cellStyle name="바탕글" xfId="73"/>
    <cellStyle name="보통" xfId="74" builtinId="28" customBuiltin="1"/>
    <cellStyle name="뷭?_BOOKSHIP" xfId="75"/>
    <cellStyle name="설명 텍스트" xfId="76" builtinId="53" customBuiltin="1"/>
    <cellStyle name="셀 확인" xfId="77" builtinId="23" customBuiltin="1"/>
    <cellStyle name="숫자(R)" xfId="78"/>
    <cellStyle name="쉼표 [0]" xfId="103" builtinId="6"/>
    <cellStyle name="쉼표 [0] 14" xfId="101"/>
    <cellStyle name="스타일 1" xfId="79"/>
    <cellStyle name="연결된 셀" xfId="80" builtinId="24" customBuiltin="1"/>
    <cellStyle name="요약" xfId="81" builtinId="25" customBuiltin="1"/>
    <cellStyle name="입력" xfId="82" builtinId="20" customBuiltin="1"/>
    <cellStyle name="자리수" xfId="83"/>
    <cellStyle name="자리수0" xfId="84"/>
    <cellStyle name="작은제목" xfId="85"/>
    <cellStyle name="제목" xfId="86" builtinId="15" customBuiltin="1"/>
    <cellStyle name="제목 1" xfId="87" builtinId="16" customBuiltin="1"/>
    <cellStyle name="제목 2" xfId="88" builtinId="17" customBuiltin="1"/>
    <cellStyle name="제목 3" xfId="89" builtinId="18" customBuiltin="1"/>
    <cellStyle name="제목 4" xfId="90" builtinId="19" customBuiltin="1"/>
    <cellStyle name="좋음" xfId="91" builtinId="26" customBuiltin="1"/>
    <cellStyle name="출력" xfId="92" builtinId="21" customBuiltin="1"/>
    <cellStyle name="콤마 [0]" xfId="93"/>
    <cellStyle name="콤마_ 견적기준 FLOW " xfId="94"/>
    <cellStyle name="큰제목" xfId="95"/>
    <cellStyle name="퍼센트" xfId="96"/>
    <cellStyle name="표준" xfId="0" builtinId="0"/>
    <cellStyle name="표준 5" xfId="100"/>
    <cellStyle name="하이퍼링크" xfId="102" builtinId="8"/>
    <cellStyle name="합산" xfId="97"/>
    <cellStyle name="화폐기호" xfId="98"/>
    <cellStyle name="화폐기호0" xfId="9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48148;&#53461;%20&#54868;&#47732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kosis.kr/ups/ups_01List01.jsp?grp_no=&amp;pubcode=WA&amp;type=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8:U21"/>
  <sheetViews>
    <sheetView view="pageBreakPreview" zoomScaleNormal="100" zoomScaleSheetLayoutView="100" workbookViewId="0"/>
  </sheetViews>
  <sheetFormatPr defaultRowHeight="12.75"/>
  <cols>
    <col min="1" max="16384" width="8.88671875" style="26"/>
  </cols>
  <sheetData>
    <row r="8" spans="1:21" ht="16.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</row>
    <row r="9" spans="1:21" ht="16.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spans="1:21" ht="16.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spans="1:21" ht="16.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spans="1:21" ht="39">
      <c r="A12" s="112" t="s">
        <v>17</v>
      </c>
      <c r="B12" s="112"/>
      <c r="C12" s="112"/>
      <c r="D12" s="112"/>
      <c r="E12" s="112"/>
      <c r="F12" s="112"/>
      <c r="G12" s="112"/>
      <c r="H12" s="112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spans="1:21" ht="16.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spans="1:21" ht="39">
      <c r="A14" s="112" t="s">
        <v>16</v>
      </c>
      <c r="B14" s="112"/>
      <c r="C14" s="112"/>
      <c r="D14" s="112"/>
      <c r="E14" s="112"/>
      <c r="F14" s="112"/>
      <c r="G14" s="112"/>
      <c r="H14" s="112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1:21" ht="16.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1:21" ht="16.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ht="16.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spans="1:21" ht="16.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spans="1:21" ht="16.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1:21" ht="16.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spans="1:21" ht="16.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</sheetData>
  <mergeCells count="2">
    <mergeCell ref="A12:H12"/>
    <mergeCell ref="A14:H14"/>
  </mergeCells>
  <phoneticPr fontId="39" type="noConversion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</sheetPr>
  <dimension ref="A1:O69"/>
  <sheetViews>
    <sheetView view="pageBreakPreview" zoomScaleNormal="100" zoomScaleSheetLayoutView="100" workbookViewId="0">
      <selection activeCell="A40" sqref="A40:XFD40"/>
    </sheetView>
  </sheetViews>
  <sheetFormatPr defaultColWidth="6.21875" defaultRowHeight="13.5" outlineLevelRow="1"/>
  <cols>
    <col min="1" max="1" width="10.77734375" style="15" customWidth="1"/>
    <col min="2" max="6" width="8.77734375" style="15" customWidth="1"/>
    <col min="7" max="7" width="10.6640625" style="15" customWidth="1"/>
    <col min="8" max="9" width="8.77734375" style="15" customWidth="1"/>
    <col min="10" max="10" width="10.77734375" style="15" customWidth="1"/>
    <col min="11" max="13" width="20.77734375" style="15" customWidth="1"/>
    <col min="14" max="16384" width="6.21875" style="15"/>
  </cols>
  <sheetData>
    <row r="1" spans="1:15" s="1" customFormat="1" ht="15" customHeight="1"/>
    <row r="2" spans="1:15" s="2" customFormat="1" ht="30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 t="s">
        <v>81</v>
      </c>
      <c r="K2" s="114"/>
      <c r="L2" s="114"/>
      <c r="M2" s="114"/>
    </row>
    <row r="3" spans="1:15" s="3" customFormat="1" ht="30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5" s="3" customFormat="1" ht="15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5" s="4" customFormat="1" ht="15" customHeight="1" thickBot="1">
      <c r="A5" s="4" t="s">
        <v>2</v>
      </c>
      <c r="J5" s="4" t="s">
        <v>2</v>
      </c>
      <c r="M5" s="5" t="s">
        <v>3</v>
      </c>
    </row>
    <row r="6" spans="1:15" s="6" customFormat="1" ht="20.100000000000001" customHeight="1">
      <c r="A6" s="115" t="s">
        <v>52</v>
      </c>
      <c r="B6" s="131" t="s">
        <v>4</v>
      </c>
      <c r="C6" s="132"/>
      <c r="D6" s="132"/>
      <c r="E6" s="132"/>
      <c r="F6" s="132"/>
      <c r="G6" s="132"/>
      <c r="H6" s="132"/>
      <c r="I6" s="194"/>
      <c r="J6" s="115" t="s">
        <v>52</v>
      </c>
      <c r="K6" s="133" t="s">
        <v>85</v>
      </c>
      <c r="L6" s="133" t="s">
        <v>86</v>
      </c>
      <c r="M6" s="136" t="s">
        <v>87</v>
      </c>
    </row>
    <row r="7" spans="1:15" s="6" customFormat="1" ht="33" customHeight="1">
      <c r="A7" s="116"/>
      <c r="B7" s="9"/>
      <c r="C7" s="103" t="s">
        <v>68</v>
      </c>
      <c r="D7" s="7"/>
      <c r="E7" s="8"/>
      <c r="F7" s="104" t="s">
        <v>69</v>
      </c>
      <c r="G7" s="7"/>
      <c r="H7" s="8"/>
      <c r="I7" s="195"/>
      <c r="J7" s="116"/>
      <c r="K7" s="134"/>
      <c r="L7" s="135"/>
      <c r="M7" s="137"/>
    </row>
    <row r="8" spans="1:15" s="6" customFormat="1" ht="20.25" customHeight="1">
      <c r="A8" s="60"/>
      <c r="B8" s="9"/>
      <c r="C8" s="125"/>
      <c r="D8" s="108" t="s">
        <v>5</v>
      </c>
      <c r="E8" s="108" t="s">
        <v>6</v>
      </c>
      <c r="F8" s="128"/>
      <c r="G8" s="11" t="s">
        <v>67</v>
      </c>
      <c r="H8" s="12" t="s">
        <v>7</v>
      </c>
      <c r="I8" s="196" t="s">
        <v>63</v>
      </c>
      <c r="J8" s="60"/>
      <c r="K8" s="13"/>
      <c r="L8" s="55"/>
      <c r="M8" s="41"/>
      <c r="N8" s="121"/>
      <c r="O8" s="121"/>
    </row>
    <row r="9" spans="1:15" s="6" customFormat="1" ht="24" customHeight="1">
      <c r="A9" s="117" t="s">
        <v>53</v>
      </c>
      <c r="B9" s="39"/>
      <c r="C9" s="126"/>
      <c r="D9" s="122" t="s">
        <v>47</v>
      </c>
      <c r="E9" s="122" t="s">
        <v>59</v>
      </c>
      <c r="F9" s="129"/>
      <c r="G9" s="122" t="s">
        <v>84</v>
      </c>
      <c r="H9" s="122" t="s">
        <v>58</v>
      </c>
      <c r="I9" s="197" t="s">
        <v>8</v>
      </c>
      <c r="J9" s="117" t="s">
        <v>53</v>
      </c>
      <c r="K9" s="122" t="s">
        <v>71</v>
      </c>
      <c r="L9" s="122" t="s">
        <v>72</v>
      </c>
      <c r="M9" s="119" t="s">
        <v>73</v>
      </c>
      <c r="N9" s="121"/>
      <c r="O9" s="121"/>
    </row>
    <row r="10" spans="1:15" s="6" customFormat="1" ht="26.25" customHeight="1">
      <c r="A10" s="118"/>
      <c r="B10" s="14"/>
      <c r="C10" s="127"/>
      <c r="D10" s="123"/>
      <c r="E10" s="123"/>
      <c r="F10" s="130"/>
      <c r="G10" s="123"/>
      <c r="H10" s="124"/>
      <c r="I10" s="198" t="s">
        <v>9</v>
      </c>
      <c r="J10" s="118"/>
      <c r="K10" s="123"/>
      <c r="L10" s="123"/>
      <c r="M10" s="120"/>
    </row>
    <row r="11" spans="1:15" ht="30" hidden="1" customHeight="1" collapsed="1">
      <c r="A11" s="42">
        <v>2015</v>
      </c>
      <c r="B11" s="85">
        <f>SUM(C11,F11)</f>
        <v>57.1</v>
      </c>
      <c r="C11" s="86">
        <f>C14</f>
        <v>37.1</v>
      </c>
      <c r="D11" s="86">
        <f>D14</f>
        <v>36.6</v>
      </c>
      <c r="E11" s="86">
        <f>E14</f>
        <v>0.5</v>
      </c>
      <c r="F11" s="86">
        <f>F14</f>
        <v>20</v>
      </c>
      <c r="G11" s="86">
        <f>G14</f>
        <v>6.4</v>
      </c>
      <c r="H11" s="86">
        <f t="shared" ref="H11:I11" si="0">H14</f>
        <v>3.9</v>
      </c>
      <c r="I11" s="97">
        <f t="shared" si="0"/>
        <v>9.6999999999999993</v>
      </c>
      <c r="J11" s="42">
        <v>2015</v>
      </c>
      <c r="K11" s="86">
        <f>K14</f>
        <v>64.8</v>
      </c>
      <c r="L11" s="86">
        <f>L14</f>
        <v>64</v>
      </c>
      <c r="M11" s="97">
        <f>M14</f>
        <v>1.3</v>
      </c>
    </row>
    <row r="12" spans="1:15" s="4" customFormat="1" ht="30" hidden="1" customHeight="1" outlineLevel="1">
      <c r="A12" s="43"/>
      <c r="B12" s="85"/>
      <c r="C12" s="86"/>
      <c r="D12" s="87"/>
      <c r="E12" s="87"/>
      <c r="F12" s="86"/>
      <c r="G12" s="86"/>
      <c r="H12" s="87"/>
      <c r="I12" s="199"/>
      <c r="J12" s="43"/>
      <c r="K12" s="87"/>
      <c r="L12" s="87"/>
      <c r="M12" s="82"/>
    </row>
    <row r="13" spans="1:15" s="4" customFormat="1" ht="30" hidden="1" customHeight="1" outlineLevel="1">
      <c r="A13" s="44" t="s">
        <v>10</v>
      </c>
      <c r="B13" s="88">
        <f>SUM(C13,F13)</f>
        <v>57.2</v>
      </c>
      <c r="C13" s="89">
        <f>SUM(D13:E13)</f>
        <v>36.800000000000004</v>
      </c>
      <c r="D13" s="100">
        <v>36.6</v>
      </c>
      <c r="E13" s="100">
        <v>0.2</v>
      </c>
      <c r="F13" s="89">
        <f>SUM(G13:I13)</f>
        <v>20.399999999999999</v>
      </c>
      <c r="G13" s="100">
        <v>7.3</v>
      </c>
      <c r="H13" s="100">
        <v>3.9</v>
      </c>
      <c r="I13" s="200">
        <v>9.1999999999999993</v>
      </c>
      <c r="J13" s="44" t="s">
        <v>10</v>
      </c>
      <c r="K13" s="100">
        <v>64.400000000000006</v>
      </c>
      <c r="L13" s="100">
        <v>64.099999999999994</v>
      </c>
      <c r="M13" s="101">
        <v>0.5</v>
      </c>
    </row>
    <row r="14" spans="1:15" s="4" customFormat="1" ht="30" hidden="1" customHeight="1" outlineLevel="1">
      <c r="A14" s="42" t="s">
        <v>11</v>
      </c>
      <c r="B14" s="88">
        <f t="shared" ref="B14" si="1">SUM(C14,F14)</f>
        <v>57.1</v>
      </c>
      <c r="C14" s="89">
        <f t="shared" ref="C14" si="2">SUM(D14:E14)</f>
        <v>37.1</v>
      </c>
      <c r="D14" s="100">
        <v>36.6</v>
      </c>
      <c r="E14" s="100">
        <v>0.5</v>
      </c>
      <c r="F14" s="89">
        <f>SUM(G14:I14)</f>
        <v>20</v>
      </c>
      <c r="G14" s="100">
        <v>6.4</v>
      </c>
      <c r="H14" s="100">
        <v>3.9</v>
      </c>
      <c r="I14" s="200">
        <v>9.6999999999999993</v>
      </c>
      <c r="J14" s="42" t="s">
        <v>11</v>
      </c>
      <c r="K14" s="100">
        <v>64.8</v>
      </c>
      <c r="L14" s="100">
        <v>64</v>
      </c>
      <c r="M14" s="101">
        <v>1.3</v>
      </c>
    </row>
    <row r="15" spans="1:15" ht="30" hidden="1" customHeight="1" collapsed="1">
      <c r="A15" s="42">
        <v>2016</v>
      </c>
      <c r="B15" s="85">
        <f>SUM(C15,F15)</f>
        <v>56.599999999999994</v>
      </c>
      <c r="C15" s="86">
        <f>C18</f>
        <v>37.4</v>
      </c>
      <c r="D15" s="86">
        <f>D18</f>
        <v>36.9</v>
      </c>
      <c r="E15" s="86">
        <f>E18</f>
        <v>0.5</v>
      </c>
      <c r="F15" s="86">
        <f>F18</f>
        <v>19.2</v>
      </c>
      <c r="G15" s="86">
        <f>G18</f>
        <v>7.2</v>
      </c>
      <c r="H15" s="86">
        <f t="shared" ref="H15:I15" si="3">H18</f>
        <v>3.3</v>
      </c>
      <c r="I15" s="97">
        <f t="shared" si="3"/>
        <v>8.6999999999999993</v>
      </c>
      <c r="J15" s="42">
        <v>2016</v>
      </c>
      <c r="K15" s="86">
        <f>K18</f>
        <v>66.099999999999994</v>
      </c>
      <c r="L15" s="86">
        <f>L18</f>
        <v>65.3</v>
      </c>
      <c r="M15" s="97">
        <f>M18</f>
        <v>1.2</v>
      </c>
    </row>
    <row r="16" spans="1:15" s="4" customFormat="1" ht="30" hidden="1" customHeight="1" outlineLevel="1">
      <c r="A16" s="43"/>
      <c r="B16" s="85"/>
      <c r="C16" s="86"/>
      <c r="D16" s="87"/>
      <c r="E16" s="87"/>
      <c r="F16" s="86"/>
      <c r="G16" s="86"/>
      <c r="H16" s="87"/>
      <c r="I16" s="199"/>
      <c r="J16" s="43"/>
      <c r="K16" s="87"/>
      <c r="L16" s="87"/>
      <c r="M16" s="82"/>
    </row>
    <row r="17" spans="1:14" s="4" customFormat="1" ht="30" hidden="1" customHeight="1" outlineLevel="1">
      <c r="A17" s="44" t="s">
        <v>10</v>
      </c>
      <c r="B17" s="88">
        <f>SUM(C17,F17)</f>
        <v>56.2</v>
      </c>
      <c r="C17" s="89">
        <f>SUM(D17:E17)</f>
        <v>36.300000000000004</v>
      </c>
      <c r="D17" s="100">
        <v>35.6</v>
      </c>
      <c r="E17" s="100">
        <v>0.7</v>
      </c>
      <c r="F17" s="89">
        <f>SUM(G17:I17)</f>
        <v>19.899999999999999</v>
      </c>
      <c r="G17" s="100">
        <v>7.1</v>
      </c>
      <c r="H17" s="100">
        <v>3.5</v>
      </c>
      <c r="I17" s="200">
        <v>9.3000000000000007</v>
      </c>
      <c r="J17" s="44" t="s">
        <v>10</v>
      </c>
      <c r="K17" s="100">
        <v>64.599999999999994</v>
      </c>
      <c r="L17" s="100">
        <v>63.3</v>
      </c>
      <c r="M17" s="101">
        <v>2</v>
      </c>
    </row>
    <row r="18" spans="1:14" s="4" customFormat="1" ht="30" hidden="1" customHeight="1" outlineLevel="1">
      <c r="A18" s="42" t="s">
        <v>11</v>
      </c>
      <c r="B18" s="88">
        <f t="shared" ref="B18" si="4">SUM(C18,F18)</f>
        <v>56.599999999999994</v>
      </c>
      <c r="C18" s="89">
        <f t="shared" ref="C18" si="5">SUM(D18:E18)</f>
        <v>37.4</v>
      </c>
      <c r="D18" s="100">
        <v>36.9</v>
      </c>
      <c r="E18" s="100">
        <v>0.5</v>
      </c>
      <c r="F18" s="89">
        <f>SUM(G18:I18)</f>
        <v>19.2</v>
      </c>
      <c r="G18" s="100">
        <v>7.2</v>
      </c>
      <c r="H18" s="100">
        <v>3.3</v>
      </c>
      <c r="I18" s="200">
        <v>8.6999999999999993</v>
      </c>
      <c r="J18" s="42" t="s">
        <v>11</v>
      </c>
      <c r="K18" s="100">
        <v>66.099999999999994</v>
      </c>
      <c r="L18" s="100">
        <v>65.3</v>
      </c>
      <c r="M18" s="101">
        <v>1.2</v>
      </c>
    </row>
    <row r="19" spans="1:14" ht="30" customHeight="1" collapsed="1">
      <c r="A19" s="42">
        <v>2017</v>
      </c>
      <c r="B19" s="88">
        <f>SUM(C19,F19)</f>
        <v>57.099999999999994</v>
      </c>
      <c r="C19" s="87">
        <f>C22</f>
        <v>37.299999999999997</v>
      </c>
      <c r="D19" s="87">
        <f>D22</f>
        <v>35.9</v>
      </c>
      <c r="E19" s="87">
        <f>E22</f>
        <v>1.4</v>
      </c>
      <c r="F19" s="87">
        <f>F22</f>
        <v>19.799999999999997</v>
      </c>
      <c r="G19" s="87">
        <f>G22</f>
        <v>7.3</v>
      </c>
      <c r="H19" s="87">
        <f t="shared" ref="H19:I19" si="6">H22</f>
        <v>3.4</v>
      </c>
      <c r="I19" s="199">
        <f t="shared" si="6"/>
        <v>9.1</v>
      </c>
      <c r="J19" s="42">
        <v>2017</v>
      </c>
      <c r="K19" s="87">
        <f>K22</f>
        <v>65.2</v>
      </c>
      <c r="L19" s="87">
        <f>L22</f>
        <v>62.7</v>
      </c>
      <c r="M19" s="199">
        <f>M22</f>
        <v>3.9</v>
      </c>
    </row>
    <row r="20" spans="1:14" s="4" customFormat="1" ht="30" hidden="1" customHeight="1" outlineLevel="1">
      <c r="A20" s="43"/>
      <c r="B20" s="88"/>
      <c r="C20" s="87"/>
      <c r="D20" s="87"/>
      <c r="E20" s="87"/>
      <c r="F20" s="87"/>
      <c r="G20" s="87"/>
      <c r="H20" s="87"/>
      <c r="I20" s="199"/>
      <c r="J20" s="43"/>
      <c r="K20" s="87"/>
      <c r="L20" s="87"/>
      <c r="M20" s="82"/>
    </row>
    <row r="21" spans="1:14" s="4" customFormat="1" ht="30" hidden="1" customHeight="1" outlineLevel="1">
      <c r="A21" s="44" t="s">
        <v>10</v>
      </c>
      <c r="B21" s="88">
        <f>SUM(C21,F21)</f>
        <v>56.399999999999991</v>
      </c>
      <c r="C21" s="89">
        <f>SUM(D21:E21)</f>
        <v>37.699999999999996</v>
      </c>
      <c r="D21" s="100">
        <v>36.9</v>
      </c>
      <c r="E21" s="100">
        <v>0.8</v>
      </c>
      <c r="F21" s="89">
        <f>SUM(G21:I21)</f>
        <v>18.7</v>
      </c>
      <c r="G21" s="100">
        <v>7</v>
      </c>
      <c r="H21" s="100">
        <v>3.2</v>
      </c>
      <c r="I21" s="200">
        <v>8.5</v>
      </c>
      <c r="J21" s="44" t="s">
        <v>10</v>
      </c>
      <c r="K21" s="100">
        <v>66.7</v>
      </c>
      <c r="L21" s="100">
        <v>65.400000000000006</v>
      </c>
      <c r="M21" s="101">
        <v>2</v>
      </c>
    </row>
    <row r="22" spans="1:14" s="4" customFormat="1" ht="30" hidden="1" customHeight="1" outlineLevel="1">
      <c r="A22" s="42" t="s">
        <v>11</v>
      </c>
      <c r="B22" s="88">
        <f t="shared" ref="B22" si="7">SUM(C22,F22)</f>
        <v>57.099999999999994</v>
      </c>
      <c r="C22" s="89">
        <f t="shared" ref="C22" si="8">SUM(D22:E22)</f>
        <v>37.299999999999997</v>
      </c>
      <c r="D22" s="100">
        <v>35.9</v>
      </c>
      <c r="E22" s="100">
        <v>1.4</v>
      </c>
      <c r="F22" s="89">
        <f>SUM(G22:I22)</f>
        <v>19.799999999999997</v>
      </c>
      <c r="G22" s="100">
        <v>7.3</v>
      </c>
      <c r="H22" s="100">
        <v>3.4</v>
      </c>
      <c r="I22" s="200">
        <v>9.1</v>
      </c>
      <c r="J22" s="42" t="s">
        <v>11</v>
      </c>
      <c r="K22" s="100">
        <v>65.2</v>
      </c>
      <c r="L22" s="100">
        <v>62.7</v>
      </c>
      <c r="M22" s="101">
        <v>3.9</v>
      </c>
    </row>
    <row r="23" spans="1:14" ht="30" customHeight="1" collapsed="1">
      <c r="A23" s="42">
        <v>2018</v>
      </c>
      <c r="B23" s="88">
        <f>SUM(C23,F23)</f>
        <v>57.1</v>
      </c>
      <c r="C23" s="87">
        <f>C26</f>
        <v>38.200000000000003</v>
      </c>
      <c r="D23" s="87">
        <f>D26</f>
        <v>37.5</v>
      </c>
      <c r="E23" s="87">
        <f>E26</f>
        <v>0.7</v>
      </c>
      <c r="F23" s="87">
        <f>F26</f>
        <v>18.899999999999999</v>
      </c>
      <c r="G23" s="87">
        <f>G26</f>
        <v>7.5</v>
      </c>
      <c r="H23" s="87">
        <f t="shared" ref="H23:I23" si="9">H26</f>
        <v>3</v>
      </c>
      <c r="I23" s="199">
        <f t="shared" si="9"/>
        <v>8.4</v>
      </c>
      <c r="J23" s="42">
        <v>2018</v>
      </c>
      <c r="K23" s="87">
        <f>K26</f>
        <v>66.900000000000006</v>
      </c>
      <c r="L23" s="87">
        <f>L26</f>
        <v>65.599999999999994</v>
      </c>
      <c r="M23" s="199">
        <f>M26</f>
        <v>1.9</v>
      </c>
    </row>
    <row r="24" spans="1:14" s="4" customFormat="1" ht="30" hidden="1" customHeight="1" outlineLevel="1">
      <c r="A24" s="43"/>
      <c r="B24" s="88"/>
      <c r="C24" s="87"/>
      <c r="D24" s="87"/>
      <c r="E24" s="87"/>
      <c r="F24" s="87"/>
      <c r="G24" s="87"/>
      <c r="H24" s="87"/>
      <c r="I24" s="199"/>
      <c r="J24" s="43"/>
      <c r="K24" s="87"/>
      <c r="L24" s="87"/>
      <c r="M24" s="82"/>
    </row>
    <row r="25" spans="1:14" s="4" customFormat="1" ht="30" hidden="1" customHeight="1" outlineLevel="1">
      <c r="A25" s="44" t="s">
        <v>10</v>
      </c>
      <c r="B25" s="88">
        <f>SUM(C25,F25)</f>
        <v>56.8</v>
      </c>
      <c r="C25" s="89">
        <f>SUM(D25:E25)</f>
        <v>36</v>
      </c>
      <c r="D25" s="100">
        <v>35.4</v>
      </c>
      <c r="E25" s="100">
        <v>0.6</v>
      </c>
      <c r="F25" s="89">
        <f>SUM(G25:I25)</f>
        <v>20.799999999999997</v>
      </c>
      <c r="G25" s="100">
        <v>7.8</v>
      </c>
      <c r="H25" s="100">
        <v>3.3</v>
      </c>
      <c r="I25" s="200">
        <v>9.6999999999999993</v>
      </c>
      <c r="J25" s="44" t="s">
        <v>10</v>
      </c>
      <c r="K25" s="100">
        <v>63.4</v>
      </c>
      <c r="L25" s="100">
        <v>62.3</v>
      </c>
      <c r="M25" s="101">
        <v>1.6</v>
      </c>
    </row>
    <row r="26" spans="1:14" s="4" customFormat="1" ht="30" hidden="1" customHeight="1" outlineLevel="1">
      <c r="A26" s="42" t="s">
        <v>11</v>
      </c>
      <c r="B26" s="88">
        <f t="shared" ref="B26" si="10">SUM(C26,F26)</f>
        <v>57.1</v>
      </c>
      <c r="C26" s="89">
        <f t="shared" ref="C26" si="11">SUM(D26:E26)</f>
        <v>38.200000000000003</v>
      </c>
      <c r="D26" s="100">
        <v>37.5</v>
      </c>
      <c r="E26" s="100">
        <v>0.7</v>
      </c>
      <c r="F26" s="89">
        <f>SUM(G26:I26)</f>
        <v>18.899999999999999</v>
      </c>
      <c r="G26" s="100">
        <v>7.5</v>
      </c>
      <c r="H26" s="100">
        <v>3</v>
      </c>
      <c r="I26" s="200">
        <v>8.4</v>
      </c>
      <c r="J26" s="42" t="s">
        <v>11</v>
      </c>
      <c r="K26" s="100">
        <v>66.900000000000006</v>
      </c>
      <c r="L26" s="100">
        <v>65.599999999999994</v>
      </c>
      <c r="M26" s="101">
        <v>1.9</v>
      </c>
    </row>
    <row r="27" spans="1:14" ht="30" customHeight="1" collapsed="1">
      <c r="A27" s="42">
        <v>2019</v>
      </c>
      <c r="B27" s="88">
        <f>SUM(C27,F27)</f>
        <v>56.7</v>
      </c>
      <c r="C27" s="87">
        <f>C30</f>
        <v>38.799999999999997</v>
      </c>
      <c r="D27" s="87">
        <f>D30</f>
        <v>37.799999999999997</v>
      </c>
      <c r="E27" s="87">
        <f>E30</f>
        <v>1</v>
      </c>
      <c r="F27" s="87">
        <f>F30</f>
        <v>17.900000000000002</v>
      </c>
      <c r="G27" s="87">
        <f>G30</f>
        <v>5.9</v>
      </c>
      <c r="H27" s="87">
        <f t="shared" ref="H27:I27" si="12">H30</f>
        <v>3.2</v>
      </c>
      <c r="I27" s="199">
        <f t="shared" si="12"/>
        <v>8.8000000000000007</v>
      </c>
      <c r="J27" s="42">
        <v>2019</v>
      </c>
      <c r="K27" s="87">
        <f>K30</f>
        <v>68.5</v>
      </c>
      <c r="L27" s="87">
        <f>L30</f>
        <v>66.7</v>
      </c>
      <c r="M27" s="199">
        <f>M30</f>
        <v>2.7</v>
      </c>
      <c r="N27" s="84"/>
    </row>
    <row r="28" spans="1:14" s="4" customFormat="1" ht="30" hidden="1" customHeight="1" outlineLevel="1">
      <c r="A28" s="43"/>
      <c r="B28" s="88"/>
      <c r="C28" s="87"/>
      <c r="D28" s="87"/>
      <c r="E28" s="87"/>
      <c r="F28" s="87"/>
      <c r="G28" s="87"/>
      <c r="H28" s="87"/>
      <c r="I28" s="199"/>
      <c r="J28" s="43"/>
      <c r="K28" s="87"/>
      <c r="L28" s="87"/>
      <c r="M28" s="82"/>
    </row>
    <row r="29" spans="1:14" s="4" customFormat="1" ht="30" hidden="1" customHeight="1" outlineLevel="1">
      <c r="A29" s="44" t="s">
        <v>10</v>
      </c>
      <c r="B29" s="88">
        <f>SUM(C29,F29)</f>
        <v>57</v>
      </c>
      <c r="C29" s="89">
        <f>SUM(D29:E29)</f>
        <v>38</v>
      </c>
      <c r="D29" s="100">
        <v>37</v>
      </c>
      <c r="E29" s="100">
        <v>1</v>
      </c>
      <c r="F29" s="89">
        <f>SUM(G29:I29)</f>
        <v>19</v>
      </c>
      <c r="G29" s="100">
        <v>6.2</v>
      </c>
      <c r="H29" s="100">
        <v>3</v>
      </c>
      <c r="I29" s="200">
        <v>9.8000000000000007</v>
      </c>
      <c r="J29" s="44" t="s">
        <v>10</v>
      </c>
      <c r="K29" s="100">
        <v>66.7</v>
      </c>
      <c r="L29" s="100">
        <v>65</v>
      </c>
      <c r="M29" s="101">
        <v>2.5</v>
      </c>
    </row>
    <row r="30" spans="1:14" s="4" customFormat="1" ht="30" hidden="1" customHeight="1" outlineLevel="1">
      <c r="A30" s="42" t="s">
        <v>11</v>
      </c>
      <c r="B30" s="88">
        <f t="shared" ref="B30" si="13">SUM(C30,F30)</f>
        <v>56.7</v>
      </c>
      <c r="C30" s="89">
        <f t="shared" ref="C30" si="14">SUM(D30:E30)</f>
        <v>38.799999999999997</v>
      </c>
      <c r="D30" s="100">
        <v>37.799999999999997</v>
      </c>
      <c r="E30" s="100">
        <v>1</v>
      </c>
      <c r="F30" s="89">
        <f>SUM(G30:I30)</f>
        <v>17.900000000000002</v>
      </c>
      <c r="G30" s="100">
        <v>5.9</v>
      </c>
      <c r="H30" s="100">
        <v>3.2</v>
      </c>
      <c r="I30" s="200">
        <v>8.8000000000000007</v>
      </c>
      <c r="J30" s="42" t="s">
        <v>11</v>
      </c>
      <c r="K30" s="100">
        <v>68.5</v>
      </c>
      <c r="L30" s="100">
        <v>66.7</v>
      </c>
      <c r="M30" s="101">
        <v>2.7</v>
      </c>
    </row>
    <row r="31" spans="1:14" ht="30" customHeight="1">
      <c r="A31" s="42">
        <v>2020</v>
      </c>
      <c r="B31" s="88">
        <f>SUM(C31,F31)</f>
        <v>56.8</v>
      </c>
      <c r="C31" s="87">
        <f>C34</f>
        <v>38.9</v>
      </c>
      <c r="D31" s="87">
        <f>D34</f>
        <v>38.299999999999997</v>
      </c>
      <c r="E31" s="87">
        <f>E34</f>
        <v>0.6</v>
      </c>
      <c r="F31" s="87">
        <f>F34</f>
        <v>17.899999999999999</v>
      </c>
      <c r="G31" s="87">
        <f>G34</f>
        <v>6.9</v>
      </c>
      <c r="H31" s="87">
        <f t="shared" ref="H31:I31" si="15">H34</f>
        <v>3.4</v>
      </c>
      <c r="I31" s="199">
        <f t="shared" si="15"/>
        <v>7.6</v>
      </c>
      <c r="J31" s="42">
        <v>2020</v>
      </c>
      <c r="K31" s="87">
        <f>K34</f>
        <v>68.5</v>
      </c>
      <c r="L31" s="87">
        <f>L34</f>
        <v>67.400000000000006</v>
      </c>
      <c r="M31" s="199">
        <f>M34</f>
        <v>1.6</v>
      </c>
    </row>
    <row r="32" spans="1:14" ht="30" hidden="1" customHeight="1">
      <c r="A32" s="43"/>
      <c r="B32" s="88"/>
      <c r="C32" s="87"/>
      <c r="D32" s="87"/>
      <c r="E32" s="87"/>
      <c r="F32" s="87"/>
      <c r="G32" s="87"/>
      <c r="H32" s="87"/>
      <c r="I32" s="199"/>
      <c r="J32" s="43"/>
      <c r="K32" s="87"/>
      <c r="L32" s="87"/>
      <c r="M32" s="82"/>
    </row>
    <row r="33" spans="1:13" ht="30" hidden="1" customHeight="1">
      <c r="A33" s="44" t="s">
        <v>10</v>
      </c>
      <c r="B33" s="88">
        <f>SUM(C33,F33)</f>
        <v>56.2</v>
      </c>
      <c r="C33" s="89">
        <f>SUM(D33:E33)</f>
        <v>38.700000000000003</v>
      </c>
      <c r="D33" s="100">
        <v>37.6</v>
      </c>
      <c r="E33" s="100">
        <v>1.1000000000000001</v>
      </c>
      <c r="F33" s="89">
        <f>SUM(G33:I33)</f>
        <v>17.5</v>
      </c>
      <c r="G33" s="100">
        <v>6.1</v>
      </c>
      <c r="H33" s="100">
        <v>3.2</v>
      </c>
      <c r="I33" s="200">
        <v>8.1999999999999993</v>
      </c>
      <c r="J33" s="44" t="s">
        <v>10</v>
      </c>
      <c r="K33" s="100">
        <v>68.8</v>
      </c>
      <c r="L33" s="100">
        <v>66.8</v>
      </c>
      <c r="M33" s="101">
        <v>2.8</v>
      </c>
    </row>
    <row r="34" spans="1:13" ht="30" hidden="1" customHeight="1">
      <c r="A34" s="42" t="s">
        <v>11</v>
      </c>
      <c r="B34" s="88">
        <f t="shared" ref="B34" si="16">SUM(C34,F34)</f>
        <v>56.8</v>
      </c>
      <c r="C34" s="89">
        <f t="shared" ref="C34" si="17">SUM(D34:E34)</f>
        <v>38.9</v>
      </c>
      <c r="D34" s="100">
        <v>38.299999999999997</v>
      </c>
      <c r="E34" s="100">
        <v>0.6</v>
      </c>
      <c r="F34" s="89">
        <f>SUM(G34:I34)</f>
        <v>17.899999999999999</v>
      </c>
      <c r="G34" s="100">
        <v>6.9</v>
      </c>
      <c r="H34" s="100">
        <v>3.4</v>
      </c>
      <c r="I34" s="200">
        <v>7.6</v>
      </c>
      <c r="J34" s="42" t="s">
        <v>11</v>
      </c>
      <c r="K34" s="100">
        <v>68.5</v>
      </c>
      <c r="L34" s="100">
        <v>67.400000000000006</v>
      </c>
      <c r="M34" s="101">
        <v>1.6</v>
      </c>
    </row>
    <row r="35" spans="1:13" ht="30" customHeight="1">
      <c r="A35" s="42">
        <v>2021</v>
      </c>
      <c r="B35" s="88">
        <f>SUM(C35,F35)</f>
        <v>56.8</v>
      </c>
      <c r="C35" s="87">
        <f>C38</f>
        <v>41.1</v>
      </c>
      <c r="D35" s="87">
        <f>D38</f>
        <v>40.4</v>
      </c>
      <c r="E35" s="87">
        <f>E38</f>
        <v>0.7</v>
      </c>
      <c r="F35" s="87">
        <f>F38</f>
        <v>15.7</v>
      </c>
      <c r="G35" s="87">
        <f>G38</f>
        <v>6</v>
      </c>
      <c r="H35" s="87">
        <f t="shared" ref="H35:I35" si="18">H38</f>
        <v>2.5</v>
      </c>
      <c r="I35" s="199">
        <f t="shared" si="18"/>
        <v>7.2</v>
      </c>
      <c r="J35" s="42">
        <v>2021</v>
      </c>
      <c r="K35" s="87">
        <f>K38</f>
        <v>72.3</v>
      </c>
      <c r="L35" s="87">
        <f>L38</f>
        <v>71.099999999999994</v>
      </c>
      <c r="M35" s="199">
        <f>M38</f>
        <v>1.7</v>
      </c>
    </row>
    <row r="36" spans="1:13" ht="30" hidden="1" customHeight="1">
      <c r="A36" s="43"/>
      <c r="B36" s="85"/>
      <c r="C36" s="86"/>
      <c r="D36" s="87"/>
      <c r="E36" s="87"/>
      <c r="F36" s="86"/>
      <c r="G36" s="86"/>
      <c r="H36" s="87"/>
      <c r="I36" s="199"/>
      <c r="J36" s="43"/>
      <c r="K36" s="87"/>
      <c r="L36" s="87"/>
      <c r="M36" s="82"/>
    </row>
    <row r="37" spans="1:13" ht="30" hidden="1" customHeight="1">
      <c r="A37" s="44" t="s">
        <v>10</v>
      </c>
      <c r="B37" s="88">
        <f>SUM(C37,F37)</f>
        <v>57.1</v>
      </c>
      <c r="C37" s="89">
        <f>SUM(D37:E37)</f>
        <v>40.6</v>
      </c>
      <c r="D37" s="100">
        <v>39.9</v>
      </c>
      <c r="E37" s="100">
        <v>0.7</v>
      </c>
      <c r="F37" s="89">
        <f>SUM(G37:I37)</f>
        <v>16.5</v>
      </c>
      <c r="G37" s="100">
        <v>6.4</v>
      </c>
      <c r="H37" s="100">
        <v>2.5</v>
      </c>
      <c r="I37" s="200">
        <v>7.6</v>
      </c>
      <c r="J37" s="44" t="s">
        <v>10</v>
      </c>
      <c r="K37" s="100">
        <v>71.099999999999994</v>
      </c>
      <c r="L37" s="100">
        <v>69.8</v>
      </c>
      <c r="M37" s="101">
        <v>1.8</v>
      </c>
    </row>
    <row r="38" spans="1:13" ht="30" hidden="1" customHeight="1">
      <c r="A38" s="42" t="s">
        <v>11</v>
      </c>
      <c r="B38" s="88">
        <f t="shared" ref="B38" si="19">SUM(C38,F38)</f>
        <v>56.8</v>
      </c>
      <c r="C38" s="89">
        <f t="shared" ref="C38" si="20">SUM(D38:E38)</f>
        <v>41.1</v>
      </c>
      <c r="D38" s="100">
        <v>40.4</v>
      </c>
      <c r="E38" s="100">
        <v>0.7</v>
      </c>
      <c r="F38" s="89">
        <f>SUM(G38:I38)</f>
        <v>15.7</v>
      </c>
      <c r="G38" s="100">
        <v>6</v>
      </c>
      <c r="H38" s="100">
        <v>2.5</v>
      </c>
      <c r="I38" s="200">
        <v>7.2</v>
      </c>
      <c r="J38" s="42" t="s">
        <v>11</v>
      </c>
      <c r="K38" s="100">
        <v>72.3</v>
      </c>
      <c r="L38" s="100">
        <v>71.099999999999994</v>
      </c>
      <c r="M38" s="101">
        <v>1.7</v>
      </c>
    </row>
    <row r="39" spans="1:13" ht="30" customHeight="1">
      <c r="A39" s="190">
        <v>2022</v>
      </c>
      <c r="B39" s="191">
        <f>SUM(C39,F39)</f>
        <v>56.2</v>
      </c>
      <c r="C39" s="192">
        <f>C42</f>
        <v>40.300000000000004</v>
      </c>
      <c r="D39" s="192">
        <f>D42</f>
        <v>39.700000000000003</v>
      </c>
      <c r="E39" s="192">
        <f>E42</f>
        <v>0.6</v>
      </c>
      <c r="F39" s="192">
        <f>F42</f>
        <v>15.9</v>
      </c>
      <c r="G39" s="192">
        <f>G42</f>
        <v>5.0999999999999996</v>
      </c>
      <c r="H39" s="192">
        <f t="shared" ref="H39:I39" si="21">H42</f>
        <v>2.5</v>
      </c>
      <c r="I39" s="193">
        <f t="shared" si="21"/>
        <v>8.3000000000000007</v>
      </c>
      <c r="J39" s="190">
        <v>2022</v>
      </c>
      <c r="K39" s="192">
        <f>K42</f>
        <v>71.7</v>
      </c>
      <c r="L39" s="192">
        <f>L42</f>
        <v>70.599999999999994</v>
      </c>
      <c r="M39" s="193">
        <f>M42</f>
        <v>1.6</v>
      </c>
    </row>
    <row r="40" spans="1:13" ht="9.9499999999999993" customHeight="1">
      <c r="A40" s="43"/>
      <c r="B40" s="85"/>
      <c r="C40" s="86"/>
      <c r="D40" s="87"/>
      <c r="E40" s="87"/>
      <c r="F40" s="86"/>
      <c r="G40" s="86"/>
      <c r="H40" s="87"/>
      <c r="I40" s="199"/>
      <c r="J40" s="43"/>
      <c r="K40" s="87"/>
      <c r="L40" s="87"/>
      <c r="M40" s="82"/>
    </row>
    <row r="41" spans="1:13" ht="30" customHeight="1">
      <c r="A41" s="44" t="s">
        <v>10</v>
      </c>
      <c r="B41" s="88">
        <f>SUM(C41,F41)</f>
        <v>55.7</v>
      </c>
      <c r="C41" s="89">
        <f>SUM(D41:E41)</f>
        <v>40.9</v>
      </c>
      <c r="D41" s="89">
        <v>40.299999999999997</v>
      </c>
      <c r="E41" s="89">
        <v>0.6</v>
      </c>
      <c r="F41" s="89">
        <f>SUM(G41:I41)</f>
        <v>14.8</v>
      </c>
      <c r="G41" s="89">
        <v>5.0999999999999996</v>
      </c>
      <c r="H41" s="89">
        <v>2.2000000000000002</v>
      </c>
      <c r="I41" s="199">
        <v>7.5</v>
      </c>
      <c r="J41" s="44" t="s">
        <v>10</v>
      </c>
      <c r="K41" s="89">
        <v>73.5</v>
      </c>
      <c r="L41" s="89">
        <v>72.400000000000006</v>
      </c>
      <c r="M41" s="189">
        <v>1.4</v>
      </c>
    </row>
    <row r="42" spans="1:13" ht="30" customHeight="1">
      <c r="A42" s="42" t="s">
        <v>11</v>
      </c>
      <c r="B42" s="88">
        <f t="shared" ref="B42" si="22">SUM(C42,F42)</f>
        <v>56.2</v>
      </c>
      <c r="C42" s="89">
        <f t="shared" ref="C42" si="23">SUM(D42:E42)</f>
        <v>40.300000000000004</v>
      </c>
      <c r="D42" s="89">
        <v>39.700000000000003</v>
      </c>
      <c r="E42" s="89">
        <v>0.6</v>
      </c>
      <c r="F42" s="89">
        <f>SUM(G42:I42)</f>
        <v>15.9</v>
      </c>
      <c r="G42" s="89">
        <v>5.0999999999999996</v>
      </c>
      <c r="H42" s="89">
        <v>2.5</v>
      </c>
      <c r="I42" s="199">
        <v>8.3000000000000007</v>
      </c>
      <c r="J42" s="42" t="s">
        <v>11</v>
      </c>
      <c r="K42" s="89">
        <v>71.7</v>
      </c>
      <c r="L42" s="89">
        <v>70.599999999999994</v>
      </c>
      <c r="M42" s="189">
        <v>1.6</v>
      </c>
    </row>
    <row r="43" spans="1:13" ht="12" customHeight="1" thickBot="1">
      <c r="A43" s="45"/>
      <c r="B43" s="46"/>
      <c r="C43" s="46"/>
      <c r="D43" s="46"/>
      <c r="E43" s="46"/>
      <c r="F43" s="46"/>
      <c r="G43" s="46"/>
      <c r="H43" s="46"/>
      <c r="I43" s="47"/>
      <c r="J43" s="45"/>
      <c r="K43" s="46"/>
      <c r="L43" s="46"/>
      <c r="M43" s="47"/>
    </row>
    <row r="44" spans="1:13" ht="12" customHeight="1">
      <c r="A44" s="17" t="s">
        <v>0</v>
      </c>
      <c r="B44" s="18"/>
      <c r="C44" s="18"/>
      <c r="D44" s="18"/>
      <c r="E44" s="18"/>
      <c r="F44" s="18"/>
      <c r="G44" s="18"/>
      <c r="H44" s="113"/>
      <c r="I44" s="113"/>
      <c r="J44" s="113"/>
      <c r="K44" s="113"/>
      <c r="L44" s="113"/>
      <c r="M44" s="113"/>
    </row>
    <row r="45" spans="1:13">
      <c r="A45" s="66" t="s">
        <v>18</v>
      </c>
      <c r="B45" s="18"/>
      <c r="C45" s="18"/>
      <c r="D45" s="18"/>
      <c r="E45" s="18"/>
      <c r="F45" s="18"/>
      <c r="G45" s="18"/>
      <c r="H45" s="20"/>
      <c r="I45" s="20"/>
      <c r="J45" s="66"/>
      <c r="K45" s="20"/>
      <c r="L45" s="20"/>
      <c r="M45" s="20"/>
    </row>
    <row r="46" spans="1:13">
      <c r="A46" s="66" t="s">
        <v>70</v>
      </c>
      <c r="B46" s="18"/>
      <c r="C46" s="18"/>
      <c r="D46" s="18"/>
      <c r="E46" s="18"/>
      <c r="F46" s="18"/>
      <c r="G46" s="18"/>
      <c r="H46" s="20"/>
      <c r="I46" s="20"/>
      <c r="J46" s="66"/>
      <c r="K46" s="20"/>
      <c r="L46" s="20"/>
      <c r="M46" s="20"/>
    </row>
    <row r="47" spans="1:13">
      <c r="A47" s="66" t="s">
        <v>54</v>
      </c>
      <c r="B47" s="18"/>
      <c r="C47" s="18"/>
      <c r="D47" s="18"/>
      <c r="E47" s="18"/>
      <c r="F47" s="18"/>
      <c r="G47" s="18"/>
      <c r="H47" s="20"/>
      <c r="I47" s="20"/>
      <c r="J47" s="66"/>
      <c r="K47" s="20"/>
      <c r="L47" s="20"/>
      <c r="M47" s="20"/>
    </row>
    <row r="48" spans="1:13">
      <c r="A48" s="19"/>
      <c r="B48" s="18"/>
      <c r="C48" s="18"/>
      <c r="D48" s="18"/>
      <c r="E48" s="18"/>
      <c r="F48" s="18"/>
      <c r="G48" s="18"/>
      <c r="H48" s="20"/>
      <c r="I48" s="20"/>
      <c r="J48" s="19"/>
      <c r="K48" s="20"/>
      <c r="L48" s="20"/>
      <c r="M48" s="20"/>
    </row>
    <row r="54" ht="24.95" customHeight="1"/>
    <row r="55" ht="24.95" customHeight="1"/>
    <row r="56" ht="24.95" customHeight="1"/>
    <row r="57" ht="24.95" customHeight="1"/>
    <row r="58" ht="24.95" customHeight="1"/>
    <row r="59" ht="24" customHeight="1"/>
    <row r="60" ht="24.95" customHeight="1"/>
    <row r="61" ht="24.95" customHeight="1"/>
    <row r="62" ht="28.5" customHeight="1"/>
    <row r="63" outlineLevel="1"/>
    <row r="64" ht="15" customHeight="1" outlineLevel="1"/>
    <row r="65" ht="15" customHeight="1" outlineLevel="1"/>
    <row r="66" ht="29.25" customHeight="1"/>
    <row r="68" ht="15" customHeight="1"/>
    <row r="69" ht="15" customHeight="1"/>
  </sheetData>
  <sheetProtection selectLockedCells="1"/>
  <mergeCells count="22">
    <mergeCell ref="N9:O9"/>
    <mergeCell ref="N8:O8"/>
    <mergeCell ref="A9:A10"/>
    <mergeCell ref="D9:D10"/>
    <mergeCell ref="E9:E10"/>
    <mergeCell ref="G9:G10"/>
    <mergeCell ref="H9:H10"/>
    <mergeCell ref="K9:K10"/>
    <mergeCell ref="L9:L10"/>
    <mergeCell ref="C8:C10"/>
    <mergeCell ref="F8:F10"/>
    <mergeCell ref="H44:M44"/>
    <mergeCell ref="A2:I2"/>
    <mergeCell ref="J6:J7"/>
    <mergeCell ref="J9:J10"/>
    <mergeCell ref="J2:M2"/>
    <mergeCell ref="M9:M10"/>
    <mergeCell ref="A6:A7"/>
    <mergeCell ref="B6:I6"/>
    <mergeCell ref="K6:K7"/>
    <mergeCell ref="L6:L7"/>
    <mergeCell ref="M6:M7"/>
  </mergeCells>
  <phoneticPr fontId="39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6" orientation="portrait" r:id="rId1"/>
  <headerFooter alignWithMargins="0"/>
  <colBreaks count="1" manualBreakCount="1">
    <brk id="9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</sheetPr>
  <dimension ref="A1:O95"/>
  <sheetViews>
    <sheetView view="pageBreakPreview" zoomScaleNormal="100" zoomScaleSheetLayoutView="100" workbookViewId="0">
      <selection activeCell="T32" sqref="T32"/>
    </sheetView>
  </sheetViews>
  <sheetFormatPr defaultColWidth="6.21875" defaultRowHeight="13.5" outlineLevelRow="1"/>
  <cols>
    <col min="1" max="1" width="7.77734375" style="15" customWidth="1"/>
    <col min="2" max="2" width="12.77734375" style="15" customWidth="1"/>
    <col min="3" max="5" width="4.77734375" style="15" customWidth="1"/>
    <col min="6" max="9" width="3.77734375" style="15" customWidth="1"/>
    <col min="10" max="12" width="4.77734375" style="15" customWidth="1"/>
    <col min="13" max="13" width="12.77734375" style="15" customWidth="1"/>
    <col min="14" max="16384" width="6.21875" style="15"/>
  </cols>
  <sheetData>
    <row r="1" spans="1:15" s="1" customFormat="1" ht="1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5" s="2" customFormat="1" ht="30" customHeight="1">
      <c r="A2" s="160" t="s">
        <v>12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5" s="3" customFormat="1" ht="30" customHeight="1">
      <c r="A3" s="161" t="s">
        <v>13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5" s="3" customFormat="1" ht="1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5" s="4" customFormat="1" ht="15" customHeight="1" thickBot="1">
      <c r="A5" s="4" t="s">
        <v>2</v>
      </c>
      <c r="H5" s="22"/>
      <c r="I5" s="22"/>
      <c r="J5" s="22"/>
      <c r="K5" s="22"/>
      <c r="L5" s="5"/>
      <c r="M5" s="5" t="s">
        <v>3</v>
      </c>
    </row>
    <row r="6" spans="1:15" s="6" customFormat="1" ht="15" customHeight="1">
      <c r="A6" s="164" t="s">
        <v>51</v>
      </c>
      <c r="B6" s="142" t="s">
        <v>78</v>
      </c>
      <c r="C6" s="144" t="s">
        <v>74</v>
      </c>
      <c r="D6" s="145"/>
      <c r="E6" s="146"/>
      <c r="F6" s="144" t="s">
        <v>75</v>
      </c>
      <c r="G6" s="145"/>
      <c r="H6" s="145"/>
      <c r="I6" s="146"/>
      <c r="J6" s="144" t="s">
        <v>76</v>
      </c>
      <c r="K6" s="145"/>
      <c r="L6" s="146"/>
      <c r="M6" s="156" t="s">
        <v>77</v>
      </c>
    </row>
    <row r="7" spans="1:15" s="6" customFormat="1" ht="15" customHeight="1">
      <c r="A7" s="165"/>
      <c r="B7" s="143"/>
      <c r="C7" s="147"/>
      <c r="D7" s="148"/>
      <c r="E7" s="149"/>
      <c r="F7" s="147"/>
      <c r="G7" s="148"/>
      <c r="H7" s="148"/>
      <c r="I7" s="149"/>
      <c r="J7" s="147"/>
      <c r="K7" s="148"/>
      <c r="L7" s="149"/>
      <c r="M7" s="157"/>
    </row>
    <row r="8" spans="1:15" s="6" customFormat="1" ht="15" customHeight="1">
      <c r="A8" s="105" t="s">
        <v>88</v>
      </c>
      <c r="B8" s="140" t="s">
        <v>89</v>
      </c>
      <c r="C8" s="150" t="s">
        <v>90</v>
      </c>
      <c r="D8" s="151"/>
      <c r="E8" s="152"/>
      <c r="F8" s="150" t="s">
        <v>91</v>
      </c>
      <c r="G8" s="151"/>
      <c r="H8" s="151"/>
      <c r="I8" s="152"/>
      <c r="J8" s="150" t="s">
        <v>92</v>
      </c>
      <c r="K8" s="151"/>
      <c r="L8" s="152"/>
      <c r="M8" s="158" t="s">
        <v>93</v>
      </c>
      <c r="N8" s="121"/>
      <c r="O8" s="121"/>
    </row>
    <row r="9" spans="1:15" s="6" customFormat="1" ht="15" customHeight="1">
      <c r="A9" s="162" t="s">
        <v>94</v>
      </c>
      <c r="B9" s="140"/>
      <c r="C9" s="150"/>
      <c r="D9" s="151"/>
      <c r="E9" s="152"/>
      <c r="F9" s="150"/>
      <c r="G9" s="151"/>
      <c r="H9" s="151"/>
      <c r="I9" s="152"/>
      <c r="J9" s="150"/>
      <c r="K9" s="151"/>
      <c r="L9" s="152"/>
      <c r="M9" s="158"/>
      <c r="N9" s="121"/>
      <c r="O9" s="121"/>
    </row>
    <row r="10" spans="1:15" s="6" customFormat="1" ht="15" customHeight="1">
      <c r="A10" s="163"/>
      <c r="B10" s="141"/>
      <c r="C10" s="153"/>
      <c r="D10" s="154"/>
      <c r="E10" s="155"/>
      <c r="F10" s="153"/>
      <c r="G10" s="154"/>
      <c r="H10" s="154"/>
      <c r="I10" s="155"/>
      <c r="J10" s="153"/>
      <c r="K10" s="154"/>
      <c r="L10" s="155"/>
      <c r="M10" s="159"/>
    </row>
    <row r="11" spans="1:15" ht="20.100000000000001" hidden="1" customHeight="1" collapsed="1">
      <c r="A11" s="48">
        <v>2015</v>
      </c>
      <c r="B11" s="98">
        <f>B15</f>
        <v>36.600000000000009</v>
      </c>
      <c r="C11" s="138">
        <f>C15</f>
        <v>3.4000000000000004</v>
      </c>
      <c r="D11" s="138"/>
      <c r="E11" s="138"/>
      <c r="F11" s="138">
        <f>F15</f>
        <v>12.7</v>
      </c>
      <c r="G11" s="138"/>
      <c r="H11" s="138"/>
      <c r="I11" s="138"/>
      <c r="J11" s="138">
        <f>J15</f>
        <v>14.1</v>
      </c>
      <c r="K11" s="138"/>
      <c r="L11" s="138"/>
      <c r="M11" s="99">
        <f>M15</f>
        <v>6.4</v>
      </c>
    </row>
    <row r="12" spans="1:15" s="4" customFormat="1" ht="20.100000000000001" hidden="1" customHeight="1" outlineLevel="1">
      <c r="A12" s="109" t="s">
        <v>82</v>
      </c>
      <c r="B12" s="24">
        <f>SUM(B13:B14)</f>
        <v>36.5</v>
      </c>
      <c r="C12" s="138">
        <f>SUM(C13:E14)</f>
        <v>3.5</v>
      </c>
      <c r="D12" s="138"/>
      <c r="E12" s="138"/>
      <c r="F12" s="138">
        <f>F13+F14</f>
        <v>12.7</v>
      </c>
      <c r="G12" s="138"/>
      <c r="H12" s="138"/>
      <c r="I12" s="138"/>
      <c r="J12" s="138">
        <f>J13+J14</f>
        <v>14.1</v>
      </c>
      <c r="K12" s="138"/>
      <c r="L12" s="138"/>
      <c r="M12" s="99">
        <f>M13+M14</f>
        <v>6.1999999999999993</v>
      </c>
    </row>
    <row r="13" spans="1:15" s="4" customFormat="1" ht="20.100000000000001" hidden="1" customHeight="1" outlineLevel="1">
      <c r="A13" s="48" t="s">
        <v>14</v>
      </c>
      <c r="B13" s="40">
        <f>SUM(C13:M13)</f>
        <v>20.5</v>
      </c>
      <c r="C13" s="138">
        <v>1.6</v>
      </c>
      <c r="D13" s="138"/>
      <c r="E13" s="138"/>
      <c r="F13" s="138">
        <v>7.5</v>
      </c>
      <c r="G13" s="138"/>
      <c r="H13" s="138"/>
      <c r="I13" s="138"/>
      <c r="J13" s="138">
        <v>8</v>
      </c>
      <c r="K13" s="138"/>
      <c r="L13" s="138"/>
      <c r="M13" s="99">
        <v>3.4</v>
      </c>
    </row>
    <row r="14" spans="1:15" s="4" customFormat="1" ht="20.100000000000001" hidden="1" customHeight="1" outlineLevel="1">
      <c r="A14" s="48" t="s">
        <v>15</v>
      </c>
      <c r="B14" s="40">
        <f>SUM(C14:M14)</f>
        <v>16</v>
      </c>
      <c r="C14" s="138">
        <v>1.9</v>
      </c>
      <c r="D14" s="138"/>
      <c r="E14" s="138"/>
      <c r="F14" s="138">
        <v>5.2</v>
      </c>
      <c r="G14" s="138"/>
      <c r="H14" s="138"/>
      <c r="I14" s="138"/>
      <c r="J14" s="138">
        <v>6.1</v>
      </c>
      <c r="K14" s="138"/>
      <c r="L14" s="138"/>
      <c r="M14" s="99">
        <v>2.8</v>
      </c>
    </row>
    <row r="15" spans="1:15" s="4" customFormat="1" ht="20.100000000000001" hidden="1" customHeight="1" outlineLevel="1">
      <c r="A15" s="109" t="s">
        <v>83</v>
      </c>
      <c r="B15" s="24">
        <f>SUM(B16:B17)</f>
        <v>36.600000000000009</v>
      </c>
      <c r="C15" s="138">
        <f>SUM(C16:E17)</f>
        <v>3.4000000000000004</v>
      </c>
      <c r="D15" s="138"/>
      <c r="E15" s="138"/>
      <c r="F15" s="138">
        <f>F16+F17</f>
        <v>12.7</v>
      </c>
      <c r="G15" s="138"/>
      <c r="H15" s="138"/>
      <c r="I15" s="138"/>
      <c r="J15" s="138">
        <f>J16+J17</f>
        <v>14.1</v>
      </c>
      <c r="K15" s="138"/>
      <c r="L15" s="138"/>
      <c r="M15" s="99">
        <f>M16+M17</f>
        <v>6.4</v>
      </c>
    </row>
    <row r="16" spans="1:15" s="4" customFormat="1" ht="20.100000000000001" hidden="1" customHeight="1" outlineLevel="1">
      <c r="A16" s="48" t="s">
        <v>14</v>
      </c>
      <c r="B16" s="40">
        <f>SUM(C16:M16)</f>
        <v>20.500000000000004</v>
      </c>
      <c r="C16" s="138">
        <v>1.8</v>
      </c>
      <c r="D16" s="138"/>
      <c r="E16" s="138"/>
      <c r="F16" s="138">
        <v>7.4</v>
      </c>
      <c r="G16" s="138"/>
      <c r="H16" s="138"/>
      <c r="I16" s="138"/>
      <c r="J16" s="138">
        <v>8</v>
      </c>
      <c r="K16" s="138"/>
      <c r="L16" s="138"/>
      <c r="M16" s="99">
        <v>3.3</v>
      </c>
    </row>
    <row r="17" spans="1:13" s="4" customFormat="1" ht="20.100000000000001" hidden="1" customHeight="1" outlineLevel="1">
      <c r="A17" s="48" t="s">
        <v>15</v>
      </c>
      <c r="B17" s="40">
        <f>SUM(C17:M17)</f>
        <v>16.100000000000001</v>
      </c>
      <c r="C17" s="138">
        <v>1.6</v>
      </c>
      <c r="D17" s="138"/>
      <c r="E17" s="138"/>
      <c r="F17" s="138">
        <v>5.3</v>
      </c>
      <c r="G17" s="138"/>
      <c r="H17" s="138"/>
      <c r="I17" s="138"/>
      <c r="J17" s="138">
        <v>6.1</v>
      </c>
      <c r="K17" s="138"/>
      <c r="L17" s="138"/>
      <c r="M17" s="99">
        <v>3.1</v>
      </c>
    </row>
    <row r="18" spans="1:13" ht="20.100000000000001" hidden="1" customHeight="1" collapsed="1">
      <c r="A18" s="48">
        <v>2016</v>
      </c>
      <c r="B18" s="98">
        <f>B22</f>
        <v>36.9</v>
      </c>
      <c r="C18" s="138">
        <f>C22</f>
        <v>3.1</v>
      </c>
      <c r="D18" s="138"/>
      <c r="E18" s="138"/>
      <c r="F18" s="138">
        <f>F22</f>
        <v>12.5</v>
      </c>
      <c r="G18" s="138"/>
      <c r="H18" s="138"/>
      <c r="I18" s="138"/>
      <c r="J18" s="138">
        <f>J22</f>
        <v>14.700000000000001</v>
      </c>
      <c r="K18" s="138"/>
      <c r="L18" s="138"/>
      <c r="M18" s="99">
        <f>M22</f>
        <v>6.6</v>
      </c>
    </row>
    <row r="19" spans="1:13" s="4" customFormat="1" ht="20.100000000000001" hidden="1" customHeight="1" outlineLevel="1">
      <c r="A19" s="110" t="s">
        <v>82</v>
      </c>
      <c r="B19" s="24">
        <f>SUM(B20:B21)</f>
        <v>35.700000000000003</v>
      </c>
      <c r="C19" s="138">
        <f>SUM(C20:E21)</f>
        <v>2.9000000000000004</v>
      </c>
      <c r="D19" s="138"/>
      <c r="E19" s="138"/>
      <c r="F19" s="138">
        <f>F20+F21</f>
        <v>12.2</v>
      </c>
      <c r="G19" s="138"/>
      <c r="H19" s="138"/>
      <c r="I19" s="138"/>
      <c r="J19" s="138">
        <f>J20+J21</f>
        <v>14.299999999999999</v>
      </c>
      <c r="K19" s="138"/>
      <c r="L19" s="138"/>
      <c r="M19" s="99">
        <f>M20+M21</f>
        <v>6.3000000000000007</v>
      </c>
    </row>
    <row r="20" spans="1:13" s="4" customFormat="1" ht="20.100000000000001" hidden="1" customHeight="1" outlineLevel="1">
      <c r="A20" s="48" t="s">
        <v>14</v>
      </c>
      <c r="B20" s="40">
        <f>SUM(C20:M20)</f>
        <v>20.200000000000003</v>
      </c>
      <c r="C20" s="138">
        <v>1.3</v>
      </c>
      <c r="D20" s="138"/>
      <c r="E20" s="138"/>
      <c r="F20" s="138">
        <v>7.1</v>
      </c>
      <c r="G20" s="138"/>
      <c r="H20" s="138"/>
      <c r="I20" s="138"/>
      <c r="J20" s="138">
        <v>8.1999999999999993</v>
      </c>
      <c r="K20" s="138"/>
      <c r="L20" s="138"/>
      <c r="M20" s="99">
        <v>3.6</v>
      </c>
    </row>
    <row r="21" spans="1:13" s="4" customFormat="1" ht="20.100000000000001" hidden="1" customHeight="1" outlineLevel="1">
      <c r="A21" s="48" t="s">
        <v>15</v>
      </c>
      <c r="B21" s="40">
        <f>SUM(C21:M21)</f>
        <v>15.5</v>
      </c>
      <c r="C21" s="138">
        <v>1.6</v>
      </c>
      <c r="D21" s="138"/>
      <c r="E21" s="138"/>
      <c r="F21" s="138">
        <v>5.0999999999999996</v>
      </c>
      <c r="G21" s="138"/>
      <c r="H21" s="138"/>
      <c r="I21" s="138"/>
      <c r="J21" s="138">
        <v>6.1</v>
      </c>
      <c r="K21" s="138"/>
      <c r="L21" s="138"/>
      <c r="M21" s="99">
        <v>2.7</v>
      </c>
    </row>
    <row r="22" spans="1:13" s="4" customFormat="1" ht="20.100000000000001" hidden="1" customHeight="1" outlineLevel="1">
      <c r="A22" s="110" t="s">
        <v>83</v>
      </c>
      <c r="B22" s="24">
        <f>SUM(B23:B24)</f>
        <v>36.9</v>
      </c>
      <c r="C22" s="138">
        <f>SUM(C23:E24)</f>
        <v>3.1</v>
      </c>
      <c r="D22" s="138"/>
      <c r="E22" s="138"/>
      <c r="F22" s="138">
        <f>F23+F24</f>
        <v>12.5</v>
      </c>
      <c r="G22" s="138"/>
      <c r="H22" s="138"/>
      <c r="I22" s="138"/>
      <c r="J22" s="138">
        <f>J23+J24</f>
        <v>14.700000000000001</v>
      </c>
      <c r="K22" s="138"/>
      <c r="L22" s="138"/>
      <c r="M22" s="99">
        <f>M23+M24</f>
        <v>6.6</v>
      </c>
    </row>
    <row r="23" spans="1:13" s="4" customFormat="1" ht="20.100000000000001" hidden="1" customHeight="1" outlineLevel="1">
      <c r="A23" s="48" t="s">
        <v>14</v>
      </c>
      <c r="B23" s="40">
        <f>SUM(C23:M23)</f>
        <v>20.599999999999998</v>
      </c>
      <c r="C23" s="138">
        <v>1.5</v>
      </c>
      <c r="D23" s="138"/>
      <c r="E23" s="138"/>
      <c r="F23" s="138">
        <v>7.1</v>
      </c>
      <c r="G23" s="138"/>
      <c r="H23" s="138"/>
      <c r="I23" s="138"/>
      <c r="J23" s="138">
        <v>8.3000000000000007</v>
      </c>
      <c r="K23" s="138"/>
      <c r="L23" s="138"/>
      <c r="M23" s="99">
        <v>3.7</v>
      </c>
    </row>
    <row r="24" spans="1:13" s="4" customFormat="1" ht="20.100000000000001" hidden="1" customHeight="1" outlineLevel="1">
      <c r="A24" s="48" t="s">
        <v>15</v>
      </c>
      <c r="B24" s="40">
        <f>SUM(C24:M24)</f>
        <v>16.3</v>
      </c>
      <c r="C24" s="138">
        <v>1.6</v>
      </c>
      <c r="D24" s="138"/>
      <c r="E24" s="138"/>
      <c r="F24" s="138">
        <v>5.4</v>
      </c>
      <c r="G24" s="138"/>
      <c r="H24" s="138"/>
      <c r="I24" s="138"/>
      <c r="J24" s="138">
        <v>6.4</v>
      </c>
      <c r="K24" s="138"/>
      <c r="L24" s="138"/>
      <c r="M24" s="99">
        <v>2.9</v>
      </c>
    </row>
    <row r="25" spans="1:13" ht="39.950000000000003" customHeight="1" collapsed="1">
      <c r="A25" s="48">
        <v>2017</v>
      </c>
      <c r="B25" s="203">
        <f>B29</f>
        <v>36</v>
      </c>
      <c r="C25" s="204">
        <f>C29</f>
        <v>2.7</v>
      </c>
      <c r="D25" s="204"/>
      <c r="E25" s="204"/>
      <c r="F25" s="204">
        <f>F29</f>
        <v>11.6</v>
      </c>
      <c r="G25" s="204"/>
      <c r="H25" s="204"/>
      <c r="I25" s="204"/>
      <c r="J25" s="204">
        <f>J29</f>
        <v>15.100000000000001</v>
      </c>
      <c r="K25" s="204"/>
      <c r="L25" s="204"/>
      <c r="M25" s="205">
        <f>M29</f>
        <v>6.6</v>
      </c>
    </row>
    <row r="26" spans="1:13" s="4" customFormat="1" ht="20.100000000000001" hidden="1" customHeight="1" outlineLevel="1">
      <c r="A26" s="110" t="s">
        <v>82</v>
      </c>
      <c r="B26" s="206">
        <f>SUM(B27:B28)</f>
        <v>36.199999999999996</v>
      </c>
      <c r="C26" s="204">
        <f>SUM(C27:E28)</f>
        <v>2.9000000000000004</v>
      </c>
      <c r="D26" s="204"/>
      <c r="E26" s="204"/>
      <c r="F26" s="204">
        <f>F27+F28</f>
        <v>12.1</v>
      </c>
      <c r="G26" s="204"/>
      <c r="H26" s="204"/>
      <c r="I26" s="204"/>
      <c r="J26" s="204">
        <f>J27+J28</f>
        <v>14.9</v>
      </c>
      <c r="K26" s="204"/>
      <c r="L26" s="204"/>
      <c r="M26" s="205">
        <f>M27+M28</f>
        <v>6.3</v>
      </c>
    </row>
    <row r="27" spans="1:13" s="4" customFormat="1" ht="20.100000000000001" hidden="1" customHeight="1" outlineLevel="1">
      <c r="A27" s="48" t="s">
        <v>14</v>
      </c>
      <c r="B27" s="40">
        <f>SUM(C27:M27)</f>
        <v>19.799999999999997</v>
      </c>
      <c r="C27" s="204">
        <v>1.3</v>
      </c>
      <c r="D27" s="204"/>
      <c r="E27" s="204"/>
      <c r="F27" s="204">
        <v>6.8</v>
      </c>
      <c r="G27" s="204"/>
      <c r="H27" s="204"/>
      <c r="I27" s="204"/>
      <c r="J27" s="204">
        <v>8.3000000000000007</v>
      </c>
      <c r="K27" s="204"/>
      <c r="L27" s="204"/>
      <c r="M27" s="205">
        <v>3.4</v>
      </c>
    </row>
    <row r="28" spans="1:13" s="4" customFormat="1" ht="20.100000000000001" hidden="1" customHeight="1" outlineLevel="1">
      <c r="A28" s="48" t="s">
        <v>15</v>
      </c>
      <c r="B28" s="40">
        <f>SUM(C28:M28)</f>
        <v>16.399999999999999</v>
      </c>
      <c r="C28" s="204">
        <v>1.6</v>
      </c>
      <c r="D28" s="204"/>
      <c r="E28" s="204"/>
      <c r="F28" s="204">
        <v>5.3</v>
      </c>
      <c r="G28" s="204"/>
      <c r="H28" s="204"/>
      <c r="I28" s="204"/>
      <c r="J28" s="204">
        <v>6.6</v>
      </c>
      <c r="K28" s="204"/>
      <c r="L28" s="204"/>
      <c r="M28" s="205">
        <v>2.9</v>
      </c>
    </row>
    <row r="29" spans="1:13" s="4" customFormat="1" ht="20.100000000000001" hidden="1" customHeight="1" outlineLevel="1">
      <c r="A29" s="110" t="s">
        <v>83</v>
      </c>
      <c r="B29" s="206">
        <f>SUM(B30:B31)</f>
        <v>36</v>
      </c>
      <c r="C29" s="204">
        <f>SUM(C30:E31)</f>
        <v>2.7</v>
      </c>
      <c r="D29" s="204"/>
      <c r="E29" s="204"/>
      <c r="F29" s="204">
        <f>F30+F31</f>
        <v>11.6</v>
      </c>
      <c r="G29" s="204"/>
      <c r="H29" s="204"/>
      <c r="I29" s="204"/>
      <c r="J29" s="204">
        <f>J30+J31</f>
        <v>15.100000000000001</v>
      </c>
      <c r="K29" s="204"/>
      <c r="L29" s="204"/>
      <c r="M29" s="205">
        <f>M30+M31</f>
        <v>6.6</v>
      </c>
    </row>
    <row r="30" spans="1:13" s="4" customFormat="1" ht="20.100000000000001" hidden="1" customHeight="1" outlineLevel="1">
      <c r="A30" s="48" t="s">
        <v>14</v>
      </c>
      <c r="B30" s="40">
        <f>SUM(C30:M30)</f>
        <v>19.900000000000002</v>
      </c>
      <c r="C30" s="204">
        <v>1.2</v>
      </c>
      <c r="D30" s="204"/>
      <c r="E30" s="204"/>
      <c r="F30" s="204">
        <v>6.8</v>
      </c>
      <c r="G30" s="204"/>
      <c r="H30" s="204"/>
      <c r="I30" s="204"/>
      <c r="J30" s="204">
        <v>8.3000000000000007</v>
      </c>
      <c r="K30" s="204"/>
      <c r="L30" s="204"/>
      <c r="M30" s="205">
        <v>3.6</v>
      </c>
    </row>
    <row r="31" spans="1:13" s="4" customFormat="1" ht="20.100000000000001" hidden="1" customHeight="1" outlineLevel="1">
      <c r="A31" s="48" t="s">
        <v>15</v>
      </c>
      <c r="B31" s="40">
        <f>SUM(C31:M31)</f>
        <v>16.100000000000001</v>
      </c>
      <c r="C31" s="204">
        <v>1.5</v>
      </c>
      <c r="D31" s="204"/>
      <c r="E31" s="204"/>
      <c r="F31" s="204">
        <v>4.8</v>
      </c>
      <c r="G31" s="204"/>
      <c r="H31" s="204"/>
      <c r="I31" s="204"/>
      <c r="J31" s="204">
        <v>6.8</v>
      </c>
      <c r="K31" s="204"/>
      <c r="L31" s="204"/>
      <c r="M31" s="205">
        <v>3</v>
      </c>
    </row>
    <row r="32" spans="1:13" ht="39.950000000000003" customHeight="1" collapsed="1">
      <c r="A32" s="48">
        <v>2018</v>
      </c>
      <c r="B32" s="203">
        <f>B36</f>
        <v>37.6</v>
      </c>
      <c r="C32" s="204">
        <f>C36</f>
        <v>3</v>
      </c>
      <c r="D32" s="204"/>
      <c r="E32" s="204"/>
      <c r="F32" s="204">
        <f>F36</f>
        <v>10.9</v>
      </c>
      <c r="G32" s="204"/>
      <c r="H32" s="204"/>
      <c r="I32" s="204"/>
      <c r="J32" s="204">
        <f>J36</f>
        <v>15.899999999999999</v>
      </c>
      <c r="K32" s="204"/>
      <c r="L32" s="204"/>
      <c r="M32" s="205">
        <f>M36</f>
        <v>7.8</v>
      </c>
    </row>
    <row r="33" spans="1:14" s="4" customFormat="1" ht="20.100000000000001" hidden="1" customHeight="1" outlineLevel="1">
      <c r="A33" s="110" t="s">
        <v>82</v>
      </c>
      <c r="B33" s="206">
        <f>SUM(B34:B35)</f>
        <v>35.5</v>
      </c>
      <c r="C33" s="204">
        <f>SUM(C34:E35)</f>
        <v>2.5</v>
      </c>
      <c r="D33" s="204"/>
      <c r="E33" s="204"/>
      <c r="F33" s="204">
        <f>F34+F35</f>
        <v>11.3</v>
      </c>
      <c r="G33" s="204"/>
      <c r="H33" s="204"/>
      <c r="I33" s="204"/>
      <c r="J33" s="204">
        <f>J34+J35</f>
        <v>15.100000000000001</v>
      </c>
      <c r="K33" s="204"/>
      <c r="L33" s="204"/>
      <c r="M33" s="205">
        <f>M34+M35</f>
        <v>6.6</v>
      </c>
    </row>
    <row r="34" spans="1:14" s="4" customFormat="1" ht="20.100000000000001" hidden="1" customHeight="1" outlineLevel="1">
      <c r="A34" s="48" t="s">
        <v>14</v>
      </c>
      <c r="B34" s="40">
        <f>SUM(C34:M34)</f>
        <v>19.900000000000002</v>
      </c>
      <c r="C34" s="204">
        <v>1.2</v>
      </c>
      <c r="D34" s="204"/>
      <c r="E34" s="204"/>
      <c r="F34" s="204">
        <v>6.8</v>
      </c>
      <c r="G34" s="204"/>
      <c r="H34" s="204"/>
      <c r="I34" s="204"/>
      <c r="J34" s="204">
        <v>8.3000000000000007</v>
      </c>
      <c r="K34" s="204"/>
      <c r="L34" s="204"/>
      <c r="M34" s="205">
        <v>3.6</v>
      </c>
    </row>
    <row r="35" spans="1:14" s="4" customFormat="1" ht="20.100000000000001" hidden="1" customHeight="1" outlineLevel="1">
      <c r="A35" s="48" t="s">
        <v>15</v>
      </c>
      <c r="B35" s="40">
        <f>SUM(C35:M35)</f>
        <v>15.6</v>
      </c>
      <c r="C35" s="204">
        <v>1.3</v>
      </c>
      <c r="D35" s="204"/>
      <c r="E35" s="204"/>
      <c r="F35" s="204">
        <v>4.5</v>
      </c>
      <c r="G35" s="204"/>
      <c r="H35" s="204"/>
      <c r="I35" s="204"/>
      <c r="J35" s="204">
        <v>6.8</v>
      </c>
      <c r="K35" s="204"/>
      <c r="L35" s="204"/>
      <c r="M35" s="205">
        <v>3</v>
      </c>
    </row>
    <row r="36" spans="1:14" s="4" customFormat="1" ht="20.100000000000001" hidden="1" customHeight="1" outlineLevel="1">
      <c r="A36" s="110" t="s">
        <v>83</v>
      </c>
      <c r="B36" s="206">
        <f>SUM(B37:B38)</f>
        <v>37.6</v>
      </c>
      <c r="C36" s="204">
        <f>SUM(C37:E38)</f>
        <v>3</v>
      </c>
      <c r="D36" s="204"/>
      <c r="E36" s="204"/>
      <c r="F36" s="204">
        <f>F37+F38</f>
        <v>10.9</v>
      </c>
      <c r="G36" s="204"/>
      <c r="H36" s="204"/>
      <c r="I36" s="204"/>
      <c r="J36" s="204">
        <f>J37+J38</f>
        <v>15.899999999999999</v>
      </c>
      <c r="K36" s="204"/>
      <c r="L36" s="204"/>
      <c r="M36" s="205">
        <f>M37+M38</f>
        <v>7.8</v>
      </c>
    </row>
    <row r="37" spans="1:14" s="4" customFormat="1" ht="20.100000000000001" hidden="1" customHeight="1" outlineLevel="1">
      <c r="A37" s="48" t="s">
        <v>14</v>
      </c>
      <c r="B37" s="40">
        <f>SUM(C37:M37)</f>
        <v>20.700000000000003</v>
      </c>
      <c r="C37" s="204">
        <v>1.5</v>
      </c>
      <c r="D37" s="204"/>
      <c r="E37" s="204"/>
      <c r="F37" s="204">
        <v>6.5</v>
      </c>
      <c r="G37" s="204"/>
      <c r="H37" s="204"/>
      <c r="I37" s="204"/>
      <c r="J37" s="204">
        <v>8.6</v>
      </c>
      <c r="K37" s="204"/>
      <c r="L37" s="204"/>
      <c r="M37" s="205">
        <v>4.0999999999999996</v>
      </c>
    </row>
    <row r="38" spans="1:14" s="4" customFormat="1" ht="20.100000000000001" hidden="1" customHeight="1" outlineLevel="1">
      <c r="A38" s="48" t="s">
        <v>15</v>
      </c>
      <c r="B38" s="40">
        <f>SUM(C38:M38)</f>
        <v>16.899999999999999</v>
      </c>
      <c r="C38" s="204">
        <v>1.5</v>
      </c>
      <c r="D38" s="204"/>
      <c r="E38" s="204"/>
      <c r="F38" s="204">
        <v>4.4000000000000004</v>
      </c>
      <c r="G38" s="204"/>
      <c r="H38" s="204"/>
      <c r="I38" s="204"/>
      <c r="J38" s="204">
        <v>7.3</v>
      </c>
      <c r="K38" s="204"/>
      <c r="L38" s="204"/>
      <c r="M38" s="205">
        <v>3.7</v>
      </c>
    </row>
    <row r="39" spans="1:14" ht="39.950000000000003" customHeight="1" collapsed="1">
      <c r="A39" s="48">
        <v>2019</v>
      </c>
      <c r="B39" s="203">
        <f>B43</f>
        <v>37.700000000000003</v>
      </c>
      <c r="C39" s="204">
        <f>C43</f>
        <v>2.4</v>
      </c>
      <c r="D39" s="204"/>
      <c r="E39" s="204"/>
      <c r="F39" s="204">
        <f>F43</f>
        <v>10.600000000000001</v>
      </c>
      <c r="G39" s="204"/>
      <c r="H39" s="204"/>
      <c r="I39" s="204"/>
      <c r="J39" s="204">
        <f>J43</f>
        <v>16.2</v>
      </c>
      <c r="K39" s="204"/>
      <c r="L39" s="204"/>
      <c r="M39" s="205">
        <f>M43</f>
        <v>8.5</v>
      </c>
      <c r="N39" s="84"/>
    </row>
    <row r="40" spans="1:14" s="4" customFormat="1" ht="20.100000000000001" hidden="1" customHeight="1" outlineLevel="1">
      <c r="A40" s="110" t="s">
        <v>82</v>
      </c>
      <c r="B40" s="206">
        <f>SUM(B41:B42)</f>
        <v>37</v>
      </c>
      <c r="C40" s="204">
        <f>SUM(C41:E42)</f>
        <v>2.4000000000000004</v>
      </c>
      <c r="D40" s="204"/>
      <c r="E40" s="204"/>
      <c r="F40" s="204">
        <f>F41+F42</f>
        <v>10.8</v>
      </c>
      <c r="G40" s="204"/>
      <c r="H40" s="204"/>
      <c r="I40" s="204"/>
      <c r="J40" s="204">
        <f>J41+J42</f>
        <v>16</v>
      </c>
      <c r="K40" s="204"/>
      <c r="L40" s="204"/>
      <c r="M40" s="205">
        <f>M41+M42</f>
        <v>7.8</v>
      </c>
    </row>
    <row r="41" spans="1:14" s="4" customFormat="1" ht="20.100000000000001" hidden="1" customHeight="1" outlineLevel="1">
      <c r="A41" s="48" t="s">
        <v>14</v>
      </c>
      <c r="B41" s="40">
        <f>SUM(C41:M41)</f>
        <v>20.399999999999999</v>
      </c>
      <c r="C41" s="204">
        <v>1.1000000000000001</v>
      </c>
      <c r="D41" s="204"/>
      <c r="E41" s="204"/>
      <c r="F41" s="204">
        <v>6.5</v>
      </c>
      <c r="G41" s="204"/>
      <c r="H41" s="204"/>
      <c r="I41" s="204"/>
      <c r="J41" s="204">
        <v>8.8000000000000007</v>
      </c>
      <c r="K41" s="204"/>
      <c r="L41" s="204"/>
      <c r="M41" s="205">
        <v>4</v>
      </c>
    </row>
    <row r="42" spans="1:14" s="4" customFormat="1" ht="20.100000000000001" hidden="1" customHeight="1" outlineLevel="1">
      <c r="A42" s="48" t="s">
        <v>15</v>
      </c>
      <c r="B42" s="40">
        <f>SUM(C42:M42)</f>
        <v>16.600000000000001</v>
      </c>
      <c r="C42" s="204">
        <v>1.3</v>
      </c>
      <c r="D42" s="204"/>
      <c r="E42" s="204"/>
      <c r="F42" s="204">
        <v>4.3</v>
      </c>
      <c r="G42" s="204"/>
      <c r="H42" s="204"/>
      <c r="I42" s="204"/>
      <c r="J42" s="204">
        <v>7.2</v>
      </c>
      <c r="K42" s="204"/>
      <c r="L42" s="204"/>
      <c r="M42" s="205">
        <v>3.8</v>
      </c>
    </row>
    <row r="43" spans="1:14" s="4" customFormat="1" ht="20.100000000000001" hidden="1" customHeight="1" outlineLevel="1">
      <c r="A43" s="110" t="s">
        <v>83</v>
      </c>
      <c r="B43" s="206">
        <f>SUM(B44:B45)</f>
        <v>37.700000000000003</v>
      </c>
      <c r="C43" s="204">
        <f>SUM(C44:E45)</f>
        <v>2.4</v>
      </c>
      <c r="D43" s="204"/>
      <c r="E43" s="204"/>
      <c r="F43" s="204">
        <f>F44+F45</f>
        <v>10.600000000000001</v>
      </c>
      <c r="G43" s="204"/>
      <c r="H43" s="204"/>
      <c r="I43" s="204"/>
      <c r="J43" s="204">
        <f>J44+J45</f>
        <v>16.2</v>
      </c>
      <c r="K43" s="204"/>
      <c r="L43" s="204"/>
      <c r="M43" s="205">
        <f>M44+M45</f>
        <v>8.5</v>
      </c>
    </row>
    <row r="44" spans="1:14" s="4" customFormat="1" ht="20.100000000000001" hidden="1" customHeight="1" outlineLevel="1">
      <c r="A44" s="48" t="s">
        <v>14</v>
      </c>
      <c r="B44" s="40">
        <f>SUM(C44:M44)</f>
        <v>20.5</v>
      </c>
      <c r="C44" s="204">
        <v>1.2</v>
      </c>
      <c r="D44" s="204"/>
      <c r="E44" s="204"/>
      <c r="F44" s="204">
        <v>6.2</v>
      </c>
      <c r="G44" s="204"/>
      <c r="H44" s="204"/>
      <c r="I44" s="204"/>
      <c r="J44" s="204">
        <v>8.9</v>
      </c>
      <c r="K44" s="204"/>
      <c r="L44" s="204"/>
      <c r="M44" s="205">
        <v>4.2</v>
      </c>
    </row>
    <row r="45" spans="1:14" s="4" customFormat="1" ht="20.100000000000001" hidden="1" customHeight="1" outlineLevel="1">
      <c r="A45" s="48" t="s">
        <v>15</v>
      </c>
      <c r="B45" s="40">
        <f>SUM(C45:M45)</f>
        <v>17.2</v>
      </c>
      <c r="C45" s="204">
        <v>1.2</v>
      </c>
      <c r="D45" s="204"/>
      <c r="E45" s="204"/>
      <c r="F45" s="204">
        <v>4.4000000000000004</v>
      </c>
      <c r="G45" s="204"/>
      <c r="H45" s="204"/>
      <c r="I45" s="204"/>
      <c r="J45" s="204">
        <v>7.3</v>
      </c>
      <c r="K45" s="204"/>
      <c r="L45" s="204"/>
      <c r="M45" s="205">
        <v>4.3</v>
      </c>
    </row>
    <row r="46" spans="1:14" ht="39.950000000000003" customHeight="1">
      <c r="A46" s="48">
        <v>2020</v>
      </c>
      <c r="B46" s="203">
        <f>B50</f>
        <v>39.200000000000003</v>
      </c>
      <c r="C46" s="204">
        <f>C50</f>
        <v>2.8</v>
      </c>
      <c r="D46" s="204"/>
      <c r="E46" s="204"/>
      <c r="F46" s="204">
        <f>F50</f>
        <v>10.3</v>
      </c>
      <c r="G46" s="204"/>
      <c r="H46" s="204"/>
      <c r="I46" s="204"/>
      <c r="J46" s="204">
        <f>J50</f>
        <v>16</v>
      </c>
      <c r="K46" s="204"/>
      <c r="L46" s="204"/>
      <c r="M46" s="205">
        <f>M50</f>
        <v>10.100000000000001</v>
      </c>
    </row>
    <row r="47" spans="1:14" ht="20.100000000000001" hidden="1" customHeight="1">
      <c r="A47" s="110" t="s">
        <v>82</v>
      </c>
      <c r="B47" s="206">
        <f>SUM(B48:B49)</f>
        <v>37.799999999999997</v>
      </c>
      <c r="C47" s="204">
        <f>SUM(C48:E49)</f>
        <v>2.4000000000000004</v>
      </c>
      <c r="D47" s="204"/>
      <c r="E47" s="204"/>
      <c r="F47" s="204">
        <f>F48+F49</f>
        <v>10.3</v>
      </c>
      <c r="G47" s="204"/>
      <c r="H47" s="204"/>
      <c r="I47" s="204"/>
      <c r="J47" s="204">
        <f>J48+J49</f>
        <v>16.100000000000001</v>
      </c>
      <c r="K47" s="204"/>
      <c r="L47" s="204"/>
      <c r="M47" s="205">
        <f>M48+M49</f>
        <v>9</v>
      </c>
    </row>
    <row r="48" spans="1:14" ht="20.100000000000001" hidden="1" customHeight="1">
      <c r="A48" s="49" t="s">
        <v>14</v>
      </c>
      <c r="B48" s="40">
        <f>SUM(C48:M48)</f>
        <v>20.6</v>
      </c>
      <c r="C48" s="204">
        <v>1.1000000000000001</v>
      </c>
      <c r="D48" s="204"/>
      <c r="E48" s="204"/>
      <c r="F48" s="204">
        <v>6.2</v>
      </c>
      <c r="G48" s="204"/>
      <c r="H48" s="204"/>
      <c r="I48" s="204"/>
      <c r="J48" s="204">
        <v>8.9</v>
      </c>
      <c r="K48" s="204"/>
      <c r="L48" s="204"/>
      <c r="M48" s="205">
        <v>4.4000000000000004</v>
      </c>
    </row>
    <row r="49" spans="1:13" ht="20.100000000000001" hidden="1" customHeight="1">
      <c r="A49" s="49" t="s">
        <v>15</v>
      </c>
      <c r="B49" s="40">
        <f>SUM(C49:M49)</f>
        <v>17.2</v>
      </c>
      <c r="C49" s="204">
        <v>1.3</v>
      </c>
      <c r="D49" s="204"/>
      <c r="E49" s="204"/>
      <c r="F49" s="204">
        <v>4.0999999999999996</v>
      </c>
      <c r="G49" s="204"/>
      <c r="H49" s="204"/>
      <c r="I49" s="204"/>
      <c r="J49" s="204">
        <v>7.2</v>
      </c>
      <c r="K49" s="204"/>
      <c r="L49" s="204"/>
      <c r="M49" s="205">
        <v>4.5999999999999996</v>
      </c>
    </row>
    <row r="50" spans="1:13" ht="20.100000000000001" hidden="1" customHeight="1">
      <c r="A50" s="110" t="s">
        <v>83</v>
      </c>
      <c r="B50" s="206">
        <f>SUM(B51:B52)</f>
        <v>39.200000000000003</v>
      </c>
      <c r="C50" s="204">
        <f>SUM(C51:E52)</f>
        <v>2.8</v>
      </c>
      <c r="D50" s="204"/>
      <c r="E50" s="204"/>
      <c r="F50" s="204">
        <f>F51+F52</f>
        <v>10.3</v>
      </c>
      <c r="G50" s="204"/>
      <c r="H50" s="204"/>
      <c r="I50" s="204"/>
      <c r="J50" s="204">
        <f>J51+J52</f>
        <v>16</v>
      </c>
      <c r="K50" s="204"/>
      <c r="L50" s="204"/>
      <c r="M50" s="205">
        <f>M51+M52</f>
        <v>10.100000000000001</v>
      </c>
    </row>
    <row r="51" spans="1:13" ht="20.100000000000001" hidden="1" customHeight="1">
      <c r="A51" s="49" t="s">
        <v>14</v>
      </c>
      <c r="B51" s="40">
        <f>SUM(C51:M51)</f>
        <v>21.7</v>
      </c>
      <c r="C51" s="204">
        <v>1.5</v>
      </c>
      <c r="D51" s="204"/>
      <c r="E51" s="204"/>
      <c r="F51" s="204">
        <v>6.1</v>
      </c>
      <c r="G51" s="204"/>
      <c r="H51" s="204"/>
      <c r="I51" s="204"/>
      <c r="J51" s="204">
        <v>8.9</v>
      </c>
      <c r="K51" s="204"/>
      <c r="L51" s="204"/>
      <c r="M51" s="205">
        <v>5.2</v>
      </c>
    </row>
    <row r="52" spans="1:13" ht="20.100000000000001" hidden="1" customHeight="1">
      <c r="A52" s="49" t="s">
        <v>15</v>
      </c>
      <c r="B52" s="40">
        <f>SUM(C52:M52)</f>
        <v>17.5</v>
      </c>
      <c r="C52" s="204">
        <v>1.3</v>
      </c>
      <c r="D52" s="204"/>
      <c r="E52" s="204"/>
      <c r="F52" s="204">
        <v>4.2</v>
      </c>
      <c r="G52" s="204"/>
      <c r="H52" s="204"/>
      <c r="I52" s="204"/>
      <c r="J52" s="204">
        <v>7.1</v>
      </c>
      <c r="K52" s="204"/>
      <c r="L52" s="204"/>
      <c r="M52" s="205">
        <v>4.9000000000000004</v>
      </c>
    </row>
    <row r="53" spans="1:13" ht="39.950000000000003" customHeight="1">
      <c r="A53" s="48">
        <v>2021</v>
      </c>
      <c r="B53" s="203">
        <f>B57</f>
        <v>40.4</v>
      </c>
      <c r="C53" s="204">
        <f>C57</f>
        <v>2.8</v>
      </c>
      <c r="D53" s="204"/>
      <c r="E53" s="204"/>
      <c r="F53" s="204">
        <f>F57</f>
        <v>10</v>
      </c>
      <c r="G53" s="204"/>
      <c r="H53" s="204"/>
      <c r="I53" s="204"/>
      <c r="J53" s="204">
        <f>J57</f>
        <v>16</v>
      </c>
      <c r="K53" s="204"/>
      <c r="L53" s="204"/>
      <c r="M53" s="205">
        <f>M57</f>
        <v>11.600000000000001</v>
      </c>
    </row>
    <row r="54" spans="1:13" ht="20.100000000000001" hidden="1" customHeight="1">
      <c r="A54" s="110" t="s">
        <v>82</v>
      </c>
      <c r="B54" s="24">
        <f>SUM(B55:B56)</f>
        <v>39.700000000000003</v>
      </c>
      <c r="C54" s="138">
        <f>SUM(C55:E56)</f>
        <v>3.2</v>
      </c>
      <c r="D54" s="138"/>
      <c r="E54" s="138"/>
      <c r="F54" s="138">
        <f>F55+F56</f>
        <v>10</v>
      </c>
      <c r="G54" s="138"/>
      <c r="H54" s="138"/>
      <c r="I54" s="138"/>
      <c r="J54" s="138">
        <f>J55+J56</f>
        <v>16</v>
      </c>
      <c r="K54" s="138"/>
      <c r="L54" s="138"/>
      <c r="M54" s="99">
        <f>M55+M56</f>
        <v>10.5</v>
      </c>
    </row>
    <row r="55" spans="1:13" ht="20.100000000000001" hidden="1" customHeight="1">
      <c r="A55" s="49" t="s">
        <v>14</v>
      </c>
      <c r="B55" s="40">
        <f>SUM(C55:M55)</f>
        <v>21.7</v>
      </c>
      <c r="C55" s="138">
        <v>1.7</v>
      </c>
      <c r="D55" s="138"/>
      <c r="E55" s="138"/>
      <c r="F55" s="138">
        <v>5.9</v>
      </c>
      <c r="G55" s="138"/>
      <c r="H55" s="138"/>
      <c r="I55" s="138"/>
      <c r="J55" s="138">
        <v>8.9</v>
      </c>
      <c r="K55" s="138"/>
      <c r="L55" s="138"/>
      <c r="M55" s="99">
        <v>5.2</v>
      </c>
    </row>
    <row r="56" spans="1:13" ht="20.100000000000001" hidden="1" customHeight="1">
      <c r="A56" s="49" t="s">
        <v>15</v>
      </c>
      <c r="B56" s="40">
        <f>SUM(C56:M56)</f>
        <v>18</v>
      </c>
      <c r="C56" s="138">
        <v>1.5</v>
      </c>
      <c r="D56" s="138"/>
      <c r="E56" s="138"/>
      <c r="F56" s="138">
        <v>4.0999999999999996</v>
      </c>
      <c r="G56" s="138"/>
      <c r="H56" s="138"/>
      <c r="I56" s="138"/>
      <c r="J56" s="138">
        <v>7.1</v>
      </c>
      <c r="K56" s="138"/>
      <c r="L56" s="138"/>
      <c r="M56" s="99">
        <v>5.3</v>
      </c>
    </row>
    <row r="57" spans="1:13" ht="20.100000000000001" hidden="1" customHeight="1">
      <c r="A57" s="110" t="s">
        <v>83</v>
      </c>
      <c r="B57" s="24">
        <f>SUM(B58:B59)</f>
        <v>40.4</v>
      </c>
      <c r="C57" s="138">
        <f>SUM(C58:E59)</f>
        <v>2.8</v>
      </c>
      <c r="D57" s="138"/>
      <c r="E57" s="138"/>
      <c r="F57" s="138">
        <f>F58+F59</f>
        <v>10</v>
      </c>
      <c r="G57" s="138"/>
      <c r="H57" s="138"/>
      <c r="I57" s="138"/>
      <c r="J57" s="138">
        <f>J58+J59</f>
        <v>16</v>
      </c>
      <c r="K57" s="138"/>
      <c r="L57" s="138"/>
      <c r="M57" s="99">
        <f>M58+M59</f>
        <v>11.600000000000001</v>
      </c>
    </row>
    <row r="58" spans="1:13" ht="20.100000000000001" hidden="1" customHeight="1">
      <c r="A58" s="49" t="s">
        <v>14</v>
      </c>
      <c r="B58" s="40">
        <f>SUM(C58:M58)</f>
        <v>21.9</v>
      </c>
      <c r="C58" s="138">
        <v>1.4</v>
      </c>
      <c r="D58" s="138"/>
      <c r="E58" s="138"/>
      <c r="F58" s="138">
        <v>5.8</v>
      </c>
      <c r="G58" s="138"/>
      <c r="H58" s="138"/>
      <c r="I58" s="138"/>
      <c r="J58" s="138">
        <v>8.8000000000000007</v>
      </c>
      <c r="K58" s="138"/>
      <c r="L58" s="138"/>
      <c r="M58" s="99">
        <v>5.9</v>
      </c>
    </row>
    <row r="59" spans="1:13" ht="20.100000000000001" hidden="1" customHeight="1">
      <c r="A59" s="49" t="s">
        <v>15</v>
      </c>
      <c r="B59" s="40">
        <f>SUM(C59:M59)</f>
        <v>18.5</v>
      </c>
      <c r="C59" s="138">
        <v>1.4</v>
      </c>
      <c r="D59" s="138"/>
      <c r="E59" s="138"/>
      <c r="F59" s="138">
        <v>4.2</v>
      </c>
      <c r="G59" s="138"/>
      <c r="H59" s="138"/>
      <c r="I59" s="138"/>
      <c r="J59" s="138">
        <v>7.2</v>
      </c>
      <c r="K59" s="138"/>
      <c r="L59" s="138"/>
      <c r="M59" s="99">
        <v>5.7</v>
      </c>
    </row>
    <row r="60" spans="1:13" ht="39.950000000000003" customHeight="1">
      <c r="A60" s="201">
        <v>2022</v>
      </c>
      <c r="B60" s="202">
        <f>B66</f>
        <v>39.700000000000003</v>
      </c>
      <c r="C60" s="139">
        <f>C66</f>
        <v>2.2999999999999998</v>
      </c>
      <c r="D60" s="139"/>
      <c r="E60" s="139"/>
      <c r="F60" s="139">
        <f>F66</f>
        <v>9.3000000000000007</v>
      </c>
      <c r="G60" s="139"/>
      <c r="H60" s="139"/>
      <c r="I60" s="139"/>
      <c r="J60" s="139">
        <f>J66</f>
        <v>15.4</v>
      </c>
      <c r="K60" s="139"/>
      <c r="L60" s="139"/>
      <c r="M60" s="111">
        <f>M66</f>
        <v>12.7</v>
      </c>
    </row>
    <row r="61" spans="1:13" ht="9.9499999999999993" customHeight="1">
      <c r="A61" s="49"/>
      <c r="B61" s="98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99"/>
    </row>
    <row r="62" spans="1:13" ht="30" customHeight="1">
      <c r="A62" s="110" t="s">
        <v>82</v>
      </c>
      <c r="B62" s="24">
        <f>SUM(B63:B64)</f>
        <v>40.199999999999996</v>
      </c>
      <c r="C62" s="138">
        <f>SUM(C63:E64)</f>
        <v>2.9</v>
      </c>
      <c r="D62" s="138"/>
      <c r="E62" s="138"/>
      <c r="F62" s="138">
        <f>F63+F64</f>
        <v>8.8000000000000007</v>
      </c>
      <c r="G62" s="138"/>
      <c r="H62" s="138"/>
      <c r="I62" s="138"/>
      <c r="J62" s="138">
        <f>J63+J64</f>
        <v>16.3</v>
      </c>
      <c r="K62" s="138"/>
      <c r="L62" s="138"/>
      <c r="M62" s="99">
        <f>M63+M64</f>
        <v>12.2</v>
      </c>
    </row>
    <row r="63" spans="1:13" ht="30" customHeight="1">
      <c r="A63" s="48" t="s">
        <v>14</v>
      </c>
      <c r="B63" s="40">
        <f>SUM(C63:M63)</f>
        <v>21.299999999999997</v>
      </c>
      <c r="C63" s="204">
        <v>1.5</v>
      </c>
      <c r="D63" s="204"/>
      <c r="E63" s="204"/>
      <c r="F63" s="204">
        <v>4.8</v>
      </c>
      <c r="G63" s="204"/>
      <c r="H63" s="204"/>
      <c r="I63" s="204"/>
      <c r="J63" s="204">
        <v>8.9</v>
      </c>
      <c r="K63" s="204"/>
      <c r="L63" s="204"/>
      <c r="M63" s="205">
        <v>6.1</v>
      </c>
    </row>
    <row r="64" spans="1:13" ht="30" customHeight="1">
      <c r="A64" s="48" t="s">
        <v>15</v>
      </c>
      <c r="B64" s="40">
        <f>SUM(C64:M64)</f>
        <v>18.899999999999999</v>
      </c>
      <c r="C64" s="204">
        <v>1.4</v>
      </c>
      <c r="D64" s="204"/>
      <c r="E64" s="204"/>
      <c r="F64" s="204">
        <v>4</v>
      </c>
      <c r="G64" s="204"/>
      <c r="H64" s="204"/>
      <c r="I64" s="204"/>
      <c r="J64" s="204">
        <v>7.4</v>
      </c>
      <c r="K64" s="204"/>
      <c r="L64" s="204"/>
      <c r="M64" s="205">
        <v>6.1</v>
      </c>
    </row>
    <row r="65" spans="1:13" ht="9.9499999999999993" customHeight="1">
      <c r="A65" s="48"/>
      <c r="B65" s="203"/>
      <c r="C65" s="207"/>
      <c r="D65" s="207"/>
      <c r="E65" s="207"/>
      <c r="F65" s="207"/>
      <c r="G65" s="207"/>
      <c r="H65" s="207"/>
      <c r="I65" s="207"/>
      <c r="J65" s="207"/>
      <c r="K65" s="207"/>
      <c r="L65" s="207"/>
      <c r="M65" s="205"/>
    </row>
    <row r="66" spans="1:13" ht="30" customHeight="1">
      <c r="A66" s="110" t="s">
        <v>83</v>
      </c>
      <c r="B66" s="24">
        <f>SUM(B67:B68)</f>
        <v>39.700000000000003</v>
      </c>
      <c r="C66" s="138">
        <f>SUM(C67:E68)</f>
        <v>2.2999999999999998</v>
      </c>
      <c r="D66" s="138"/>
      <c r="E66" s="138"/>
      <c r="F66" s="138">
        <f>F67+F68</f>
        <v>9.3000000000000007</v>
      </c>
      <c r="G66" s="138"/>
      <c r="H66" s="138"/>
      <c r="I66" s="138"/>
      <c r="J66" s="138">
        <f>J67+J68</f>
        <v>15.4</v>
      </c>
      <c r="K66" s="138"/>
      <c r="L66" s="138"/>
      <c r="M66" s="99">
        <f>M67+M68</f>
        <v>12.7</v>
      </c>
    </row>
    <row r="67" spans="1:13" ht="30" customHeight="1">
      <c r="A67" s="48" t="s">
        <v>14</v>
      </c>
      <c r="B67" s="40">
        <f>SUM(C67:M67)</f>
        <v>21</v>
      </c>
      <c r="C67" s="204">
        <v>1.4</v>
      </c>
      <c r="D67" s="204"/>
      <c r="E67" s="204"/>
      <c r="F67" s="204">
        <v>5</v>
      </c>
      <c r="G67" s="204"/>
      <c r="H67" s="204"/>
      <c r="I67" s="204"/>
      <c r="J67" s="204">
        <v>8.4</v>
      </c>
      <c r="K67" s="204"/>
      <c r="L67" s="204"/>
      <c r="M67" s="205">
        <v>6.2</v>
      </c>
    </row>
    <row r="68" spans="1:13" ht="30" customHeight="1">
      <c r="A68" s="48" t="s">
        <v>15</v>
      </c>
      <c r="B68" s="40">
        <f>SUM(C68:M68)</f>
        <v>18.7</v>
      </c>
      <c r="C68" s="204">
        <v>0.9</v>
      </c>
      <c r="D68" s="204"/>
      <c r="E68" s="204"/>
      <c r="F68" s="204">
        <v>4.3</v>
      </c>
      <c r="G68" s="204"/>
      <c r="H68" s="204"/>
      <c r="I68" s="204"/>
      <c r="J68" s="204">
        <v>7</v>
      </c>
      <c r="K68" s="204"/>
      <c r="L68" s="204"/>
      <c r="M68" s="205">
        <v>6.5</v>
      </c>
    </row>
    <row r="69" spans="1:13" ht="12" customHeight="1" thickBot="1">
      <c r="A69" s="50"/>
      <c r="B69" s="51"/>
      <c r="C69" s="51"/>
      <c r="D69" s="51"/>
      <c r="E69" s="51"/>
      <c r="F69" s="51"/>
      <c r="G69" s="52"/>
      <c r="H69" s="52"/>
      <c r="I69" s="52"/>
      <c r="J69" s="52"/>
      <c r="K69" s="52"/>
      <c r="L69" s="52"/>
      <c r="M69" s="65"/>
    </row>
    <row r="70" spans="1:13" ht="12" customHeight="1">
      <c r="A70" s="4"/>
      <c r="B70" s="25"/>
      <c r="C70" s="23"/>
      <c r="D70" s="25"/>
      <c r="E70" s="113"/>
      <c r="F70" s="113"/>
      <c r="G70" s="113"/>
      <c r="M70" s="23"/>
    </row>
    <row r="71" spans="1:13">
      <c r="A71" s="15" t="s">
        <v>55</v>
      </c>
      <c r="B71" s="67"/>
      <c r="C71" s="68"/>
      <c r="D71" s="67"/>
      <c r="E71" s="20"/>
      <c r="F71" s="20"/>
      <c r="G71" s="20"/>
      <c r="M71" s="23"/>
    </row>
    <row r="72" spans="1:13">
      <c r="B72" s="67"/>
      <c r="C72" s="68"/>
      <c r="D72" s="67"/>
      <c r="E72" s="20"/>
      <c r="F72" s="20"/>
      <c r="G72" s="20"/>
      <c r="M72" s="23"/>
    </row>
    <row r="80" spans="1:13" ht="24.95" customHeight="1"/>
    <row r="81" ht="24.95" customHeight="1"/>
    <row r="82" ht="24.95" customHeight="1"/>
    <row r="83" ht="24.95" customHeight="1"/>
    <row r="84" ht="24.95" customHeight="1"/>
    <row r="85" ht="24" customHeight="1"/>
    <row r="86" ht="24.95" customHeight="1"/>
    <row r="87" ht="24.95" customHeight="1"/>
    <row r="88" ht="28.5" customHeight="1"/>
    <row r="89" outlineLevel="1"/>
    <row r="90" ht="15" customHeight="1" outlineLevel="1"/>
    <row r="91" ht="15" customHeight="1" outlineLevel="1"/>
    <row r="92" ht="29.25" customHeight="1"/>
    <row r="94" ht="15" customHeight="1"/>
    <row r="95" ht="15" customHeight="1"/>
  </sheetData>
  <sheetProtection selectLockedCells="1"/>
  <mergeCells count="185">
    <mergeCell ref="A9:A10"/>
    <mergeCell ref="A6:A7"/>
    <mergeCell ref="C64:E64"/>
    <mergeCell ref="F64:I64"/>
    <mergeCell ref="J64:L64"/>
    <mergeCell ref="C60:E60"/>
    <mergeCell ref="F60:I60"/>
    <mergeCell ref="J60:L60"/>
    <mergeCell ref="C63:E63"/>
    <mergeCell ref="F63:I63"/>
    <mergeCell ref="J63:L63"/>
    <mergeCell ref="C62:E62"/>
    <mergeCell ref="F62:I62"/>
    <mergeCell ref="J62:L62"/>
    <mergeCell ref="A2:M2"/>
    <mergeCell ref="A3:M3"/>
    <mergeCell ref="E70:G70"/>
    <mergeCell ref="C41:E41"/>
    <mergeCell ref="C42:E42"/>
    <mergeCell ref="C39:E39"/>
    <mergeCell ref="F39:I39"/>
    <mergeCell ref="C11:E11"/>
    <mergeCell ref="C18:E18"/>
    <mergeCell ref="C25:E25"/>
    <mergeCell ref="C32:E32"/>
    <mergeCell ref="F11:I11"/>
    <mergeCell ref="F18:I18"/>
    <mergeCell ref="F25:I25"/>
    <mergeCell ref="F32:I32"/>
    <mergeCell ref="C13:E13"/>
    <mergeCell ref="F13:I13"/>
    <mergeCell ref="C21:E21"/>
    <mergeCell ref="F21:I21"/>
    <mergeCell ref="C30:E30"/>
    <mergeCell ref="F30:I30"/>
    <mergeCell ref="C29:E29"/>
    <mergeCell ref="F29:I29"/>
    <mergeCell ref="C48:E48"/>
    <mergeCell ref="N8:O8"/>
    <mergeCell ref="N9:O9"/>
    <mergeCell ref="C6:E7"/>
    <mergeCell ref="C8:E10"/>
    <mergeCell ref="F6:I7"/>
    <mergeCell ref="J6:L7"/>
    <mergeCell ref="M6:M7"/>
    <mergeCell ref="F8:I10"/>
    <mergeCell ref="J8:L10"/>
    <mergeCell ref="M8:M10"/>
    <mergeCell ref="B8:B10"/>
    <mergeCell ref="B6:B7"/>
    <mergeCell ref="C56:E56"/>
    <mergeCell ref="F56:I56"/>
    <mergeCell ref="J56:L56"/>
    <mergeCell ref="C53:E53"/>
    <mergeCell ref="F53:I53"/>
    <mergeCell ref="J53:L53"/>
    <mergeCell ref="C55:E55"/>
    <mergeCell ref="F55:I55"/>
    <mergeCell ref="J55:L55"/>
    <mergeCell ref="J39:L39"/>
    <mergeCell ref="J11:L11"/>
    <mergeCell ref="J18:L18"/>
    <mergeCell ref="J25:L25"/>
    <mergeCell ref="J32:L32"/>
    <mergeCell ref="C49:E49"/>
    <mergeCell ref="C46:E46"/>
    <mergeCell ref="F46:I46"/>
    <mergeCell ref="F42:I42"/>
    <mergeCell ref="C45:E45"/>
    <mergeCell ref="F45:I45"/>
    <mergeCell ref="C47:E47"/>
    <mergeCell ref="F47:I47"/>
    <mergeCell ref="F24:I24"/>
    <mergeCell ref="J24:L24"/>
    <mergeCell ref="C26:E26"/>
    <mergeCell ref="F26:I26"/>
    <mergeCell ref="J26:L26"/>
    <mergeCell ref="J13:L13"/>
    <mergeCell ref="C14:E14"/>
    <mergeCell ref="F14:I14"/>
    <mergeCell ref="J14:L14"/>
    <mergeCell ref="C20:E20"/>
    <mergeCell ref="F20:I20"/>
    <mergeCell ref="J20:L20"/>
    <mergeCell ref="C16:E16"/>
    <mergeCell ref="F16:I16"/>
    <mergeCell ref="J16:L16"/>
    <mergeCell ref="C17:E17"/>
    <mergeCell ref="F17:I17"/>
    <mergeCell ref="J17:L17"/>
    <mergeCell ref="J30:L30"/>
    <mergeCell ref="C31:E31"/>
    <mergeCell ref="F31:I31"/>
    <mergeCell ref="J31:L31"/>
    <mergeCell ref="C37:E37"/>
    <mergeCell ref="F37:I37"/>
    <mergeCell ref="J37:L37"/>
    <mergeCell ref="C33:E33"/>
    <mergeCell ref="F33:I33"/>
    <mergeCell ref="J33:L33"/>
    <mergeCell ref="C36:E36"/>
    <mergeCell ref="F36:I36"/>
    <mergeCell ref="J36:L36"/>
    <mergeCell ref="C34:E34"/>
    <mergeCell ref="F34:I34"/>
    <mergeCell ref="J34:L34"/>
    <mergeCell ref="C35:E35"/>
    <mergeCell ref="F35:I35"/>
    <mergeCell ref="J35:L35"/>
    <mergeCell ref="C51:E51"/>
    <mergeCell ref="F51:I51"/>
    <mergeCell ref="J51:L51"/>
    <mergeCell ref="C52:E52"/>
    <mergeCell ref="F52:I52"/>
    <mergeCell ref="J52:L52"/>
    <mergeCell ref="C38:E38"/>
    <mergeCell ref="F38:I38"/>
    <mergeCell ref="J38:L38"/>
    <mergeCell ref="C44:E44"/>
    <mergeCell ref="F44:I44"/>
    <mergeCell ref="J44:L44"/>
    <mergeCell ref="J41:L41"/>
    <mergeCell ref="J42:L42"/>
    <mergeCell ref="J46:L46"/>
    <mergeCell ref="F48:I48"/>
    <mergeCell ref="F49:I49"/>
    <mergeCell ref="J49:L49"/>
    <mergeCell ref="J48:L48"/>
    <mergeCell ref="F41:I41"/>
    <mergeCell ref="J45:L45"/>
    <mergeCell ref="J47:L47"/>
    <mergeCell ref="C67:E67"/>
    <mergeCell ref="F67:I67"/>
    <mergeCell ref="J67:L67"/>
    <mergeCell ref="C68:E68"/>
    <mergeCell ref="F68:I68"/>
    <mergeCell ref="J68:L68"/>
    <mergeCell ref="C58:E58"/>
    <mergeCell ref="F58:I58"/>
    <mergeCell ref="J58:L58"/>
    <mergeCell ref="C59:E59"/>
    <mergeCell ref="F59:I59"/>
    <mergeCell ref="J59:L59"/>
    <mergeCell ref="C66:E66"/>
    <mergeCell ref="F66:I66"/>
    <mergeCell ref="J66:L66"/>
    <mergeCell ref="C54:E54"/>
    <mergeCell ref="F54:I54"/>
    <mergeCell ref="J54:L54"/>
    <mergeCell ref="C57:E57"/>
    <mergeCell ref="F57:I57"/>
    <mergeCell ref="J57:L57"/>
    <mergeCell ref="C50:E50"/>
    <mergeCell ref="F50:I50"/>
    <mergeCell ref="J50:L50"/>
    <mergeCell ref="C40:E40"/>
    <mergeCell ref="F40:I40"/>
    <mergeCell ref="J40:L40"/>
    <mergeCell ref="C43:E43"/>
    <mergeCell ref="F43:I43"/>
    <mergeCell ref="J43:L43"/>
    <mergeCell ref="C12:E12"/>
    <mergeCell ref="F12:I12"/>
    <mergeCell ref="J12:L12"/>
    <mergeCell ref="C15:E15"/>
    <mergeCell ref="F15:I15"/>
    <mergeCell ref="J15:L15"/>
    <mergeCell ref="J29:L29"/>
    <mergeCell ref="C19:E19"/>
    <mergeCell ref="F19:I19"/>
    <mergeCell ref="J19:L19"/>
    <mergeCell ref="C22:E22"/>
    <mergeCell ref="F22:I22"/>
    <mergeCell ref="J22:L22"/>
    <mergeCell ref="J21:L21"/>
    <mergeCell ref="C27:E27"/>
    <mergeCell ref="F27:I27"/>
    <mergeCell ref="J27:L27"/>
    <mergeCell ref="C28:E28"/>
    <mergeCell ref="F28:I28"/>
    <mergeCell ref="J28:L28"/>
    <mergeCell ref="C23:E23"/>
    <mergeCell ref="F23:I23"/>
    <mergeCell ref="J23:L23"/>
    <mergeCell ref="C24:E24"/>
  </mergeCells>
  <phoneticPr fontId="39" type="noConversion"/>
  <hyperlinks>
    <hyperlink ref="A2:G2" r:id="rId1" display="2. 연 령 별 취 업 자"/>
  </hyperlinks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0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</sheetPr>
  <dimension ref="A1:AC73"/>
  <sheetViews>
    <sheetView tabSelected="1" view="pageBreakPreview" zoomScaleNormal="100" zoomScaleSheetLayoutView="100" workbookViewId="0"/>
  </sheetViews>
  <sheetFormatPr defaultColWidth="6.21875" defaultRowHeight="13.5" outlineLevelRow="1"/>
  <cols>
    <col min="1" max="1" width="9" style="15" customWidth="1"/>
    <col min="2" max="2" width="12.77734375" style="15" customWidth="1"/>
    <col min="3" max="3" width="11.21875" style="15" customWidth="1"/>
    <col min="4" max="4" width="10.33203125" style="15" customWidth="1"/>
    <col min="5" max="5" width="10.44140625" style="15" customWidth="1"/>
    <col min="6" max="6" width="10.21875" style="15" customWidth="1"/>
    <col min="7" max="7" width="9" style="15" customWidth="1"/>
    <col min="8" max="8" width="10.6640625" style="15" customWidth="1"/>
    <col min="9" max="9" width="6.77734375" style="15" customWidth="1"/>
    <col min="10" max="13" width="11.77734375" style="15" customWidth="1"/>
    <col min="14" max="14" width="9.5546875" style="15" customWidth="1"/>
    <col min="15" max="15" width="7.88671875" style="15" customWidth="1"/>
    <col min="16" max="16" width="10.109375" style="15" customWidth="1"/>
    <col min="17" max="17" width="9.21875" style="15" customWidth="1"/>
    <col min="18" max="18" width="9.6640625" style="15" customWidth="1"/>
    <col min="19" max="19" width="9.6640625" style="15" bestFit="1" customWidth="1"/>
    <col min="20" max="20" width="9.6640625" style="15" customWidth="1"/>
    <col min="21" max="21" width="9.6640625" style="15" bestFit="1" customWidth="1"/>
    <col min="22" max="22" width="8.44140625" style="15" customWidth="1"/>
    <col min="23" max="23" width="10" style="15" customWidth="1"/>
    <col min="24" max="24" width="9.6640625" style="15" bestFit="1" customWidth="1"/>
    <col min="25" max="25" width="13.21875" style="15" customWidth="1"/>
    <col min="26" max="26" width="9.6640625" style="15" bestFit="1" customWidth="1"/>
    <col min="27" max="27" width="12.88671875" style="15" customWidth="1"/>
    <col min="28" max="28" width="9.88671875" style="15" customWidth="1"/>
    <col min="29" max="16384" width="6.21875" style="15"/>
  </cols>
  <sheetData>
    <row r="1" spans="1:29" s="1" customFormat="1" ht="15" customHeight="1"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9" s="2" customFormat="1" ht="30" customHeight="1">
      <c r="A2" s="114" t="s">
        <v>19</v>
      </c>
      <c r="B2" s="114"/>
      <c r="C2" s="114"/>
      <c r="D2" s="114"/>
      <c r="E2" s="114"/>
      <c r="F2" s="114"/>
      <c r="G2" s="114" t="s">
        <v>49</v>
      </c>
      <c r="H2" s="114"/>
      <c r="I2" s="114"/>
      <c r="J2" s="114"/>
      <c r="K2" s="114"/>
      <c r="L2" s="114"/>
      <c r="M2" s="114"/>
      <c r="N2" s="114" t="s">
        <v>29</v>
      </c>
      <c r="O2" s="114"/>
      <c r="P2" s="114"/>
      <c r="Q2" s="114"/>
      <c r="R2" s="114"/>
      <c r="S2" s="114"/>
      <c r="T2" s="114"/>
      <c r="U2" s="114"/>
      <c r="V2" s="175" t="s">
        <v>30</v>
      </c>
      <c r="W2" s="175"/>
      <c r="X2" s="175"/>
      <c r="Y2" s="175"/>
      <c r="Z2" s="175"/>
      <c r="AA2" s="175"/>
      <c r="AB2" s="175"/>
      <c r="AC2" s="54"/>
    </row>
    <row r="3" spans="1:29" s="16" customFormat="1" ht="30" customHeight="1">
      <c r="A3" s="174"/>
      <c r="B3" s="174"/>
      <c r="C3" s="174"/>
      <c r="D3" s="174"/>
      <c r="E3" s="174"/>
      <c r="F3" s="174"/>
      <c r="G3" s="53"/>
      <c r="H3" s="53"/>
      <c r="I3" s="53"/>
      <c r="J3" s="53"/>
      <c r="K3" s="53"/>
      <c r="L3" s="53"/>
      <c r="M3" s="53"/>
      <c r="N3" s="174"/>
      <c r="O3" s="174"/>
      <c r="P3" s="174"/>
      <c r="Q3" s="174"/>
      <c r="R3" s="174"/>
      <c r="S3" s="174"/>
      <c r="T3" s="174"/>
      <c r="U3" s="174"/>
      <c r="V3" s="53"/>
      <c r="W3" s="53"/>
      <c r="X3" s="53"/>
      <c r="Y3" s="53"/>
      <c r="Z3" s="53"/>
      <c r="AA3" s="53"/>
      <c r="AB3" s="53"/>
      <c r="AC3" s="53"/>
    </row>
    <row r="4" spans="1:29" s="16" customFormat="1" ht="1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15"/>
      <c r="AB4" s="15"/>
    </row>
    <row r="5" spans="1:29" ht="15" customHeight="1" thickBot="1">
      <c r="A5" s="15" t="s">
        <v>20</v>
      </c>
      <c r="K5" s="63"/>
      <c r="L5" s="63"/>
      <c r="M5" s="64" t="s">
        <v>21</v>
      </c>
      <c r="N5" s="16" t="s">
        <v>20</v>
      </c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AB5" s="64" t="s">
        <v>21</v>
      </c>
    </row>
    <row r="6" spans="1:29" s="6" customFormat="1" ht="26.25" customHeight="1">
      <c r="A6" s="69" t="s">
        <v>51</v>
      </c>
      <c r="B6" s="59" t="s">
        <v>22</v>
      </c>
      <c r="C6" s="178" t="s">
        <v>79</v>
      </c>
      <c r="D6" s="179"/>
      <c r="E6" s="178" t="s">
        <v>23</v>
      </c>
      <c r="F6" s="180"/>
      <c r="G6" s="69" t="s">
        <v>51</v>
      </c>
      <c r="H6" s="178" t="s">
        <v>24</v>
      </c>
      <c r="I6" s="181"/>
      <c r="J6" s="181"/>
      <c r="K6" s="181"/>
      <c r="L6" s="181"/>
      <c r="M6" s="180"/>
      <c r="N6" s="79" t="s">
        <v>51</v>
      </c>
      <c r="O6" s="59" t="s">
        <v>22</v>
      </c>
      <c r="P6" s="168" t="s">
        <v>31</v>
      </c>
      <c r="Q6" s="169"/>
      <c r="R6" s="178" t="s">
        <v>32</v>
      </c>
      <c r="S6" s="179"/>
      <c r="T6" s="168" t="s">
        <v>60</v>
      </c>
      <c r="U6" s="172"/>
      <c r="V6" s="79" t="s">
        <v>51</v>
      </c>
      <c r="W6" s="168" t="s">
        <v>61</v>
      </c>
      <c r="X6" s="169"/>
      <c r="Y6" s="168" t="s">
        <v>62</v>
      </c>
      <c r="Z6" s="169"/>
      <c r="AA6" s="168" t="s">
        <v>33</v>
      </c>
      <c r="AB6" s="172"/>
    </row>
    <row r="7" spans="1:29" s="6" customFormat="1" ht="18" customHeight="1">
      <c r="A7" s="70"/>
      <c r="B7" s="30"/>
      <c r="C7" s="184" t="s">
        <v>80</v>
      </c>
      <c r="D7" s="31"/>
      <c r="E7" s="184" t="s">
        <v>40</v>
      </c>
      <c r="F7" s="71"/>
      <c r="G7" s="70"/>
      <c r="H7" s="184" t="s">
        <v>41</v>
      </c>
      <c r="I7" s="31"/>
      <c r="J7" s="188" t="s">
        <v>25</v>
      </c>
      <c r="K7" s="185" t="s">
        <v>64</v>
      </c>
      <c r="L7" s="185" t="s">
        <v>65</v>
      </c>
      <c r="M7" s="186" t="s">
        <v>66</v>
      </c>
      <c r="N7" s="60"/>
      <c r="O7" s="30"/>
      <c r="P7" s="170"/>
      <c r="Q7" s="171"/>
      <c r="R7" s="176" t="s">
        <v>34</v>
      </c>
      <c r="S7" s="80"/>
      <c r="T7" s="170"/>
      <c r="U7" s="173"/>
      <c r="V7" s="60"/>
      <c r="W7" s="170"/>
      <c r="X7" s="171"/>
      <c r="Y7" s="170"/>
      <c r="Z7" s="171"/>
      <c r="AA7" s="170"/>
      <c r="AB7" s="173"/>
    </row>
    <row r="8" spans="1:29" s="6" customFormat="1" ht="42" customHeight="1">
      <c r="A8" s="70"/>
      <c r="B8" s="32"/>
      <c r="C8" s="176"/>
      <c r="D8" s="10" t="s">
        <v>26</v>
      </c>
      <c r="E8" s="176"/>
      <c r="F8" s="72" t="s">
        <v>26</v>
      </c>
      <c r="G8" s="70"/>
      <c r="H8" s="176"/>
      <c r="I8" s="10" t="s">
        <v>26</v>
      </c>
      <c r="J8" s="135"/>
      <c r="K8" s="134"/>
      <c r="L8" s="134"/>
      <c r="M8" s="187"/>
      <c r="N8" s="60"/>
      <c r="O8" s="32"/>
      <c r="P8" s="166" t="s">
        <v>35</v>
      </c>
      <c r="Q8" s="10" t="s">
        <v>57</v>
      </c>
      <c r="R8" s="176"/>
      <c r="S8" s="10" t="s">
        <v>57</v>
      </c>
      <c r="T8" s="166" t="s">
        <v>38</v>
      </c>
      <c r="U8" s="72" t="s">
        <v>57</v>
      </c>
      <c r="V8" s="60"/>
      <c r="W8" s="166" t="s">
        <v>36</v>
      </c>
      <c r="X8" s="96" t="s">
        <v>57</v>
      </c>
      <c r="Y8" s="166" t="s">
        <v>37</v>
      </c>
      <c r="Z8" s="96" t="s">
        <v>57</v>
      </c>
      <c r="AA8" s="166" t="s">
        <v>39</v>
      </c>
      <c r="AB8" s="72" t="s">
        <v>57</v>
      </c>
    </row>
    <row r="9" spans="1:29" s="6" customFormat="1" ht="40.5" customHeight="1">
      <c r="A9" s="70"/>
      <c r="B9" s="32"/>
      <c r="C9" s="176"/>
      <c r="D9" s="56"/>
      <c r="E9" s="176"/>
      <c r="F9" s="73"/>
      <c r="G9" s="70"/>
      <c r="H9" s="176"/>
      <c r="I9" s="166" t="s">
        <v>50</v>
      </c>
      <c r="J9" s="90"/>
      <c r="K9" s="166" t="s">
        <v>42</v>
      </c>
      <c r="L9" s="166" t="s">
        <v>43</v>
      </c>
      <c r="M9" s="182" t="s">
        <v>44</v>
      </c>
      <c r="N9" s="60"/>
      <c r="O9" s="32"/>
      <c r="P9" s="166"/>
      <c r="Q9" s="62"/>
      <c r="R9" s="176"/>
      <c r="S9" s="56"/>
      <c r="T9" s="166"/>
      <c r="U9" s="73"/>
      <c r="V9" s="60"/>
      <c r="W9" s="166"/>
      <c r="X9" s="92"/>
      <c r="Y9" s="166"/>
      <c r="Z9" s="92"/>
      <c r="AA9" s="166"/>
      <c r="AB9" s="93"/>
    </row>
    <row r="10" spans="1:29" s="6" customFormat="1" ht="27" customHeight="1">
      <c r="A10" s="74" t="s">
        <v>45</v>
      </c>
      <c r="B10" s="33" t="s">
        <v>28</v>
      </c>
      <c r="C10" s="177"/>
      <c r="D10" s="57" t="s">
        <v>48</v>
      </c>
      <c r="E10" s="177"/>
      <c r="F10" s="75" t="s">
        <v>48</v>
      </c>
      <c r="G10" s="74" t="s">
        <v>45</v>
      </c>
      <c r="H10" s="177"/>
      <c r="I10" s="167"/>
      <c r="J10" s="83" t="s">
        <v>27</v>
      </c>
      <c r="K10" s="167"/>
      <c r="L10" s="167"/>
      <c r="M10" s="183"/>
      <c r="N10" s="61" t="s">
        <v>46</v>
      </c>
      <c r="O10" s="33" t="s">
        <v>28</v>
      </c>
      <c r="P10" s="167"/>
      <c r="Q10" s="58" t="s">
        <v>56</v>
      </c>
      <c r="R10" s="177"/>
      <c r="S10" s="58" t="s">
        <v>56</v>
      </c>
      <c r="T10" s="167"/>
      <c r="U10" s="81" t="s">
        <v>56</v>
      </c>
      <c r="V10" s="61" t="s">
        <v>46</v>
      </c>
      <c r="W10" s="167"/>
      <c r="X10" s="94" t="s">
        <v>56</v>
      </c>
      <c r="Y10" s="167"/>
      <c r="Z10" s="94" t="s">
        <v>56</v>
      </c>
      <c r="AA10" s="167"/>
      <c r="AB10" s="95" t="s">
        <v>56</v>
      </c>
    </row>
    <row r="11" spans="1:29" ht="60" hidden="1" customHeight="1" collapsed="1">
      <c r="A11" s="42">
        <v>2015</v>
      </c>
      <c r="B11" s="34">
        <f>B14</f>
        <v>36.800000000000004</v>
      </c>
      <c r="C11" s="34">
        <f>C14</f>
        <v>12.3</v>
      </c>
      <c r="D11" s="34">
        <f t="shared" ref="D11:F11" si="0">D14</f>
        <v>33.423913043478258</v>
      </c>
      <c r="E11" s="34">
        <f t="shared" si="0"/>
        <v>2.9</v>
      </c>
      <c r="F11" s="34">
        <f t="shared" si="0"/>
        <v>7.8804347826086945</v>
      </c>
      <c r="G11" s="42">
        <v>2015</v>
      </c>
      <c r="H11" s="102">
        <f>H14</f>
        <v>21.6</v>
      </c>
      <c r="I11" s="35">
        <f>I14</f>
        <v>58.695652173913039</v>
      </c>
      <c r="J11" s="102">
        <f>J14</f>
        <v>2.4</v>
      </c>
      <c r="K11" s="102">
        <f t="shared" ref="K11:M11" si="1">K14</f>
        <v>6.7</v>
      </c>
      <c r="L11" s="102">
        <f t="shared" si="1"/>
        <v>2.5</v>
      </c>
      <c r="M11" s="102">
        <f t="shared" si="1"/>
        <v>10</v>
      </c>
      <c r="N11" s="42">
        <v>2015</v>
      </c>
      <c r="O11" s="102">
        <f>O14</f>
        <v>36.6</v>
      </c>
      <c r="P11" s="102">
        <f>P14</f>
        <v>3.9</v>
      </c>
      <c r="Q11" s="35">
        <f>Q14</f>
        <v>10.655737704918032</v>
      </c>
      <c r="R11" s="35">
        <f t="shared" ref="R11:U11" si="2">R14</f>
        <v>3.9</v>
      </c>
      <c r="S11" s="35">
        <f t="shared" si="2"/>
        <v>10.655737704918032</v>
      </c>
      <c r="T11" s="35">
        <f t="shared" si="2"/>
        <v>7.1</v>
      </c>
      <c r="U11" s="35">
        <f t="shared" si="2"/>
        <v>19.398907103825135</v>
      </c>
      <c r="V11" s="42">
        <v>2015</v>
      </c>
      <c r="W11" s="102">
        <f>W14</f>
        <v>11</v>
      </c>
      <c r="X11" s="102">
        <f t="shared" ref="X11:AB11" si="3">X14</f>
        <v>30.05464480874317</v>
      </c>
      <c r="Y11" s="102">
        <f t="shared" si="3"/>
        <v>5.5</v>
      </c>
      <c r="Z11" s="102">
        <f t="shared" si="3"/>
        <v>15.027322404371585</v>
      </c>
      <c r="AA11" s="102">
        <f t="shared" si="3"/>
        <v>5.2</v>
      </c>
      <c r="AB11" s="102">
        <f t="shared" si="3"/>
        <v>14.207650273224044</v>
      </c>
    </row>
    <row r="12" spans="1:29" ht="18" hidden="1" customHeight="1" outlineLevel="1">
      <c r="A12" s="77"/>
      <c r="B12" s="35"/>
      <c r="C12" s="35"/>
      <c r="D12" s="35"/>
      <c r="E12" s="35"/>
      <c r="F12" s="78"/>
      <c r="G12" s="77"/>
      <c r="H12" s="35"/>
      <c r="I12" s="35"/>
      <c r="J12" s="35"/>
      <c r="K12" s="35"/>
      <c r="L12" s="35"/>
      <c r="M12" s="78"/>
      <c r="N12" s="77"/>
      <c r="O12" s="35"/>
      <c r="P12" s="35"/>
      <c r="Q12" s="34"/>
      <c r="R12" s="35"/>
      <c r="S12" s="35"/>
      <c r="T12" s="35"/>
      <c r="U12" s="78"/>
      <c r="V12" s="77"/>
      <c r="W12" s="35"/>
      <c r="X12" s="35"/>
      <c r="Y12" s="35"/>
      <c r="Z12" s="35"/>
      <c r="AA12" s="35"/>
      <c r="AB12" s="78"/>
    </row>
    <row r="13" spans="1:29" s="4" customFormat="1" ht="45" hidden="1" customHeight="1" outlineLevel="1">
      <c r="A13" s="44" t="s">
        <v>10</v>
      </c>
      <c r="B13" s="91">
        <f>SUM(C13,E13,H13)</f>
        <v>36.6</v>
      </c>
      <c r="C13" s="208">
        <v>12.8</v>
      </c>
      <c r="D13" s="34">
        <f>C13/$B13*100</f>
        <v>34.972677595628419</v>
      </c>
      <c r="E13" s="208">
        <v>2.5</v>
      </c>
      <c r="F13" s="76">
        <f>E13/$B13*100</f>
        <v>6.830601092896174</v>
      </c>
      <c r="G13" s="44" t="s">
        <v>10</v>
      </c>
      <c r="H13" s="91">
        <f>SUM(J13:M13)</f>
        <v>21.3</v>
      </c>
      <c r="I13" s="34">
        <f>H13/$B13*100</f>
        <v>58.196721311475407</v>
      </c>
      <c r="J13" s="208">
        <v>3</v>
      </c>
      <c r="K13" s="208">
        <v>6.3</v>
      </c>
      <c r="L13" s="208">
        <v>2.6</v>
      </c>
      <c r="M13" s="209">
        <v>9.4</v>
      </c>
      <c r="N13" s="44" t="s">
        <v>10</v>
      </c>
      <c r="O13" s="91">
        <f>SUM(P13,R13,T13,W13,Y13,AA13)</f>
        <v>36.6</v>
      </c>
      <c r="P13" s="208">
        <v>3.4</v>
      </c>
      <c r="Q13" s="34">
        <f>P13/$O13*100</f>
        <v>9.2896174863387966</v>
      </c>
      <c r="R13" s="208">
        <v>4</v>
      </c>
      <c r="S13" s="34">
        <f>R13/O13*100</f>
        <v>10.928961748633879</v>
      </c>
      <c r="T13" s="208">
        <v>6.7</v>
      </c>
      <c r="U13" s="76">
        <f>T13/O13*100</f>
        <v>18.306010928961751</v>
      </c>
      <c r="V13" s="44" t="s">
        <v>10</v>
      </c>
      <c r="W13" s="208">
        <v>11.5</v>
      </c>
      <c r="X13" s="34">
        <f>W13/O13*100</f>
        <v>31.4207650273224</v>
      </c>
      <c r="Y13" s="208">
        <v>5.5</v>
      </c>
      <c r="Z13" s="34">
        <f>Y13/O13*100</f>
        <v>15.027322404371585</v>
      </c>
      <c r="AA13" s="208">
        <v>5.5</v>
      </c>
      <c r="AB13" s="76">
        <f>AA13/O13*100</f>
        <v>15.027322404371585</v>
      </c>
    </row>
    <row r="14" spans="1:29" s="4" customFormat="1" ht="45" hidden="1" customHeight="1" outlineLevel="1">
      <c r="A14" s="42" t="s">
        <v>11</v>
      </c>
      <c r="B14" s="91">
        <f>SUM(C14,E14,H14)</f>
        <v>36.800000000000004</v>
      </c>
      <c r="C14" s="208">
        <v>12.3</v>
      </c>
      <c r="D14" s="34">
        <f>C14/$B14*100</f>
        <v>33.423913043478258</v>
      </c>
      <c r="E14" s="208">
        <v>2.9</v>
      </c>
      <c r="F14" s="76">
        <f>E14/$B14*100</f>
        <v>7.8804347826086945</v>
      </c>
      <c r="G14" s="42" t="s">
        <v>11</v>
      </c>
      <c r="H14" s="91">
        <f>SUM(J14:M14)</f>
        <v>21.6</v>
      </c>
      <c r="I14" s="34">
        <f>H14/$B14*100</f>
        <v>58.695652173913039</v>
      </c>
      <c r="J14" s="208">
        <v>2.4</v>
      </c>
      <c r="K14" s="208">
        <v>6.7</v>
      </c>
      <c r="L14" s="208">
        <v>2.5</v>
      </c>
      <c r="M14" s="209">
        <v>10</v>
      </c>
      <c r="N14" s="42" t="s">
        <v>11</v>
      </c>
      <c r="O14" s="91">
        <f>SUM(P14,R14,T14,W14,Y14,AA14)</f>
        <v>36.6</v>
      </c>
      <c r="P14" s="208">
        <v>3.9</v>
      </c>
      <c r="Q14" s="34">
        <f>P14/$O14*100</f>
        <v>10.655737704918032</v>
      </c>
      <c r="R14" s="208">
        <v>3.9</v>
      </c>
      <c r="S14" s="34">
        <f>R14/O14*100</f>
        <v>10.655737704918032</v>
      </c>
      <c r="T14" s="208">
        <v>7.1</v>
      </c>
      <c r="U14" s="76">
        <f>T14/O14*100</f>
        <v>19.398907103825135</v>
      </c>
      <c r="V14" s="42" t="s">
        <v>11</v>
      </c>
      <c r="W14" s="208">
        <v>11</v>
      </c>
      <c r="X14" s="34">
        <f>W14/O14*100</f>
        <v>30.05464480874317</v>
      </c>
      <c r="Y14" s="208">
        <v>5.5</v>
      </c>
      <c r="Z14" s="34">
        <f>Y14/O14*100</f>
        <v>15.027322404371585</v>
      </c>
      <c r="AA14" s="208">
        <v>5.2</v>
      </c>
      <c r="AB14" s="76">
        <f>AA14/O14*100</f>
        <v>14.207650273224044</v>
      </c>
    </row>
    <row r="15" spans="1:29" ht="60" hidden="1" customHeight="1" collapsed="1">
      <c r="A15" s="42">
        <v>2016</v>
      </c>
      <c r="B15" s="34">
        <f>B18</f>
        <v>36.799999999999997</v>
      </c>
      <c r="C15" s="34">
        <f>C18</f>
        <v>11.7</v>
      </c>
      <c r="D15" s="34">
        <f t="shared" ref="D15:F15" si="4">D18</f>
        <v>31.793478260869566</v>
      </c>
      <c r="E15" s="34">
        <f t="shared" si="4"/>
        <v>3</v>
      </c>
      <c r="F15" s="34">
        <f t="shared" si="4"/>
        <v>8.1521739130434785</v>
      </c>
      <c r="G15" s="42">
        <v>2016</v>
      </c>
      <c r="H15" s="102">
        <f>H18</f>
        <v>22.1</v>
      </c>
      <c r="I15" s="35">
        <f>I18</f>
        <v>60.054347826086961</v>
      </c>
      <c r="J15" s="102">
        <f>J18</f>
        <v>2.4</v>
      </c>
      <c r="K15" s="102">
        <f t="shared" ref="K15:M15" si="5">K18</f>
        <v>7.4</v>
      </c>
      <c r="L15" s="102">
        <f t="shared" si="5"/>
        <v>2.2000000000000002</v>
      </c>
      <c r="M15" s="102">
        <f t="shared" si="5"/>
        <v>10.1</v>
      </c>
      <c r="N15" s="42">
        <v>2016</v>
      </c>
      <c r="O15" s="102">
        <f>O18</f>
        <v>36.900000000000006</v>
      </c>
      <c r="P15" s="102">
        <f>P18</f>
        <v>3.2</v>
      </c>
      <c r="Q15" s="35">
        <f>Q18</f>
        <v>8.6720867208672079</v>
      </c>
      <c r="R15" s="35">
        <f t="shared" ref="R15:U15" si="6">R18</f>
        <v>4.4000000000000004</v>
      </c>
      <c r="S15" s="35">
        <f t="shared" si="6"/>
        <v>11.924119241192411</v>
      </c>
      <c r="T15" s="35">
        <f t="shared" si="6"/>
        <v>7.6</v>
      </c>
      <c r="U15" s="35">
        <f t="shared" si="6"/>
        <v>20.596205962059617</v>
      </c>
      <c r="V15" s="42">
        <v>2016</v>
      </c>
      <c r="W15" s="102">
        <f>W18</f>
        <v>10.4</v>
      </c>
      <c r="X15" s="102">
        <f t="shared" ref="X15:AB15" si="7">X18</f>
        <v>28.184281842818425</v>
      </c>
      <c r="Y15" s="102">
        <f t="shared" si="7"/>
        <v>4.8</v>
      </c>
      <c r="Z15" s="102">
        <f t="shared" si="7"/>
        <v>13.008130081300811</v>
      </c>
      <c r="AA15" s="102">
        <f t="shared" si="7"/>
        <v>6.5</v>
      </c>
      <c r="AB15" s="102">
        <f t="shared" si="7"/>
        <v>17.615176151761514</v>
      </c>
    </row>
    <row r="16" spans="1:29" ht="18" hidden="1" customHeight="1" outlineLevel="1">
      <c r="A16" s="77"/>
      <c r="B16" s="35"/>
      <c r="C16" s="35"/>
      <c r="D16" s="35"/>
      <c r="E16" s="35"/>
      <c r="F16" s="78"/>
      <c r="G16" s="77"/>
      <c r="H16" s="35"/>
      <c r="I16" s="35"/>
      <c r="J16" s="35"/>
      <c r="K16" s="35"/>
      <c r="L16" s="35"/>
      <c r="M16" s="78"/>
      <c r="N16" s="77"/>
      <c r="O16" s="35"/>
      <c r="P16" s="35"/>
      <c r="Q16" s="34"/>
      <c r="R16" s="35"/>
      <c r="S16" s="35"/>
      <c r="T16" s="35"/>
      <c r="U16" s="78"/>
      <c r="V16" s="77"/>
      <c r="W16" s="35"/>
      <c r="X16" s="35"/>
      <c r="Y16" s="35"/>
      <c r="Z16" s="35"/>
      <c r="AA16" s="35"/>
      <c r="AB16" s="78"/>
    </row>
    <row r="17" spans="1:28" s="4" customFormat="1" ht="45" hidden="1" customHeight="1" outlineLevel="1">
      <c r="A17" s="44" t="s">
        <v>10</v>
      </c>
      <c r="B17" s="91">
        <f>SUM(C17,E17,H17)</f>
        <v>35.6</v>
      </c>
      <c r="C17" s="208">
        <v>11.7</v>
      </c>
      <c r="D17" s="34">
        <f>C17/$B17*100</f>
        <v>32.865168539325836</v>
      </c>
      <c r="E17" s="208">
        <v>2.8</v>
      </c>
      <c r="F17" s="76">
        <f>E17/$B17*100</f>
        <v>7.8651685393258424</v>
      </c>
      <c r="G17" s="44" t="s">
        <v>10</v>
      </c>
      <c r="H17" s="91">
        <f>SUM(J17:M17)</f>
        <v>21.1</v>
      </c>
      <c r="I17" s="34">
        <f>H17/$B17*100</f>
        <v>59.269662921348321</v>
      </c>
      <c r="J17" s="208">
        <v>2.2999999999999998</v>
      </c>
      <c r="K17" s="208">
        <v>6.7</v>
      </c>
      <c r="L17" s="208">
        <v>2.2000000000000002</v>
      </c>
      <c r="M17" s="209">
        <v>9.9</v>
      </c>
      <c r="N17" s="44" t="s">
        <v>10</v>
      </c>
      <c r="O17" s="91">
        <f>SUM(P17,R17,T17,W17,Y17,AA17)</f>
        <v>35.699999999999996</v>
      </c>
      <c r="P17" s="208">
        <v>3.5</v>
      </c>
      <c r="Q17" s="34">
        <f>P17/$O17*100</f>
        <v>9.8039215686274517</v>
      </c>
      <c r="R17" s="208">
        <v>3.8</v>
      </c>
      <c r="S17" s="34">
        <f>R17/O17*100</f>
        <v>10.644257703081234</v>
      </c>
      <c r="T17" s="208">
        <v>7</v>
      </c>
      <c r="U17" s="76">
        <f>T17/O17*100</f>
        <v>19.607843137254903</v>
      </c>
      <c r="V17" s="44" t="s">
        <v>10</v>
      </c>
      <c r="W17" s="208">
        <v>10.6</v>
      </c>
      <c r="X17" s="34">
        <f>W17/O17*100</f>
        <v>29.691876750700281</v>
      </c>
      <c r="Y17" s="208">
        <v>5.2</v>
      </c>
      <c r="Z17" s="34">
        <f>Y17/O17*100</f>
        <v>14.565826330532214</v>
      </c>
      <c r="AA17" s="208">
        <v>5.6</v>
      </c>
      <c r="AB17" s="76">
        <f>AA17/O17*100</f>
        <v>15.686274509803921</v>
      </c>
    </row>
    <row r="18" spans="1:28" s="4" customFormat="1" ht="45" hidden="1" customHeight="1" outlineLevel="1">
      <c r="A18" s="42" t="s">
        <v>11</v>
      </c>
      <c r="B18" s="91">
        <f>SUM(C18,E18,H18)</f>
        <v>36.799999999999997</v>
      </c>
      <c r="C18" s="208">
        <v>11.7</v>
      </c>
      <c r="D18" s="34">
        <f>C18/$B18*100</f>
        <v>31.793478260869566</v>
      </c>
      <c r="E18" s="208">
        <v>3</v>
      </c>
      <c r="F18" s="76">
        <f>E18/$B18*100</f>
        <v>8.1521739130434785</v>
      </c>
      <c r="G18" s="42" t="s">
        <v>11</v>
      </c>
      <c r="H18" s="91">
        <f>SUM(J18:M18)</f>
        <v>22.1</v>
      </c>
      <c r="I18" s="34">
        <f>H18/$B18*100</f>
        <v>60.054347826086961</v>
      </c>
      <c r="J18" s="208">
        <v>2.4</v>
      </c>
      <c r="K18" s="208">
        <v>7.4</v>
      </c>
      <c r="L18" s="208">
        <v>2.2000000000000002</v>
      </c>
      <c r="M18" s="209">
        <v>10.1</v>
      </c>
      <c r="N18" s="42" t="s">
        <v>11</v>
      </c>
      <c r="O18" s="91">
        <f>SUM(P18,R18,T18,W18,Y18,AA18)</f>
        <v>36.900000000000006</v>
      </c>
      <c r="P18" s="208">
        <v>3.2</v>
      </c>
      <c r="Q18" s="34">
        <f>P18/$O18*100</f>
        <v>8.6720867208672079</v>
      </c>
      <c r="R18" s="208">
        <v>4.4000000000000004</v>
      </c>
      <c r="S18" s="34">
        <f>R18/O18*100</f>
        <v>11.924119241192411</v>
      </c>
      <c r="T18" s="208">
        <v>7.6</v>
      </c>
      <c r="U18" s="76">
        <f>T18/O18*100</f>
        <v>20.596205962059617</v>
      </c>
      <c r="V18" s="42" t="s">
        <v>11</v>
      </c>
      <c r="W18" s="208">
        <v>10.4</v>
      </c>
      <c r="X18" s="34">
        <f>W18/O18*100</f>
        <v>28.184281842818425</v>
      </c>
      <c r="Y18" s="208">
        <v>4.8</v>
      </c>
      <c r="Z18" s="34">
        <f>Y18/O18*100</f>
        <v>13.008130081300811</v>
      </c>
      <c r="AA18" s="208">
        <v>6.5</v>
      </c>
      <c r="AB18" s="76">
        <f>AA18/O18*100</f>
        <v>17.615176151761514</v>
      </c>
    </row>
    <row r="19" spans="1:28" ht="50.1" customHeight="1" collapsed="1">
      <c r="A19" s="42">
        <v>2017</v>
      </c>
      <c r="B19" s="34">
        <f>B22</f>
        <v>35.900000000000006</v>
      </c>
      <c r="C19" s="34">
        <f>C22</f>
        <v>12.4</v>
      </c>
      <c r="D19" s="34">
        <f t="shared" ref="D19:F19" si="8">D22</f>
        <v>34.540389972144844</v>
      </c>
      <c r="E19" s="34">
        <f t="shared" si="8"/>
        <v>2.2999999999999998</v>
      </c>
      <c r="F19" s="34">
        <f t="shared" si="8"/>
        <v>6.4066852367688014</v>
      </c>
      <c r="G19" s="42">
        <v>2017</v>
      </c>
      <c r="H19" s="212">
        <f>H22</f>
        <v>21.200000000000003</v>
      </c>
      <c r="I19" s="34">
        <f>I22</f>
        <v>59.052924791086348</v>
      </c>
      <c r="J19" s="212">
        <f>J22</f>
        <v>2.5</v>
      </c>
      <c r="K19" s="212">
        <f t="shared" ref="K19:M19" si="9">K22</f>
        <v>6.9</v>
      </c>
      <c r="L19" s="212">
        <f t="shared" si="9"/>
        <v>1.9</v>
      </c>
      <c r="M19" s="212">
        <f t="shared" si="9"/>
        <v>9.9</v>
      </c>
      <c r="N19" s="42">
        <v>2017</v>
      </c>
      <c r="O19" s="212">
        <f>O22</f>
        <v>36</v>
      </c>
      <c r="P19" s="212">
        <f>P22</f>
        <v>3.1</v>
      </c>
      <c r="Q19" s="34">
        <f>Q22</f>
        <v>8.6111111111111107</v>
      </c>
      <c r="R19" s="34">
        <f t="shared" ref="R19:U19" si="10">R22</f>
        <v>4.3</v>
      </c>
      <c r="S19" s="34">
        <f t="shared" si="10"/>
        <v>11.944444444444443</v>
      </c>
      <c r="T19" s="34">
        <f t="shared" si="10"/>
        <v>6.3</v>
      </c>
      <c r="U19" s="34">
        <f t="shared" si="10"/>
        <v>17.5</v>
      </c>
      <c r="V19" s="42">
        <v>2017</v>
      </c>
      <c r="W19" s="212">
        <f>W22</f>
        <v>11.8</v>
      </c>
      <c r="X19" s="212">
        <f t="shared" ref="X19:AB19" si="11">X22</f>
        <v>32.777777777777779</v>
      </c>
      <c r="Y19" s="212">
        <f t="shared" si="11"/>
        <v>4.4000000000000004</v>
      </c>
      <c r="Z19" s="212">
        <f t="shared" si="11"/>
        <v>12.222222222222223</v>
      </c>
      <c r="AA19" s="212">
        <f t="shared" si="11"/>
        <v>6.1</v>
      </c>
      <c r="AB19" s="212">
        <f t="shared" si="11"/>
        <v>16.944444444444443</v>
      </c>
    </row>
    <row r="20" spans="1:28" ht="18" hidden="1" customHeight="1" outlineLevel="1">
      <c r="A20" s="42"/>
      <c r="B20" s="34"/>
      <c r="C20" s="34"/>
      <c r="D20" s="34"/>
      <c r="E20" s="34"/>
      <c r="F20" s="76"/>
      <c r="G20" s="42"/>
      <c r="H20" s="34"/>
      <c r="I20" s="34"/>
      <c r="J20" s="34"/>
      <c r="K20" s="34"/>
      <c r="L20" s="34"/>
      <c r="M20" s="76"/>
      <c r="N20" s="42"/>
      <c r="O20" s="34"/>
      <c r="P20" s="34"/>
      <c r="Q20" s="34"/>
      <c r="R20" s="34"/>
      <c r="S20" s="34"/>
      <c r="T20" s="34"/>
      <c r="U20" s="76"/>
      <c r="V20" s="42"/>
      <c r="W20" s="34"/>
      <c r="X20" s="34"/>
      <c r="Y20" s="34"/>
      <c r="Z20" s="34"/>
      <c r="AA20" s="34"/>
      <c r="AB20" s="76"/>
    </row>
    <row r="21" spans="1:28" s="4" customFormat="1" ht="45" hidden="1" customHeight="1" outlineLevel="1">
      <c r="A21" s="44" t="s">
        <v>10</v>
      </c>
      <c r="B21" s="91">
        <f>SUM(C21,E21,H21)</f>
        <v>37</v>
      </c>
      <c r="C21" s="208">
        <v>12</v>
      </c>
      <c r="D21" s="34">
        <f>C21/$B21*100</f>
        <v>32.432432432432435</v>
      </c>
      <c r="E21" s="208">
        <v>3.1</v>
      </c>
      <c r="F21" s="76">
        <f>E21/$B21*100</f>
        <v>8.378378378378379</v>
      </c>
      <c r="G21" s="44" t="s">
        <v>10</v>
      </c>
      <c r="H21" s="91">
        <f>SUM(J21:M21)</f>
        <v>21.9</v>
      </c>
      <c r="I21" s="34">
        <f>H21/$B21*100</f>
        <v>59.189189189189186</v>
      </c>
      <c r="J21" s="208">
        <v>2.2999999999999998</v>
      </c>
      <c r="K21" s="208">
        <v>7.4</v>
      </c>
      <c r="L21" s="208">
        <v>2.4</v>
      </c>
      <c r="M21" s="209">
        <v>9.8000000000000007</v>
      </c>
      <c r="N21" s="44" t="s">
        <v>10</v>
      </c>
      <c r="O21" s="91">
        <f>SUM(P21,R21,T21,W21,Y21,AA21)</f>
        <v>37</v>
      </c>
      <c r="P21" s="208">
        <v>3</v>
      </c>
      <c r="Q21" s="34">
        <f>P21/$O21*100</f>
        <v>8.1081081081081088</v>
      </c>
      <c r="R21" s="208">
        <v>4</v>
      </c>
      <c r="S21" s="34">
        <f>R21/O21*100</f>
        <v>10.810810810810811</v>
      </c>
      <c r="T21" s="208">
        <v>7.7</v>
      </c>
      <c r="U21" s="76">
        <f>T21/O21*100</f>
        <v>20.810810810810811</v>
      </c>
      <c r="V21" s="44" t="s">
        <v>10</v>
      </c>
      <c r="W21" s="208">
        <v>10.8</v>
      </c>
      <c r="X21" s="34">
        <f>W21/O21*100</f>
        <v>29.189189189189189</v>
      </c>
      <c r="Y21" s="208">
        <v>5</v>
      </c>
      <c r="Z21" s="34">
        <f>Y21/O21*100</f>
        <v>13.513513513513514</v>
      </c>
      <c r="AA21" s="208">
        <v>6.5</v>
      </c>
      <c r="AB21" s="76">
        <f>AA21/O21*100</f>
        <v>17.567567567567568</v>
      </c>
    </row>
    <row r="22" spans="1:28" s="4" customFormat="1" ht="45" hidden="1" customHeight="1" outlineLevel="1">
      <c r="A22" s="42" t="s">
        <v>11</v>
      </c>
      <c r="B22" s="91">
        <f>SUM(C22,E22,H22)</f>
        <v>35.900000000000006</v>
      </c>
      <c r="C22" s="208">
        <v>12.4</v>
      </c>
      <c r="D22" s="34">
        <f>C22/$B22*100</f>
        <v>34.540389972144844</v>
      </c>
      <c r="E22" s="208">
        <v>2.2999999999999998</v>
      </c>
      <c r="F22" s="76">
        <f>E22/$B22*100</f>
        <v>6.4066852367688014</v>
      </c>
      <c r="G22" s="42" t="s">
        <v>11</v>
      </c>
      <c r="H22" s="91">
        <f>SUM(J22:M22)</f>
        <v>21.200000000000003</v>
      </c>
      <c r="I22" s="34">
        <f>H22/$B22*100</f>
        <v>59.052924791086348</v>
      </c>
      <c r="J22" s="208">
        <v>2.5</v>
      </c>
      <c r="K22" s="208">
        <v>6.9</v>
      </c>
      <c r="L22" s="208">
        <v>1.9</v>
      </c>
      <c r="M22" s="209">
        <v>9.9</v>
      </c>
      <c r="N22" s="42" t="s">
        <v>11</v>
      </c>
      <c r="O22" s="91">
        <f>SUM(P22,R22,T22,W22,Y22,AA22)</f>
        <v>36</v>
      </c>
      <c r="P22" s="208">
        <v>3.1</v>
      </c>
      <c r="Q22" s="34">
        <f>P22/$O22*100</f>
        <v>8.6111111111111107</v>
      </c>
      <c r="R22" s="208">
        <v>4.3</v>
      </c>
      <c r="S22" s="34">
        <f>R22/O22*100</f>
        <v>11.944444444444443</v>
      </c>
      <c r="T22" s="208">
        <v>6.3</v>
      </c>
      <c r="U22" s="76">
        <f>T22/O22*100</f>
        <v>17.5</v>
      </c>
      <c r="V22" s="42" t="s">
        <v>11</v>
      </c>
      <c r="W22" s="208">
        <v>11.8</v>
      </c>
      <c r="X22" s="34">
        <f>W22/O22*100</f>
        <v>32.777777777777779</v>
      </c>
      <c r="Y22" s="208">
        <v>4.4000000000000004</v>
      </c>
      <c r="Z22" s="34">
        <f>Y22/O22*100</f>
        <v>12.222222222222223</v>
      </c>
      <c r="AA22" s="208">
        <v>6.1</v>
      </c>
      <c r="AB22" s="76">
        <f>AA22/O22*100</f>
        <v>16.944444444444443</v>
      </c>
    </row>
    <row r="23" spans="1:28" ht="50.1" customHeight="1" collapsed="1">
      <c r="A23" s="42">
        <v>2018</v>
      </c>
      <c r="B23" s="34">
        <f>B26</f>
        <v>37.6</v>
      </c>
      <c r="C23" s="34">
        <f>C26</f>
        <v>13.4</v>
      </c>
      <c r="D23" s="34">
        <f t="shared" ref="D23:F23" si="12">D26</f>
        <v>35.638297872340424</v>
      </c>
      <c r="E23" s="34">
        <f t="shared" si="12"/>
        <v>2.6</v>
      </c>
      <c r="F23" s="34">
        <f t="shared" si="12"/>
        <v>6.9148936170212769</v>
      </c>
      <c r="G23" s="42">
        <v>2018</v>
      </c>
      <c r="H23" s="212">
        <f>H26</f>
        <v>21.6</v>
      </c>
      <c r="I23" s="34">
        <f>I26</f>
        <v>57.446808510638306</v>
      </c>
      <c r="J23" s="212">
        <f>J26</f>
        <v>2.2000000000000002</v>
      </c>
      <c r="K23" s="212">
        <f t="shared" ref="K23:M23" si="13">K26</f>
        <v>6.4</v>
      </c>
      <c r="L23" s="212">
        <f t="shared" si="13"/>
        <v>1.6</v>
      </c>
      <c r="M23" s="212">
        <f t="shared" si="13"/>
        <v>11.4</v>
      </c>
      <c r="N23" s="42">
        <v>2018</v>
      </c>
      <c r="O23" s="212">
        <f>O26</f>
        <v>37.4</v>
      </c>
      <c r="P23" s="212">
        <f>P26</f>
        <v>3.4</v>
      </c>
      <c r="Q23" s="34">
        <f>Q26</f>
        <v>9.0909090909090917</v>
      </c>
      <c r="R23" s="34">
        <f t="shared" ref="R23:U23" si="14">R26</f>
        <v>4.3</v>
      </c>
      <c r="S23" s="34">
        <f t="shared" si="14"/>
        <v>11.497326203208557</v>
      </c>
      <c r="T23" s="34">
        <f t="shared" si="14"/>
        <v>6.6</v>
      </c>
      <c r="U23" s="34">
        <f t="shared" si="14"/>
        <v>17.647058823529409</v>
      </c>
      <c r="V23" s="42">
        <v>2018</v>
      </c>
      <c r="W23" s="212">
        <f>W26</f>
        <v>12.9</v>
      </c>
      <c r="X23" s="212">
        <f t="shared" ref="X23:AB23" si="15">X26</f>
        <v>34.491978609625676</v>
      </c>
      <c r="Y23" s="212">
        <f t="shared" si="15"/>
        <v>4.3</v>
      </c>
      <c r="Z23" s="212">
        <f t="shared" si="15"/>
        <v>11.497326203208557</v>
      </c>
      <c r="AA23" s="212">
        <f t="shared" si="15"/>
        <v>5.9</v>
      </c>
      <c r="AB23" s="212">
        <f t="shared" si="15"/>
        <v>15.775401069518718</v>
      </c>
    </row>
    <row r="24" spans="1:28" ht="18" hidden="1" customHeight="1" outlineLevel="1">
      <c r="A24" s="42"/>
      <c r="B24" s="34"/>
      <c r="C24" s="34"/>
      <c r="D24" s="34"/>
      <c r="E24" s="34"/>
      <c r="F24" s="76"/>
      <c r="G24" s="42"/>
      <c r="H24" s="34"/>
      <c r="I24" s="34"/>
      <c r="J24" s="34"/>
      <c r="K24" s="34"/>
      <c r="L24" s="34"/>
      <c r="M24" s="76"/>
      <c r="N24" s="42"/>
      <c r="O24" s="34"/>
      <c r="P24" s="34"/>
      <c r="Q24" s="34"/>
      <c r="R24" s="34"/>
      <c r="S24" s="34"/>
      <c r="T24" s="34"/>
      <c r="U24" s="76"/>
      <c r="V24" s="42"/>
      <c r="W24" s="34"/>
      <c r="X24" s="34"/>
      <c r="Y24" s="34"/>
      <c r="Z24" s="34"/>
      <c r="AA24" s="34"/>
      <c r="AB24" s="76"/>
    </row>
    <row r="25" spans="1:28" s="4" customFormat="1" ht="45" hidden="1" customHeight="1" outlineLevel="1">
      <c r="A25" s="44" t="s">
        <v>10</v>
      </c>
      <c r="B25" s="91">
        <f>SUM(C25,E25,H25)</f>
        <v>35.4</v>
      </c>
      <c r="C25" s="208">
        <v>12</v>
      </c>
      <c r="D25" s="34">
        <f>C25/$B25*100</f>
        <v>33.898305084745765</v>
      </c>
      <c r="E25" s="208">
        <v>2.4</v>
      </c>
      <c r="F25" s="76">
        <f>E25/$B25*100</f>
        <v>6.7796610169491522</v>
      </c>
      <c r="G25" s="44" t="s">
        <v>10</v>
      </c>
      <c r="H25" s="91">
        <f>SUM(J25:M25)</f>
        <v>21</v>
      </c>
      <c r="I25" s="34">
        <f>H25/$B25*100</f>
        <v>59.322033898305079</v>
      </c>
      <c r="J25" s="208">
        <v>2.4</v>
      </c>
      <c r="K25" s="208">
        <v>6.7</v>
      </c>
      <c r="L25" s="208">
        <v>1.8</v>
      </c>
      <c r="M25" s="209">
        <v>10.1</v>
      </c>
      <c r="N25" s="44" t="s">
        <v>10</v>
      </c>
      <c r="O25" s="91">
        <f>SUM(P25,R25,T25,W25,Y25,AA25)</f>
        <v>35.299999999999997</v>
      </c>
      <c r="P25" s="208">
        <v>3.5</v>
      </c>
      <c r="Q25" s="34">
        <f>P25/$O25*100</f>
        <v>9.9150141643059495</v>
      </c>
      <c r="R25" s="208">
        <v>3.9</v>
      </c>
      <c r="S25" s="34">
        <f>R25/O25*100</f>
        <v>11.04815864022663</v>
      </c>
      <c r="T25" s="208">
        <v>6.8</v>
      </c>
      <c r="U25" s="76">
        <f>T25/O25*100</f>
        <v>19.263456090651559</v>
      </c>
      <c r="V25" s="44" t="s">
        <v>10</v>
      </c>
      <c r="W25" s="208">
        <v>11.6</v>
      </c>
      <c r="X25" s="34">
        <f>W25/O25*100</f>
        <v>32.861189801699723</v>
      </c>
      <c r="Y25" s="208">
        <v>5</v>
      </c>
      <c r="Z25" s="34">
        <f>Y25/O25*100</f>
        <v>14.164305949008499</v>
      </c>
      <c r="AA25" s="208">
        <v>4.5</v>
      </c>
      <c r="AB25" s="76">
        <f>AA25/O25*100</f>
        <v>12.747875354107649</v>
      </c>
    </row>
    <row r="26" spans="1:28" s="4" customFormat="1" ht="45" hidden="1" customHeight="1" outlineLevel="1">
      <c r="A26" s="42" t="s">
        <v>11</v>
      </c>
      <c r="B26" s="91">
        <f>SUM(C26,E26,H26)</f>
        <v>37.6</v>
      </c>
      <c r="C26" s="208">
        <v>13.4</v>
      </c>
      <c r="D26" s="34">
        <f>C26/$B26*100</f>
        <v>35.638297872340424</v>
      </c>
      <c r="E26" s="208">
        <v>2.6</v>
      </c>
      <c r="F26" s="76">
        <f>E26/$B26*100</f>
        <v>6.9148936170212769</v>
      </c>
      <c r="G26" s="42" t="s">
        <v>11</v>
      </c>
      <c r="H26" s="91">
        <f>SUM(J26:M26)</f>
        <v>21.6</v>
      </c>
      <c r="I26" s="34">
        <f>H26/$B26*100</f>
        <v>57.446808510638306</v>
      </c>
      <c r="J26" s="208">
        <v>2.2000000000000002</v>
      </c>
      <c r="K26" s="208">
        <v>6.4</v>
      </c>
      <c r="L26" s="208">
        <v>1.6</v>
      </c>
      <c r="M26" s="209">
        <v>11.4</v>
      </c>
      <c r="N26" s="42" t="s">
        <v>11</v>
      </c>
      <c r="O26" s="91">
        <f>SUM(P26,R26,T26,W26,Y26,AA26)</f>
        <v>37.4</v>
      </c>
      <c r="P26" s="208">
        <v>3.4</v>
      </c>
      <c r="Q26" s="34">
        <f>P26/$O26*100</f>
        <v>9.0909090909090917</v>
      </c>
      <c r="R26" s="208">
        <v>4.3</v>
      </c>
      <c r="S26" s="34">
        <f>R26/O26*100</f>
        <v>11.497326203208557</v>
      </c>
      <c r="T26" s="208">
        <v>6.6</v>
      </c>
      <c r="U26" s="76">
        <f>T26/O26*100</f>
        <v>17.647058823529409</v>
      </c>
      <c r="V26" s="42" t="s">
        <v>11</v>
      </c>
      <c r="W26" s="208">
        <v>12.9</v>
      </c>
      <c r="X26" s="34">
        <f>W26/O26*100</f>
        <v>34.491978609625676</v>
      </c>
      <c r="Y26" s="208">
        <v>4.3</v>
      </c>
      <c r="Z26" s="34">
        <f>Y26/O26*100</f>
        <v>11.497326203208557</v>
      </c>
      <c r="AA26" s="208">
        <v>5.9</v>
      </c>
      <c r="AB26" s="76">
        <f>AA26/O26*100</f>
        <v>15.775401069518718</v>
      </c>
    </row>
    <row r="27" spans="1:28" ht="50.1" customHeight="1" collapsed="1">
      <c r="A27" s="42">
        <v>2019</v>
      </c>
      <c r="B27" s="34">
        <f>B30</f>
        <v>37.9</v>
      </c>
      <c r="C27" s="34">
        <f>C30</f>
        <v>12.5</v>
      </c>
      <c r="D27" s="34">
        <f t="shared" ref="D27:F27" si="16">D30</f>
        <v>32.981530343007911</v>
      </c>
      <c r="E27" s="34">
        <f t="shared" si="16"/>
        <v>2.6</v>
      </c>
      <c r="F27" s="34">
        <f t="shared" si="16"/>
        <v>6.8601583113456472</v>
      </c>
      <c r="G27" s="42">
        <v>2019</v>
      </c>
      <c r="H27" s="212">
        <f>H30</f>
        <v>22.8</v>
      </c>
      <c r="I27" s="34">
        <f>I30</f>
        <v>60.158311345646439</v>
      </c>
      <c r="J27" s="212">
        <f>J30</f>
        <v>2.7</v>
      </c>
      <c r="K27" s="212">
        <f t="shared" ref="K27:M27" si="17">K30</f>
        <v>6.6</v>
      </c>
      <c r="L27" s="212">
        <f t="shared" si="17"/>
        <v>1.7</v>
      </c>
      <c r="M27" s="212">
        <f t="shared" si="17"/>
        <v>11.8</v>
      </c>
      <c r="N27" s="42">
        <v>2019</v>
      </c>
      <c r="O27" s="212">
        <f>O30</f>
        <v>38</v>
      </c>
      <c r="P27" s="212">
        <f>P30</f>
        <v>3.3</v>
      </c>
      <c r="Q27" s="34">
        <f>Q30</f>
        <v>8.6842105263157894</v>
      </c>
      <c r="R27" s="34">
        <f t="shared" ref="R27:U27" si="18">R30</f>
        <v>4.4000000000000004</v>
      </c>
      <c r="S27" s="34">
        <f t="shared" si="18"/>
        <v>11.578947368421053</v>
      </c>
      <c r="T27" s="34">
        <f t="shared" si="18"/>
        <v>6.9</v>
      </c>
      <c r="U27" s="34">
        <f t="shared" si="18"/>
        <v>18.157894736842106</v>
      </c>
      <c r="V27" s="42">
        <v>2019</v>
      </c>
      <c r="W27" s="212">
        <f>W30</f>
        <v>11.7</v>
      </c>
      <c r="X27" s="212">
        <f t="shared" ref="X27:AB27" si="19">X30</f>
        <v>30.78947368421052</v>
      </c>
      <c r="Y27" s="212">
        <f t="shared" si="19"/>
        <v>4.5</v>
      </c>
      <c r="Z27" s="212">
        <f t="shared" si="19"/>
        <v>11.842105263157894</v>
      </c>
      <c r="AA27" s="212">
        <f t="shared" si="19"/>
        <v>7.2</v>
      </c>
      <c r="AB27" s="212">
        <f t="shared" si="19"/>
        <v>18.947368421052634</v>
      </c>
    </row>
    <row r="28" spans="1:28" ht="18" hidden="1" customHeight="1" outlineLevel="1">
      <c r="A28" s="42"/>
      <c r="B28" s="34"/>
      <c r="C28" s="34"/>
      <c r="D28" s="34"/>
      <c r="E28" s="34"/>
      <c r="F28" s="76"/>
      <c r="G28" s="42"/>
      <c r="H28" s="34"/>
      <c r="I28" s="34"/>
      <c r="J28" s="34"/>
      <c r="K28" s="34"/>
      <c r="L28" s="34"/>
      <c r="M28" s="76"/>
      <c r="N28" s="42"/>
      <c r="O28" s="34"/>
      <c r="P28" s="34"/>
      <c r="Q28" s="34"/>
      <c r="R28" s="34"/>
      <c r="S28" s="34"/>
      <c r="T28" s="34"/>
      <c r="U28" s="76"/>
      <c r="V28" s="42"/>
      <c r="W28" s="34"/>
      <c r="X28" s="34"/>
      <c r="Y28" s="34"/>
      <c r="Z28" s="34"/>
      <c r="AA28" s="34"/>
      <c r="AB28" s="76"/>
    </row>
    <row r="29" spans="1:28" s="4" customFormat="1" ht="45" hidden="1" customHeight="1" outlineLevel="1">
      <c r="A29" s="44" t="s">
        <v>10</v>
      </c>
      <c r="B29" s="91">
        <f>SUM(C29,E29,H29)</f>
        <v>37</v>
      </c>
      <c r="C29" s="208">
        <v>12.2</v>
      </c>
      <c r="D29" s="34">
        <f>C29/$B29*100</f>
        <v>32.972972972972968</v>
      </c>
      <c r="E29" s="208">
        <v>2.5</v>
      </c>
      <c r="F29" s="76">
        <f>E29/$B29*100</f>
        <v>6.756756756756757</v>
      </c>
      <c r="G29" s="44" t="s">
        <v>10</v>
      </c>
      <c r="H29" s="91">
        <f>SUM(J29:M29)</f>
        <v>22.299999999999997</v>
      </c>
      <c r="I29" s="34">
        <f>H29/$B29*100</f>
        <v>60.270270270270267</v>
      </c>
      <c r="J29" s="208">
        <v>2.9</v>
      </c>
      <c r="K29" s="208">
        <v>6.7</v>
      </c>
      <c r="L29" s="208">
        <v>1.6</v>
      </c>
      <c r="M29" s="209">
        <v>11.1</v>
      </c>
      <c r="N29" s="44" t="s">
        <v>10</v>
      </c>
      <c r="O29" s="91">
        <f>SUM(P29,R29,T29,W29,Y29,AA29)</f>
        <v>37</v>
      </c>
      <c r="P29" s="208">
        <v>3.3</v>
      </c>
      <c r="Q29" s="34">
        <f>P29/$O29*100</f>
        <v>8.9189189189189175</v>
      </c>
      <c r="R29" s="208">
        <v>3.9</v>
      </c>
      <c r="S29" s="34">
        <f>R29/O29*100</f>
        <v>10.54054054054054</v>
      </c>
      <c r="T29" s="208">
        <v>6.8</v>
      </c>
      <c r="U29" s="76">
        <f>T29/O29*100</f>
        <v>18.378378378378375</v>
      </c>
      <c r="V29" s="44" t="s">
        <v>10</v>
      </c>
      <c r="W29" s="208">
        <v>11.8</v>
      </c>
      <c r="X29" s="34">
        <f>W29/O29*100</f>
        <v>31.891891891891895</v>
      </c>
      <c r="Y29" s="208">
        <v>4.5</v>
      </c>
      <c r="Z29" s="34">
        <f>Y29/O29*100</f>
        <v>12.162162162162163</v>
      </c>
      <c r="AA29" s="208">
        <v>6.7</v>
      </c>
      <c r="AB29" s="76">
        <f>AA29/O29*100</f>
        <v>18.108108108108109</v>
      </c>
    </row>
    <row r="30" spans="1:28" s="4" customFormat="1" ht="45" hidden="1" customHeight="1" outlineLevel="1">
      <c r="A30" s="42" t="s">
        <v>11</v>
      </c>
      <c r="B30" s="91">
        <f>SUM(C30,E30,H30)</f>
        <v>37.9</v>
      </c>
      <c r="C30" s="208">
        <v>12.5</v>
      </c>
      <c r="D30" s="34">
        <f>C30/$B30*100</f>
        <v>32.981530343007911</v>
      </c>
      <c r="E30" s="208">
        <v>2.6</v>
      </c>
      <c r="F30" s="76">
        <f>E30/$B30*100</f>
        <v>6.8601583113456472</v>
      </c>
      <c r="G30" s="42" t="s">
        <v>11</v>
      </c>
      <c r="H30" s="91">
        <f>SUM(J30:M30)</f>
        <v>22.8</v>
      </c>
      <c r="I30" s="34">
        <f>H30/$B30*100</f>
        <v>60.158311345646439</v>
      </c>
      <c r="J30" s="208">
        <v>2.7</v>
      </c>
      <c r="K30" s="208">
        <v>6.6</v>
      </c>
      <c r="L30" s="208">
        <v>1.7</v>
      </c>
      <c r="M30" s="209">
        <v>11.8</v>
      </c>
      <c r="N30" s="42" t="s">
        <v>11</v>
      </c>
      <c r="O30" s="91">
        <f>SUM(P30,R30,T30,W30,Y30,AA30)</f>
        <v>38</v>
      </c>
      <c r="P30" s="208">
        <v>3.3</v>
      </c>
      <c r="Q30" s="34">
        <f>P30/$O30*100</f>
        <v>8.6842105263157894</v>
      </c>
      <c r="R30" s="208">
        <v>4.4000000000000004</v>
      </c>
      <c r="S30" s="34">
        <f>R30/O30*100</f>
        <v>11.578947368421053</v>
      </c>
      <c r="T30" s="208">
        <v>6.9</v>
      </c>
      <c r="U30" s="76">
        <f>T30/O30*100</f>
        <v>18.157894736842106</v>
      </c>
      <c r="V30" s="42" t="s">
        <v>11</v>
      </c>
      <c r="W30" s="208">
        <v>11.7</v>
      </c>
      <c r="X30" s="34">
        <f>W30/O30*100</f>
        <v>30.78947368421052</v>
      </c>
      <c r="Y30" s="208">
        <v>4.5</v>
      </c>
      <c r="Z30" s="34">
        <f>Y30/O30*100</f>
        <v>11.842105263157894</v>
      </c>
      <c r="AA30" s="208">
        <v>7.2</v>
      </c>
      <c r="AB30" s="76">
        <f>AA30/O30*100</f>
        <v>18.947368421052634</v>
      </c>
    </row>
    <row r="31" spans="1:28" ht="50.1" customHeight="1" collapsed="1">
      <c r="A31" s="42">
        <v>2020</v>
      </c>
      <c r="B31" s="34">
        <f>B34</f>
        <v>38.299999999999997</v>
      </c>
      <c r="C31" s="34">
        <f>C34</f>
        <v>11.6</v>
      </c>
      <c r="D31" s="34">
        <f t="shared" ref="D31:F31" si="20">D34</f>
        <v>30.287206266318538</v>
      </c>
      <c r="E31" s="34">
        <f t="shared" si="20"/>
        <v>2.6</v>
      </c>
      <c r="F31" s="34">
        <f t="shared" si="20"/>
        <v>6.7885117493472595</v>
      </c>
      <c r="G31" s="42">
        <v>2020</v>
      </c>
      <c r="H31" s="212">
        <f>H34</f>
        <v>24.1</v>
      </c>
      <c r="I31" s="34">
        <f>I34</f>
        <v>62.924281984334208</v>
      </c>
      <c r="J31" s="212">
        <f>J34</f>
        <v>2.9</v>
      </c>
      <c r="K31" s="212">
        <f t="shared" ref="K31:M31" si="21">K34</f>
        <v>6.9</v>
      </c>
      <c r="L31" s="212">
        <f t="shared" si="21"/>
        <v>1.7</v>
      </c>
      <c r="M31" s="212">
        <f t="shared" si="21"/>
        <v>12.6</v>
      </c>
      <c r="N31" s="42">
        <v>2020</v>
      </c>
      <c r="O31" s="212">
        <f>O34</f>
        <v>38.300000000000004</v>
      </c>
      <c r="P31" s="212">
        <f>P34</f>
        <v>3.4</v>
      </c>
      <c r="Q31" s="34">
        <f>Q34</f>
        <v>8.8772845953002602</v>
      </c>
      <c r="R31" s="34">
        <f t="shared" ref="R31:U31" si="22">R34</f>
        <v>4.7</v>
      </c>
      <c r="S31" s="34">
        <f t="shared" si="22"/>
        <v>12.271540469973889</v>
      </c>
      <c r="T31" s="34">
        <f t="shared" si="22"/>
        <v>7</v>
      </c>
      <c r="U31" s="34">
        <f t="shared" si="22"/>
        <v>18.276762402088771</v>
      </c>
      <c r="V31" s="42">
        <v>2020</v>
      </c>
      <c r="W31" s="212">
        <f>W34</f>
        <v>11</v>
      </c>
      <c r="X31" s="212">
        <f t="shared" ref="X31:AB31" si="23">X34</f>
        <v>28.720626631853786</v>
      </c>
      <c r="Y31" s="212">
        <f t="shared" si="23"/>
        <v>4.5999999999999996</v>
      </c>
      <c r="Z31" s="212">
        <f t="shared" si="23"/>
        <v>12.010443864229762</v>
      </c>
      <c r="AA31" s="212">
        <f t="shared" si="23"/>
        <v>7.6</v>
      </c>
      <c r="AB31" s="212">
        <f t="shared" si="23"/>
        <v>19.843342036553523</v>
      </c>
    </row>
    <row r="32" spans="1:28" ht="18" hidden="1" customHeight="1" outlineLevel="1">
      <c r="A32" s="42"/>
      <c r="B32" s="34"/>
      <c r="C32" s="34"/>
      <c r="D32" s="34"/>
      <c r="E32" s="34"/>
      <c r="F32" s="76"/>
      <c r="G32" s="42"/>
      <c r="H32" s="34"/>
      <c r="I32" s="34"/>
      <c r="J32" s="34"/>
      <c r="K32" s="34"/>
      <c r="L32" s="34"/>
      <c r="M32" s="76"/>
      <c r="N32" s="42"/>
      <c r="O32" s="34"/>
      <c r="P32" s="34"/>
      <c r="Q32" s="34"/>
      <c r="R32" s="34"/>
      <c r="S32" s="34"/>
      <c r="T32" s="34"/>
      <c r="U32" s="76"/>
      <c r="V32" s="42"/>
      <c r="W32" s="34"/>
      <c r="X32" s="34"/>
      <c r="Y32" s="34"/>
      <c r="Z32" s="34"/>
      <c r="AA32" s="34"/>
      <c r="AB32" s="76"/>
    </row>
    <row r="33" spans="1:28" s="4" customFormat="1" ht="30" hidden="1" customHeight="1" outlineLevel="1">
      <c r="A33" s="44" t="s">
        <v>10</v>
      </c>
      <c r="B33" s="91">
        <f>SUM(C33,E33,H33)</f>
        <v>37.6</v>
      </c>
      <c r="C33" s="208">
        <v>12.6</v>
      </c>
      <c r="D33" s="34">
        <f>C33/$B33*100</f>
        <v>33.510638297872333</v>
      </c>
      <c r="E33" s="208">
        <v>2.7</v>
      </c>
      <c r="F33" s="76">
        <f>E33/$B33*100</f>
        <v>7.1808510638297882</v>
      </c>
      <c r="G33" s="44" t="s">
        <v>10</v>
      </c>
      <c r="H33" s="91">
        <f>SUM(J33:M33)</f>
        <v>22.3</v>
      </c>
      <c r="I33" s="34">
        <f>H33/$B33*100</f>
        <v>59.308510638297875</v>
      </c>
      <c r="J33" s="208">
        <v>2.5</v>
      </c>
      <c r="K33" s="208">
        <v>6.3</v>
      </c>
      <c r="L33" s="208">
        <v>1.8</v>
      </c>
      <c r="M33" s="209">
        <v>11.7</v>
      </c>
      <c r="N33" s="44" t="s">
        <v>10</v>
      </c>
      <c r="O33" s="91">
        <f>SUM(P33,R33,T33,W33,Y33,AA33)</f>
        <v>37.699999999999996</v>
      </c>
      <c r="P33" s="208">
        <v>3.3</v>
      </c>
      <c r="Q33" s="34">
        <f>P33/$O33*100</f>
        <v>8.7533156498673748</v>
      </c>
      <c r="R33" s="208">
        <v>4.4000000000000004</v>
      </c>
      <c r="S33" s="34">
        <f>R33/O33*100</f>
        <v>11.6710875331565</v>
      </c>
      <c r="T33" s="208">
        <v>6.5</v>
      </c>
      <c r="U33" s="76">
        <f>T33/O33*100</f>
        <v>17.241379310344829</v>
      </c>
      <c r="V33" s="44" t="s">
        <v>10</v>
      </c>
      <c r="W33" s="208">
        <v>12.1</v>
      </c>
      <c r="X33" s="34">
        <f>W33/O33*100</f>
        <v>32.095490716180372</v>
      </c>
      <c r="Y33" s="208">
        <v>4.7</v>
      </c>
      <c r="Z33" s="34">
        <f>Y33/O33*100</f>
        <v>12.466843501326261</v>
      </c>
      <c r="AA33" s="208">
        <v>6.7</v>
      </c>
      <c r="AB33" s="76">
        <f>AA33/O33*100</f>
        <v>17.77188328912467</v>
      </c>
    </row>
    <row r="34" spans="1:28" s="4" customFormat="1" ht="30" hidden="1" customHeight="1" outlineLevel="1">
      <c r="A34" s="42" t="s">
        <v>11</v>
      </c>
      <c r="B34" s="91">
        <f>SUM(C34,E34,H34)</f>
        <v>38.299999999999997</v>
      </c>
      <c r="C34" s="208">
        <v>11.6</v>
      </c>
      <c r="D34" s="34">
        <f>C34/$B34*100</f>
        <v>30.287206266318538</v>
      </c>
      <c r="E34" s="208">
        <v>2.6</v>
      </c>
      <c r="F34" s="76">
        <f>E34/$B34*100</f>
        <v>6.7885117493472595</v>
      </c>
      <c r="G34" s="42" t="s">
        <v>11</v>
      </c>
      <c r="H34" s="91">
        <f>SUM(J34:M34)</f>
        <v>24.1</v>
      </c>
      <c r="I34" s="34">
        <f>H34/$B34*100</f>
        <v>62.924281984334208</v>
      </c>
      <c r="J34" s="208">
        <v>2.9</v>
      </c>
      <c r="K34" s="208">
        <v>6.9</v>
      </c>
      <c r="L34" s="208">
        <v>1.7</v>
      </c>
      <c r="M34" s="209">
        <v>12.6</v>
      </c>
      <c r="N34" s="42" t="s">
        <v>11</v>
      </c>
      <c r="O34" s="91">
        <f>SUM(P34,R34,T34,W34,Y34,AA34)</f>
        <v>38.300000000000004</v>
      </c>
      <c r="P34" s="208">
        <v>3.4</v>
      </c>
      <c r="Q34" s="34">
        <f>P34/$O34*100</f>
        <v>8.8772845953002602</v>
      </c>
      <c r="R34" s="208">
        <v>4.7</v>
      </c>
      <c r="S34" s="34">
        <f>R34/O34*100</f>
        <v>12.271540469973889</v>
      </c>
      <c r="T34" s="208">
        <v>7</v>
      </c>
      <c r="U34" s="76">
        <f>T34/O34*100</f>
        <v>18.276762402088771</v>
      </c>
      <c r="V34" s="42" t="s">
        <v>11</v>
      </c>
      <c r="W34" s="208">
        <v>11</v>
      </c>
      <c r="X34" s="34">
        <f>W34/O34*100</f>
        <v>28.720626631853786</v>
      </c>
      <c r="Y34" s="208">
        <v>4.5999999999999996</v>
      </c>
      <c r="Z34" s="34">
        <f>Y34/O34*100</f>
        <v>12.010443864229762</v>
      </c>
      <c r="AA34" s="208">
        <v>7.6</v>
      </c>
      <c r="AB34" s="76">
        <f>AA34/O34*100</f>
        <v>19.843342036553523</v>
      </c>
    </row>
    <row r="35" spans="1:28" ht="50.1" customHeight="1" collapsed="1">
      <c r="A35" s="42">
        <v>2021</v>
      </c>
      <c r="B35" s="34">
        <f>B38</f>
        <v>40.4</v>
      </c>
      <c r="C35" s="34">
        <f>C38</f>
        <v>11.6</v>
      </c>
      <c r="D35" s="34">
        <f t="shared" ref="D35:F35" si="24">D38</f>
        <v>28.71287128712871</v>
      </c>
      <c r="E35" s="34">
        <f t="shared" si="24"/>
        <v>2.2999999999999998</v>
      </c>
      <c r="F35" s="34">
        <f t="shared" si="24"/>
        <v>5.6930693069306928</v>
      </c>
      <c r="G35" s="42">
        <v>2021</v>
      </c>
      <c r="H35" s="212">
        <f>H38</f>
        <v>26.5</v>
      </c>
      <c r="I35" s="34">
        <f>I38</f>
        <v>65.594059405940598</v>
      </c>
      <c r="J35" s="212">
        <f>J38</f>
        <v>2.9</v>
      </c>
      <c r="K35" s="212">
        <f t="shared" ref="K35:M35" si="25">K38</f>
        <v>7.2</v>
      </c>
      <c r="L35" s="212">
        <f t="shared" si="25"/>
        <v>1.9</v>
      </c>
      <c r="M35" s="212">
        <f t="shared" si="25"/>
        <v>14.5</v>
      </c>
      <c r="N35" s="42">
        <v>2021</v>
      </c>
      <c r="O35" s="212">
        <f>O38</f>
        <v>40.4</v>
      </c>
      <c r="P35" s="212">
        <f>P38</f>
        <v>3.8</v>
      </c>
      <c r="Q35" s="34">
        <f>Q38</f>
        <v>9.4059405940594054</v>
      </c>
      <c r="R35" s="34">
        <f t="shared" ref="R35:U35" si="26">R38</f>
        <v>5.0999999999999996</v>
      </c>
      <c r="S35" s="34">
        <f t="shared" si="26"/>
        <v>12.623762376237623</v>
      </c>
      <c r="T35" s="34">
        <f t="shared" si="26"/>
        <v>7.5</v>
      </c>
      <c r="U35" s="34">
        <f t="shared" si="26"/>
        <v>18.564356435643564</v>
      </c>
      <c r="V35" s="42">
        <v>2021</v>
      </c>
      <c r="W35" s="212">
        <f>W38</f>
        <v>10.7</v>
      </c>
      <c r="X35" s="212">
        <f t="shared" ref="X35:AB35" si="27">X38</f>
        <v>26.485148514851488</v>
      </c>
      <c r="Y35" s="212">
        <f t="shared" si="27"/>
        <v>4.8</v>
      </c>
      <c r="Z35" s="212">
        <f t="shared" si="27"/>
        <v>11.881188118811881</v>
      </c>
      <c r="AA35" s="212">
        <f t="shared" si="27"/>
        <v>8.5</v>
      </c>
      <c r="AB35" s="212">
        <f t="shared" si="27"/>
        <v>21.039603960396043</v>
      </c>
    </row>
    <row r="36" spans="1:28" ht="18" hidden="1" customHeight="1" outlineLevel="1">
      <c r="A36" s="77"/>
      <c r="B36" s="35"/>
      <c r="C36" s="35"/>
      <c r="D36" s="35"/>
      <c r="E36" s="35"/>
      <c r="F36" s="78"/>
      <c r="G36" s="77"/>
      <c r="H36" s="35"/>
      <c r="I36" s="35"/>
      <c r="J36" s="35"/>
      <c r="K36" s="35"/>
      <c r="L36" s="35"/>
      <c r="M36" s="78"/>
      <c r="N36" s="77"/>
      <c r="O36" s="35"/>
      <c r="P36" s="35"/>
      <c r="Q36" s="34"/>
      <c r="R36" s="35"/>
      <c r="S36" s="35"/>
      <c r="T36" s="35"/>
      <c r="U36" s="78"/>
      <c r="V36" s="77"/>
      <c r="W36" s="35"/>
      <c r="X36" s="35"/>
      <c r="Y36" s="35"/>
      <c r="Z36" s="35"/>
      <c r="AA36" s="35"/>
      <c r="AB36" s="78"/>
    </row>
    <row r="37" spans="1:28" s="4" customFormat="1" ht="30" hidden="1" customHeight="1" outlineLevel="1">
      <c r="A37" s="44" t="s">
        <v>10</v>
      </c>
      <c r="B37" s="91">
        <f>SUM(C37,E37,H37)</f>
        <v>39.799999999999997</v>
      </c>
      <c r="C37" s="208">
        <v>11.3</v>
      </c>
      <c r="D37" s="34">
        <f>C37/$B37*100</f>
        <v>28.391959798994982</v>
      </c>
      <c r="E37" s="208">
        <v>2.7</v>
      </c>
      <c r="F37" s="76">
        <f>E37/$B37*100</f>
        <v>6.7839195979899518</v>
      </c>
      <c r="G37" s="44" t="s">
        <v>10</v>
      </c>
      <c r="H37" s="91">
        <f>SUM(J37:M37)</f>
        <v>25.8</v>
      </c>
      <c r="I37" s="34">
        <f>H37/$B37*100</f>
        <v>64.824120603015075</v>
      </c>
      <c r="J37" s="208">
        <v>3.1</v>
      </c>
      <c r="K37" s="208">
        <v>6.9</v>
      </c>
      <c r="L37" s="208">
        <v>1.8</v>
      </c>
      <c r="M37" s="209">
        <v>14</v>
      </c>
      <c r="N37" s="44" t="s">
        <v>10</v>
      </c>
      <c r="O37" s="91">
        <f>SUM(P37,R37,T37,W37,Y37,AA37)</f>
        <v>39.9</v>
      </c>
      <c r="P37" s="208">
        <v>3.8</v>
      </c>
      <c r="Q37" s="34">
        <f>P37/$O37*100</f>
        <v>9.5238095238095237</v>
      </c>
      <c r="R37" s="208">
        <v>5</v>
      </c>
      <c r="S37" s="34">
        <f>R37/O37*100</f>
        <v>12.531328320802004</v>
      </c>
      <c r="T37" s="208">
        <v>7.3</v>
      </c>
      <c r="U37" s="76">
        <f>T37/O37*100</f>
        <v>18.295739348370926</v>
      </c>
      <c r="V37" s="44" t="s">
        <v>10</v>
      </c>
      <c r="W37" s="208">
        <v>10.9</v>
      </c>
      <c r="X37" s="34">
        <f>W37/O37*100</f>
        <v>27.318295739348375</v>
      </c>
      <c r="Y37" s="208">
        <v>5</v>
      </c>
      <c r="Z37" s="34">
        <f>Y37/O37*100</f>
        <v>12.531328320802004</v>
      </c>
      <c r="AA37" s="208">
        <v>7.9</v>
      </c>
      <c r="AB37" s="76">
        <f>AA37/O37*100</f>
        <v>19.799498746867169</v>
      </c>
    </row>
    <row r="38" spans="1:28" s="4" customFormat="1" ht="30" hidden="1" customHeight="1" outlineLevel="1">
      <c r="A38" s="42" t="s">
        <v>11</v>
      </c>
      <c r="B38" s="91">
        <f>SUM(C38,E38,H38)</f>
        <v>40.4</v>
      </c>
      <c r="C38" s="208">
        <v>11.6</v>
      </c>
      <c r="D38" s="34">
        <f>C38/$B38*100</f>
        <v>28.71287128712871</v>
      </c>
      <c r="E38" s="208">
        <v>2.2999999999999998</v>
      </c>
      <c r="F38" s="76">
        <f>E38/$B38*100</f>
        <v>5.6930693069306928</v>
      </c>
      <c r="G38" s="42" t="s">
        <v>11</v>
      </c>
      <c r="H38" s="91">
        <f>SUM(J38:M38)</f>
        <v>26.5</v>
      </c>
      <c r="I38" s="34">
        <f>H38/$B38*100</f>
        <v>65.594059405940598</v>
      </c>
      <c r="J38" s="208">
        <v>2.9</v>
      </c>
      <c r="K38" s="208">
        <v>7.2</v>
      </c>
      <c r="L38" s="208">
        <v>1.9</v>
      </c>
      <c r="M38" s="209">
        <v>14.5</v>
      </c>
      <c r="N38" s="42" t="s">
        <v>11</v>
      </c>
      <c r="O38" s="91">
        <f>SUM(P38,R38,T38,W38,Y38,AA38)</f>
        <v>40.4</v>
      </c>
      <c r="P38" s="208">
        <v>3.8</v>
      </c>
      <c r="Q38" s="34">
        <f>P38/$O38*100</f>
        <v>9.4059405940594054</v>
      </c>
      <c r="R38" s="208">
        <v>5.0999999999999996</v>
      </c>
      <c r="S38" s="34">
        <f>R38/O38*100</f>
        <v>12.623762376237623</v>
      </c>
      <c r="T38" s="208">
        <v>7.5</v>
      </c>
      <c r="U38" s="76">
        <f>T38/O38*100</f>
        <v>18.564356435643564</v>
      </c>
      <c r="V38" s="42" t="s">
        <v>11</v>
      </c>
      <c r="W38" s="208">
        <v>10.7</v>
      </c>
      <c r="X38" s="34">
        <f>W38/O38*100</f>
        <v>26.485148514851488</v>
      </c>
      <c r="Y38" s="208">
        <v>4.8</v>
      </c>
      <c r="Z38" s="34">
        <f>Y38/O38*100</f>
        <v>11.881188118811881</v>
      </c>
      <c r="AA38" s="208">
        <v>8.5</v>
      </c>
      <c r="AB38" s="76">
        <f>AA38/O38*100</f>
        <v>21.039603960396043</v>
      </c>
    </row>
    <row r="39" spans="1:28" ht="50.1" customHeight="1">
      <c r="A39" s="190">
        <v>2022</v>
      </c>
      <c r="B39" s="211">
        <f>B42</f>
        <v>39.6</v>
      </c>
      <c r="C39" s="211">
        <f>C42</f>
        <v>12</v>
      </c>
      <c r="D39" s="211">
        <f t="shared" ref="D39:F39" si="28">D42</f>
        <v>30.303030303030305</v>
      </c>
      <c r="E39" s="211">
        <f t="shared" si="28"/>
        <v>2.6</v>
      </c>
      <c r="F39" s="211">
        <f t="shared" si="28"/>
        <v>6.5656565656565666</v>
      </c>
      <c r="G39" s="190">
        <v>2022</v>
      </c>
      <c r="H39" s="210">
        <f>H42</f>
        <v>25</v>
      </c>
      <c r="I39" s="211">
        <f>I42</f>
        <v>63.131313131313128</v>
      </c>
      <c r="J39" s="210">
        <f>J42</f>
        <v>2.8</v>
      </c>
      <c r="K39" s="210">
        <f t="shared" ref="K39:M39" si="29">K42</f>
        <v>7.6</v>
      </c>
      <c r="L39" s="210">
        <f t="shared" si="29"/>
        <v>1.6</v>
      </c>
      <c r="M39" s="210">
        <f t="shared" si="29"/>
        <v>13</v>
      </c>
      <c r="N39" s="190">
        <v>2022</v>
      </c>
      <c r="O39" s="210">
        <f>O42</f>
        <v>39.700000000000003</v>
      </c>
      <c r="P39" s="210">
        <f>P42</f>
        <v>2.8</v>
      </c>
      <c r="Q39" s="211">
        <f>Q42</f>
        <v>7.0528967254408048</v>
      </c>
      <c r="R39" s="211">
        <f t="shared" ref="R39:U39" si="30">R42</f>
        <v>3.6</v>
      </c>
      <c r="S39" s="211">
        <f t="shared" si="30"/>
        <v>9.0680100755667503</v>
      </c>
      <c r="T39" s="211">
        <f t="shared" si="30"/>
        <v>8.5</v>
      </c>
      <c r="U39" s="211">
        <f t="shared" si="30"/>
        <v>21.410579345088159</v>
      </c>
      <c r="V39" s="190">
        <v>2022</v>
      </c>
      <c r="W39" s="210">
        <f>W42</f>
        <v>11.2</v>
      </c>
      <c r="X39" s="210">
        <f t="shared" ref="X39:AB39" si="31">X42</f>
        <v>28.211586901763219</v>
      </c>
      <c r="Y39" s="210">
        <f t="shared" si="31"/>
        <v>4.4000000000000004</v>
      </c>
      <c r="Z39" s="210">
        <f t="shared" si="31"/>
        <v>11.083123425692696</v>
      </c>
      <c r="AA39" s="210">
        <f t="shared" si="31"/>
        <v>9.1999999999999993</v>
      </c>
      <c r="AB39" s="210">
        <f t="shared" si="31"/>
        <v>23.17380352644836</v>
      </c>
    </row>
    <row r="40" spans="1:28" ht="9.9499999999999993" customHeight="1" outlineLevel="1">
      <c r="A40" s="77"/>
      <c r="B40" s="35"/>
      <c r="C40" s="35"/>
      <c r="D40" s="35"/>
      <c r="E40" s="35"/>
      <c r="F40" s="78"/>
      <c r="G40" s="77"/>
      <c r="H40" s="35"/>
      <c r="I40" s="35"/>
      <c r="J40" s="35"/>
      <c r="K40" s="35"/>
      <c r="L40" s="35"/>
      <c r="M40" s="78"/>
      <c r="N40" s="77"/>
      <c r="O40" s="35"/>
      <c r="P40" s="35"/>
      <c r="Q40" s="34"/>
      <c r="R40" s="35"/>
      <c r="S40" s="35"/>
      <c r="T40" s="35"/>
      <c r="U40" s="78"/>
      <c r="V40" s="77"/>
      <c r="W40" s="35"/>
      <c r="X40" s="35"/>
      <c r="Y40" s="35"/>
      <c r="Z40" s="35"/>
      <c r="AA40" s="35"/>
      <c r="AB40" s="78"/>
    </row>
    <row r="41" spans="1:28" s="4" customFormat="1" ht="30" customHeight="1" outlineLevel="1">
      <c r="A41" s="44" t="s">
        <v>10</v>
      </c>
      <c r="B41" s="91">
        <f>SUM(C41,E41,H41)</f>
        <v>40.299999999999997</v>
      </c>
      <c r="C41" s="208">
        <v>11.5</v>
      </c>
      <c r="D41" s="34">
        <f>C41/$B41*100</f>
        <v>28.535980148883379</v>
      </c>
      <c r="E41" s="208">
        <v>2.5</v>
      </c>
      <c r="F41" s="76">
        <f>E41/$B41*100</f>
        <v>6.2034739454094296</v>
      </c>
      <c r="G41" s="44" t="s">
        <v>10</v>
      </c>
      <c r="H41" s="91">
        <f>SUM(J41:M41)</f>
        <v>26.3</v>
      </c>
      <c r="I41" s="34">
        <f>H41/$B41*100</f>
        <v>65.260545905707204</v>
      </c>
      <c r="J41" s="208">
        <v>2.5</v>
      </c>
      <c r="K41" s="208">
        <v>7.5</v>
      </c>
      <c r="L41" s="208">
        <v>1.9</v>
      </c>
      <c r="M41" s="209">
        <v>14.4</v>
      </c>
      <c r="N41" s="44" t="s">
        <v>10</v>
      </c>
      <c r="O41" s="91">
        <f>SUM(P41,R41,T41,W41,Y41,AA41)</f>
        <v>40.300000000000004</v>
      </c>
      <c r="P41" s="208">
        <v>3.6</v>
      </c>
      <c r="Q41" s="34">
        <f>P41/$O41*100</f>
        <v>8.9330024813895772</v>
      </c>
      <c r="R41" s="208">
        <v>4.7</v>
      </c>
      <c r="S41" s="34">
        <f>R41/O41*100</f>
        <v>11.662531017369727</v>
      </c>
      <c r="T41" s="208">
        <v>7.9</v>
      </c>
      <c r="U41" s="76">
        <f>T41/O41*100</f>
        <v>19.602977667493796</v>
      </c>
      <c r="V41" s="44" t="s">
        <v>10</v>
      </c>
      <c r="W41" s="208">
        <v>10.9</v>
      </c>
      <c r="X41" s="34">
        <f>W41/O41*100</f>
        <v>27.04714640198511</v>
      </c>
      <c r="Y41" s="208">
        <v>4.3</v>
      </c>
      <c r="Z41" s="34">
        <f>Y41/O41*100</f>
        <v>10.669975186104216</v>
      </c>
      <c r="AA41" s="208">
        <v>8.9</v>
      </c>
      <c r="AB41" s="76">
        <f>AA41/O41*100</f>
        <v>22.084367245657567</v>
      </c>
    </row>
    <row r="42" spans="1:28" s="4" customFormat="1" ht="30" customHeight="1" outlineLevel="1">
      <c r="A42" s="42" t="s">
        <v>11</v>
      </c>
      <c r="B42" s="91">
        <f>SUM(C42,E42,H42)</f>
        <v>39.6</v>
      </c>
      <c r="C42" s="208">
        <v>12</v>
      </c>
      <c r="D42" s="34">
        <f>C42/$B42*100</f>
        <v>30.303030303030305</v>
      </c>
      <c r="E42" s="208">
        <v>2.6</v>
      </c>
      <c r="F42" s="76">
        <f>E42/$B42*100</f>
        <v>6.5656565656565666</v>
      </c>
      <c r="G42" s="42" t="s">
        <v>11</v>
      </c>
      <c r="H42" s="91">
        <f>SUM(J42:M42)</f>
        <v>25</v>
      </c>
      <c r="I42" s="34">
        <f>H42/$B42*100</f>
        <v>63.131313131313128</v>
      </c>
      <c r="J42" s="208">
        <v>2.8</v>
      </c>
      <c r="K42" s="208">
        <v>7.6</v>
      </c>
      <c r="L42" s="208">
        <v>1.6</v>
      </c>
      <c r="M42" s="209">
        <v>13</v>
      </c>
      <c r="N42" s="42" t="s">
        <v>11</v>
      </c>
      <c r="O42" s="91">
        <f>SUM(P42,R42,T42,W42,Y42,AA42)</f>
        <v>39.700000000000003</v>
      </c>
      <c r="P42" s="208">
        <v>2.8</v>
      </c>
      <c r="Q42" s="34">
        <f>P42/$O42*100</f>
        <v>7.0528967254408048</v>
      </c>
      <c r="R42" s="208">
        <v>3.6</v>
      </c>
      <c r="S42" s="34">
        <f>R42/O42*100</f>
        <v>9.0680100755667503</v>
      </c>
      <c r="T42" s="208">
        <v>8.5</v>
      </c>
      <c r="U42" s="76">
        <f>T42/O42*100</f>
        <v>21.410579345088159</v>
      </c>
      <c r="V42" s="42" t="s">
        <v>11</v>
      </c>
      <c r="W42" s="208">
        <v>11.2</v>
      </c>
      <c r="X42" s="34">
        <f>W42/O42*100</f>
        <v>28.211586901763219</v>
      </c>
      <c r="Y42" s="208">
        <v>4.4000000000000004</v>
      </c>
      <c r="Z42" s="34">
        <f>Y42/O42*100</f>
        <v>11.083123425692696</v>
      </c>
      <c r="AA42" s="208">
        <v>9.1999999999999993</v>
      </c>
      <c r="AB42" s="76">
        <f>AA42/O42*100</f>
        <v>23.17380352644836</v>
      </c>
    </row>
    <row r="43" spans="1:28" ht="9.9499999999999993" customHeight="1" thickBot="1">
      <c r="A43" s="45"/>
      <c r="B43" s="46"/>
      <c r="C43" s="46"/>
      <c r="D43" s="46"/>
      <c r="E43" s="46"/>
      <c r="F43" s="47"/>
      <c r="G43" s="45"/>
      <c r="H43" s="46"/>
      <c r="I43" s="46"/>
      <c r="J43" s="46"/>
      <c r="K43" s="46"/>
      <c r="L43" s="46"/>
      <c r="M43" s="47"/>
      <c r="N43" s="45"/>
      <c r="O43" s="46"/>
      <c r="P43" s="46"/>
      <c r="Q43" s="46"/>
      <c r="R43" s="46"/>
      <c r="S43" s="46"/>
      <c r="T43" s="46"/>
      <c r="U43" s="47"/>
      <c r="V43" s="45"/>
      <c r="W43" s="46"/>
      <c r="X43" s="46"/>
      <c r="Y43" s="46"/>
      <c r="Z43" s="46"/>
      <c r="AA43" s="46"/>
      <c r="AB43" s="47"/>
    </row>
    <row r="44" spans="1:28" ht="9.9499999999999993" customHeight="1">
      <c r="A44" s="23"/>
      <c r="B44" s="18"/>
      <c r="C44" s="18"/>
      <c r="D44" s="18"/>
      <c r="E44" s="18"/>
      <c r="F44" s="18"/>
      <c r="G44" s="23"/>
      <c r="H44" s="18"/>
      <c r="I44" s="18"/>
      <c r="J44" s="18"/>
      <c r="K44" s="18"/>
      <c r="L44" s="18"/>
      <c r="M44" s="18"/>
    </row>
    <row r="45" spans="1:28" ht="15" customHeight="1">
      <c r="A45" s="37" t="s">
        <v>55</v>
      </c>
      <c r="B45" s="18"/>
      <c r="C45" s="18"/>
      <c r="D45" s="18"/>
      <c r="E45" s="18"/>
      <c r="F45" s="18"/>
      <c r="G45" s="37"/>
      <c r="H45" s="18"/>
      <c r="I45" s="18"/>
      <c r="J45" s="18"/>
      <c r="K45" s="18"/>
      <c r="L45" s="18"/>
      <c r="M45" s="18"/>
      <c r="N45" s="37" t="s">
        <v>55</v>
      </c>
      <c r="V45" s="37"/>
    </row>
    <row r="46" spans="1:28">
      <c r="A46" s="36"/>
      <c r="B46" s="18"/>
      <c r="C46" s="18"/>
      <c r="D46" s="18"/>
      <c r="E46" s="18"/>
      <c r="F46" s="18"/>
      <c r="G46" s="36"/>
      <c r="H46" s="18"/>
      <c r="I46" s="18"/>
      <c r="J46" s="18"/>
      <c r="K46" s="18"/>
      <c r="L46" s="18"/>
      <c r="M46" s="18"/>
    </row>
    <row r="48" spans="1:28" s="4" customFormat="1" ht="18" customHeight="1"/>
    <row r="51" ht="28.5" customHeight="1"/>
    <row r="54" ht="20.25" customHeight="1"/>
    <row r="56" ht="33.75" customHeight="1"/>
    <row r="57" ht="22.5" customHeight="1"/>
    <row r="60" ht="27.75" customHeight="1"/>
    <row r="61" ht="45" customHeight="1"/>
    <row r="62" ht="45" customHeight="1"/>
    <row r="63" ht="45" customHeight="1"/>
    <row r="64" ht="45" customHeight="1"/>
    <row r="65" ht="45" customHeight="1"/>
    <row r="66" ht="17.25" customHeight="1" outlineLevel="1"/>
    <row r="67" ht="45" customHeight="1" outlineLevel="1"/>
    <row r="68" ht="45" customHeight="1" outlineLevel="1"/>
    <row r="69" ht="45" customHeight="1"/>
    <row r="70" ht="17.25" customHeight="1"/>
    <row r="71" ht="45" customHeight="1"/>
    <row r="72" ht="45" customHeight="1"/>
    <row r="73" ht="8.25" customHeight="1"/>
  </sheetData>
  <sheetProtection selectLockedCells="1"/>
  <mergeCells count="32">
    <mergeCell ref="L9:L10"/>
    <mergeCell ref="M9:M10"/>
    <mergeCell ref="C7:C10"/>
    <mergeCell ref="E7:E10"/>
    <mergeCell ref="H7:H10"/>
    <mergeCell ref="K9:K10"/>
    <mergeCell ref="K7:K8"/>
    <mergeCell ref="L7:L8"/>
    <mergeCell ref="M7:M8"/>
    <mergeCell ref="J7:J8"/>
    <mergeCell ref="P8:P10"/>
    <mergeCell ref="P6:Q7"/>
    <mergeCell ref="W8:W10"/>
    <mergeCell ref="W6:X7"/>
    <mergeCell ref="A2:F2"/>
    <mergeCell ref="A3:F3"/>
    <mergeCell ref="G2:M2"/>
    <mergeCell ref="I9:I10"/>
    <mergeCell ref="N2:U2"/>
    <mergeCell ref="N3:U3"/>
    <mergeCell ref="V2:AB2"/>
    <mergeCell ref="R7:R10"/>
    <mergeCell ref="R6:S6"/>
    <mergeCell ref="C6:D6"/>
    <mergeCell ref="E6:F6"/>
    <mergeCell ref="H6:M6"/>
    <mergeCell ref="Y8:Y10"/>
    <mergeCell ref="Y6:Z7"/>
    <mergeCell ref="AA8:AA10"/>
    <mergeCell ref="AA6:AB7"/>
    <mergeCell ref="T8:T10"/>
    <mergeCell ref="T6:U7"/>
  </mergeCells>
  <phoneticPr fontId="39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0" orientation="portrait" r:id="rId1"/>
  <headerFooter alignWithMargins="0"/>
  <colBreaks count="3" manualBreakCount="3">
    <brk id="6" max="24" man="1"/>
    <brk id="13" max="24" man="1"/>
    <brk id="21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Ⅳ.노동</vt:lpstr>
      <vt:lpstr>1.경제활동인구총괄</vt:lpstr>
      <vt:lpstr>2.연령별취업자</vt:lpstr>
      <vt:lpstr>3.산업별취업자  4.직업별취업자</vt:lpstr>
      <vt:lpstr>'1.경제활동인구총괄'!Print_Area</vt:lpstr>
      <vt:lpstr>'2.연령별취업자'!Print_Area</vt:lpstr>
      <vt:lpstr>'3.산업별취업자  4.직업별취업자'!Print_Area</vt:lpstr>
      <vt:lpstr>Ⅳ.노동!Print_Area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2022-12-01T02:36:48Z</cp:lastPrinted>
  <dcterms:created xsi:type="dcterms:W3CDTF">2010-02-10T01:52:34Z</dcterms:created>
  <dcterms:modified xsi:type="dcterms:W3CDTF">2024-02-02T05:19:40Z</dcterms:modified>
</cp:coreProperties>
</file>