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3년도\통계연보\2022년 통계연보\제작완\"/>
    </mc:Choice>
  </mc:AlternateContent>
  <bookViews>
    <workbookView xWindow="0" yWindow="0" windowWidth="28770" windowHeight="11235" tabRatio="699"/>
  </bookViews>
  <sheets>
    <sheet name="Ⅸ. 유통 · 금융 · 보험 및 기타 서비스" sheetId="27" r:id="rId1"/>
    <sheet name="1.유통업체현황" sheetId="31" r:id="rId2"/>
    <sheet name="2.금융기관" sheetId="32" r:id="rId3"/>
    <sheet name="3.금융기관 예금,대출 및 어음" sheetId="33" r:id="rId4"/>
    <sheet name="4.수출입통관실적" sheetId="28" r:id="rId5"/>
    <sheet name="4-1.수출실적" sheetId="29" r:id="rId6"/>
    <sheet name="4-2.수입실적" sheetId="30" r:id="rId7"/>
  </sheets>
  <definedNames>
    <definedName name="aaa">#REF!</definedName>
    <definedName name="_xlnm.Print_Area" localSheetId="1">'1.유통업체현황'!$A$1:$AF$22</definedName>
    <definedName name="_xlnm.Print_Area" localSheetId="2">'2.금융기관'!$A$1:$P$22</definedName>
    <definedName name="_xlnm.Print_Area" localSheetId="4">'4.수출입통관실적'!$A$1:$E$20</definedName>
    <definedName name="_xlnm.Print_Area" localSheetId="5">'4-1.수출실적'!$A$1:$M$25</definedName>
    <definedName name="_xlnm.Print_Area" localSheetId="6">'4-2.수입실적'!$A$1:$M$25</definedName>
    <definedName name="_xlnm.Print_Area" localSheetId="0">'Ⅸ. 유통 · 금융 · 보험 및 기타 서비스'!$A$1:$J$36</definedName>
  </definedNames>
  <calcPr calcId="162913"/>
</workbook>
</file>

<file path=xl/calcChain.xml><?xml version="1.0" encoding="utf-8"?>
<calcChain xmlns="http://schemas.openxmlformats.org/spreadsheetml/2006/main">
  <c r="N41" i="33" l="1"/>
  <c r="O28" i="33" l="1"/>
  <c r="O15" i="33"/>
  <c r="O41" i="33"/>
  <c r="P28" i="33" l="1"/>
  <c r="Q41" i="33"/>
  <c r="N15" i="33" l="1"/>
  <c r="M15" i="33"/>
  <c r="L41" i="33" l="1"/>
  <c r="J28" i="33"/>
  <c r="J41" i="33"/>
  <c r="C51" i="33"/>
  <c r="B51" i="33" s="1"/>
  <c r="E16" i="28"/>
  <c r="B16" i="28"/>
  <c r="B21" i="29"/>
  <c r="B21" i="30"/>
  <c r="D18" i="31"/>
  <c r="B18" i="31"/>
  <c r="W18" i="31"/>
  <c r="C18" i="31" s="1"/>
  <c r="V18" i="31"/>
  <c r="U18" i="31"/>
  <c r="C53" i="33" l="1"/>
  <c r="B53" i="33" s="1"/>
  <c r="B41" i="33" s="1"/>
  <c r="C52" i="33"/>
  <c r="B52" i="33" s="1"/>
  <c r="C50" i="33"/>
  <c r="B50" i="33"/>
  <c r="C49" i="33"/>
  <c r="B49" i="33" s="1"/>
  <c r="C48" i="33"/>
  <c r="B48" i="33" s="1"/>
  <c r="C47" i="33"/>
  <c r="B47" i="33" s="1"/>
  <c r="C46" i="33"/>
  <c r="B46" i="33" s="1"/>
  <c r="C45" i="33"/>
  <c r="B45" i="33" s="1"/>
  <c r="C44" i="33"/>
  <c r="B44" i="33" s="1"/>
  <c r="C43" i="33"/>
  <c r="B43" i="33" s="1"/>
  <c r="C42" i="33"/>
  <c r="B42" i="33" s="1"/>
  <c r="P41" i="33"/>
  <c r="M41" i="33"/>
  <c r="I41" i="33"/>
  <c r="H41" i="33"/>
  <c r="G41" i="33"/>
  <c r="F41" i="33"/>
  <c r="E41" i="33"/>
  <c r="D41" i="33"/>
  <c r="B18" i="32"/>
  <c r="C41" i="33" l="1"/>
  <c r="N28" i="33" l="1"/>
  <c r="M28" i="33"/>
  <c r="L28" i="33"/>
  <c r="P15" i="33"/>
  <c r="Q15" i="33" s="1"/>
  <c r="Q28" i="33" l="1"/>
  <c r="B20" i="30"/>
  <c r="B20" i="29"/>
  <c r="E15" i="28" l="1"/>
  <c r="B19" i="29" l="1"/>
  <c r="B19" i="30"/>
  <c r="B15" i="28"/>
  <c r="L15" i="33"/>
  <c r="C27" i="33"/>
  <c r="B27" i="33" s="1"/>
  <c r="B15" i="33" s="1"/>
  <c r="C26" i="33"/>
  <c r="B26" i="33" s="1"/>
  <c r="C25" i="33"/>
  <c r="B25" i="33" s="1"/>
  <c r="C24" i="33"/>
  <c r="B24" i="33" s="1"/>
  <c r="C23" i="33"/>
  <c r="B23" i="33" s="1"/>
  <c r="C22" i="33"/>
  <c r="B22" i="33" s="1"/>
  <c r="C21" i="33"/>
  <c r="B21" i="33" s="1"/>
  <c r="C20" i="33"/>
  <c r="B20" i="33" s="1"/>
  <c r="C19" i="33"/>
  <c r="B19" i="33" s="1"/>
  <c r="C18" i="33"/>
  <c r="B18" i="33" s="1"/>
  <c r="C17" i="33"/>
  <c r="B17" i="33" s="1"/>
  <c r="C16" i="33"/>
  <c r="B16" i="33" s="1"/>
  <c r="J15" i="33"/>
  <c r="I15" i="33"/>
  <c r="H15" i="33"/>
  <c r="G15" i="33"/>
  <c r="F15" i="33"/>
  <c r="E15" i="33"/>
  <c r="D15" i="33"/>
  <c r="B17" i="32"/>
  <c r="B16" i="32"/>
  <c r="D17" i="31"/>
  <c r="W17" i="31"/>
  <c r="C17" i="31" s="1"/>
  <c r="V17" i="31"/>
  <c r="U17" i="31"/>
  <c r="B17" i="31" s="1"/>
  <c r="V16" i="31"/>
  <c r="W16" i="31"/>
  <c r="C16" i="31" s="1"/>
  <c r="U16" i="31"/>
  <c r="B16" i="31" s="1"/>
  <c r="D16" i="31"/>
  <c r="C15" i="33" l="1"/>
  <c r="C29" i="33"/>
  <c r="B29" i="33" s="1"/>
  <c r="C40" i="33"/>
  <c r="C28" i="33" s="1"/>
  <c r="C39" i="33"/>
  <c r="B39" i="33" s="1"/>
  <c r="C38" i="33"/>
  <c r="B38" i="33" s="1"/>
  <c r="C37" i="33"/>
  <c r="B37" i="33" s="1"/>
  <c r="C36" i="33"/>
  <c r="B36" i="33" s="1"/>
  <c r="C35" i="33"/>
  <c r="B35" i="33" s="1"/>
  <c r="C34" i="33"/>
  <c r="B34" i="33" s="1"/>
  <c r="C33" i="33"/>
  <c r="B33" i="33" s="1"/>
  <c r="C32" i="33"/>
  <c r="B32" i="33" s="1"/>
  <c r="C31" i="33"/>
  <c r="B31" i="33" s="1"/>
  <c r="C30" i="33"/>
  <c r="B30" i="33" s="1"/>
  <c r="I28" i="33"/>
  <c r="H28" i="33"/>
  <c r="G28" i="33"/>
  <c r="F28" i="33"/>
  <c r="E28" i="33"/>
  <c r="D28" i="33"/>
  <c r="B40" i="33" l="1"/>
  <c r="B28" i="33" s="1"/>
</calcChain>
</file>

<file path=xl/sharedStrings.xml><?xml version="1.0" encoding="utf-8"?>
<sst xmlns="http://schemas.openxmlformats.org/spreadsheetml/2006/main" count="394" uniqueCount="215">
  <si>
    <t>단위 : 천불</t>
  </si>
  <si>
    <t>Ⅸ. 유통·금융·보험 및 기타 서비스</t>
    <phoneticPr fontId="9" type="noConversion"/>
  </si>
  <si>
    <t>Trade, Banking, Insurance and Other Services</t>
    <phoneticPr fontId="9" type="noConversion"/>
  </si>
  <si>
    <t>Exports and Imports Cleared</t>
    <phoneticPr fontId="4" type="noConversion"/>
  </si>
  <si>
    <t>unit : USD 1,000</t>
    <phoneticPr fontId="4" type="noConversion"/>
  </si>
  <si>
    <t>총      액</t>
    <phoneticPr fontId="4" type="noConversion"/>
  </si>
  <si>
    <t>수       출</t>
    <phoneticPr fontId="4" type="noConversion"/>
  </si>
  <si>
    <t>수       입</t>
    <phoneticPr fontId="4" type="noConversion"/>
  </si>
  <si>
    <t>수출입초과</t>
  </si>
  <si>
    <t>(A+B)</t>
  </si>
  <si>
    <t>(A)</t>
  </si>
  <si>
    <t>(B)</t>
  </si>
  <si>
    <t>(A-B)</t>
  </si>
  <si>
    <t xml:space="preserve">Excess of 
export/ import </t>
    <phoneticPr fontId="4" type="noConversion"/>
  </si>
  <si>
    <t>Total amount</t>
    <phoneticPr fontId="4" type="noConversion"/>
  </si>
  <si>
    <t>Export</t>
    <phoneticPr fontId="4" type="noConversion"/>
  </si>
  <si>
    <t>Import</t>
    <phoneticPr fontId="4" type="noConversion"/>
  </si>
  <si>
    <t xml:space="preserve"> 주 : 1) 통관기준, 사업체소재지기준</t>
    <phoneticPr fontId="4" type="noConversion"/>
  </si>
  <si>
    <t>4-1. 수  출  실  적</t>
    <phoneticPr fontId="4" type="noConversion"/>
  </si>
  <si>
    <t xml:space="preserve"> Exports</t>
    <phoneticPr fontId="4" type="noConversion"/>
  </si>
  <si>
    <t>합   계</t>
    <phoneticPr fontId="4" type="noConversion"/>
  </si>
  <si>
    <t xml:space="preserve"> </t>
  </si>
  <si>
    <t>Total</t>
  </si>
  <si>
    <t>Beverages and 
tobacco</t>
    <phoneticPr fontId="4" type="noConversion"/>
  </si>
  <si>
    <t>광물성연료,
윤활유 및
관련물질</t>
    <phoneticPr fontId="2" type="noConversion"/>
  </si>
  <si>
    <t>Mineral fuels, lubricants &amp; related materials</t>
    <phoneticPr fontId="2" type="noConversion"/>
  </si>
  <si>
    <t xml:space="preserve">Crude materials, inedible, except fuels </t>
    <phoneticPr fontId="2" type="noConversion"/>
  </si>
  <si>
    <t>Foods and live animals</t>
    <phoneticPr fontId="2" type="noConversion"/>
  </si>
  <si>
    <t>비식용
원재료
(연료제외)</t>
    <phoneticPr fontId="2" type="noConversion"/>
  </si>
  <si>
    <t>화학물 및 
관련제품</t>
    <phoneticPr fontId="2" type="noConversion"/>
  </si>
  <si>
    <t>재 료 별
제조제품</t>
    <phoneticPr fontId="4" type="noConversion"/>
  </si>
  <si>
    <t>기계 및 
운수장비</t>
    <phoneticPr fontId="2" type="noConversion"/>
  </si>
  <si>
    <t>기타 
제조제품</t>
    <phoneticPr fontId="4" type="noConversion"/>
  </si>
  <si>
    <t xml:space="preserve">Animal and vegetable oils, fats and waxes </t>
    <phoneticPr fontId="2" type="noConversion"/>
  </si>
  <si>
    <t xml:space="preserve">Chemicals and related products </t>
    <phoneticPr fontId="2" type="noConversion"/>
  </si>
  <si>
    <t>Machinery and
transport equipment</t>
    <phoneticPr fontId="2" type="noConversion"/>
  </si>
  <si>
    <t>4-2. 수  입  실  적</t>
    <phoneticPr fontId="4" type="noConversion"/>
  </si>
  <si>
    <t xml:space="preserve"> Imports</t>
    <phoneticPr fontId="4" type="noConversion"/>
  </si>
  <si>
    <t>1. 유 통 업 체 현 황</t>
    <phoneticPr fontId="4" type="noConversion"/>
  </si>
  <si>
    <t>Distribution Stores</t>
    <phoneticPr fontId="4" type="noConversion"/>
  </si>
  <si>
    <t>단위 : 개소, ㎡</t>
    <phoneticPr fontId="4" type="noConversion"/>
  </si>
  <si>
    <t>unit : place, ㎡</t>
    <phoneticPr fontId="4" type="noConversion"/>
  </si>
  <si>
    <t>연   별</t>
    <phoneticPr fontId="4" type="noConversion"/>
  </si>
  <si>
    <t>합    계</t>
    <phoneticPr fontId="4" type="noConversion"/>
  </si>
  <si>
    <t>대 형 마 트(할인점)</t>
    <phoneticPr fontId="4" type="noConversion"/>
  </si>
  <si>
    <t>전  문  점</t>
    <phoneticPr fontId="4" type="noConversion"/>
  </si>
  <si>
    <t>백  화  점</t>
    <phoneticPr fontId="4" type="noConversion"/>
  </si>
  <si>
    <t>쇼  핑  센  터</t>
    <phoneticPr fontId="4" type="noConversion"/>
  </si>
  <si>
    <t>복합쇼핑몰</t>
    <phoneticPr fontId="4" type="noConversion"/>
  </si>
  <si>
    <r>
      <t>기 타 대 규 모 점 포</t>
    </r>
    <r>
      <rPr>
        <vertAlign val="superscript"/>
        <sz val="10"/>
        <color theme="1"/>
        <rFont val="맑은 고딕"/>
        <family val="3"/>
        <charset val="129"/>
        <scheme val="major"/>
      </rPr>
      <t>1)</t>
    </r>
  </si>
  <si>
    <t>Total</t>
    <phoneticPr fontId="4" type="noConversion"/>
  </si>
  <si>
    <t>Discount Store</t>
    <phoneticPr fontId="4" type="noConversion"/>
  </si>
  <si>
    <t>Specialty Store</t>
  </si>
  <si>
    <t>Department Store</t>
    <phoneticPr fontId="4" type="noConversion"/>
  </si>
  <si>
    <t>Shopping Center</t>
    <phoneticPr fontId="4" type="noConversion"/>
  </si>
  <si>
    <t xml:space="preserve">소   계 Total </t>
    <phoneticPr fontId="4" type="noConversion"/>
  </si>
  <si>
    <t xml:space="preserve"> 전통시장  Traditional market</t>
  </si>
  <si>
    <t>Other Large-scale Store</t>
  </si>
  <si>
    <t>개 소</t>
    <phoneticPr fontId="4" type="noConversion"/>
  </si>
  <si>
    <t>점포수</t>
    <phoneticPr fontId="4" type="noConversion"/>
  </si>
  <si>
    <t>면   적    Area</t>
    <phoneticPr fontId="4" type="noConversion"/>
  </si>
  <si>
    <t>개 소</t>
  </si>
  <si>
    <t xml:space="preserve">면   적     </t>
    <phoneticPr fontId="4" type="noConversion"/>
  </si>
  <si>
    <t xml:space="preserve">면      적    </t>
    <phoneticPr fontId="4" type="noConversion"/>
  </si>
  <si>
    <t>판매면적</t>
    <phoneticPr fontId="4" type="noConversion"/>
  </si>
  <si>
    <t>점포수</t>
  </si>
  <si>
    <t>개소</t>
  </si>
  <si>
    <t xml:space="preserve">면     적 </t>
  </si>
  <si>
    <t>판매</t>
    <phoneticPr fontId="4" type="noConversion"/>
  </si>
  <si>
    <t>건물</t>
    <phoneticPr fontId="4" type="noConversion"/>
  </si>
  <si>
    <t>건물연면적</t>
  </si>
  <si>
    <t>면적</t>
    <phoneticPr fontId="4" type="noConversion"/>
  </si>
  <si>
    <t>연면적</t>
    <phoneticPr fontId="4" type="noConversion"/>
  </si>
  <si>
    <t>Sales Area</t>
    <phoneticPr fontId="4" type="noConversion"/>
  </si>
  <si>
    <t>Number</t>
    <phoneticPr fontId="4" type="noConversion"/>
  </si>
  <si>
    <t xml:space="preserve"> 주   1) 농수산물센터, 도매시장 등임.</t>
    <phoneticPr fontId="4" type="noConversion"/>
  </si>
  <si>
    <t>Financial Institutions</t>
  </si>
  <si>
    <t>단위 : 개소</t>
  </si>
  <si>
    <t>unit : place</t>
    <phoneticPr fontId="9" type="noConversion"/>
  </si>
  <si>
    <t>계</t>
  </si>
  <si>
    <t>한 국</t>
  </si>
  <si>
    <t>기    타         Other banks</t>
  </si>
  <si>
    <t>은 행</t>
  </si>
  <si>
    <t>우  리</t>
  </si>
  <si>
    <t>스텐다드</t>
    <phoneticPr fontId="9" type="noConversion"/>
  </si>
  <si>
    <t>국  민</t>
  </si>
  <si>
    <t>신  한</t>
  </si>
  <si>
    <t>KEB</t>
    <phoneticPr fontId="9" type="noConversion"/>
  </si>
  <si>
    <t>한국씨티</t>
  </si>
  <si>
    <t>IBK</t>
    <phoneticPr fontId="9" type="noConversion"/>
  </si>
  <si>
    <t>농  협</t>
  </si>
  <si>
    <t>수  협</t>
  </si>
  <si>
    <t>KDB</t>
    <phoneticPr fontId="9" type="noConversion"/>
  </si>
  <si>
    <t>한국</t>
    <phoneticPr fontId="9" type="noConversion"/>
  </si>
  <si>
    <t>외  국</t>
  </si>
  <si>
    <t>은  행</t>
  </si>
  <si>
    <t>차타드 은행</t>
    <phoneticPr fontId="9" type="noConversion"/>
  </si>
  <si>
    <t>하나은행</t>
    <phoneticPr fontId="9" type="noConversion"/>
  </si>
  <si>
    <t>기업은행</t>
    <phoneticPr fontId="9" type="noConversion"/>
  </si>
  <si>
    <t>중앙회</t>
  </si>
  <si>
    <t>산업은행</t>
  </si>
  <si>
    <t>수출입은행</t>
    <phoneticPr fontId="9" type="noConversion"/>
  </si>
  <si>
    <t>N.A.C.F</t>
  </si>
  <si>
    <t>N.F.F.C</t>
  </si>
  <si>
    <t xml:space="preserve">  주 : 1) 출장소 포함</t>
  </si>
  <si>
    <t>자료 : 한국은행 강원본부</t>
    <phoneticPr fontId="9" type="noConversion"/>
  </si>
  <si>
    <t>단위 : 10억원</t>
    <phoneticPr fontId="9" type="noConversion"/>
  </si>
  <si>
    <t>unit : billion won</t>
    <phoneticPr fontId="9" type="noConversion"/>
  </si>
  <si>
    <r>
      <t>예금총계</t>
    </r>
    <r>
      <rPr>
        <vertAlign val="superscript"/>
        <sz val="10"/>
        <rFont val="맑은 고딕"/>
        <family val="3"/>
        <charset val="129"/>
        <scheme val="major"/>
      </rPr>
      <t>2)</t>
    </r>
  </si>
  <si>
    <t>저 축 성 예 금             Time and savings deposits</t>
  </si>
  <si>
    <t>요구불예금</t>
  </si>
  <si>
    <t>대     출</t>
  </si>
  <si>
    <r>
      <t>어 음 교 환</t>
    </r>
    <r>
      <rPr>
        <vertAlign val="superscript"/>
        <sz val="10"/>
        <rFont val="맑은 고딕"/>
        <family val="3"/>
        <charset val="129"/>
        <scheme val="major"/>
      </rPr>
      <t xml:space="preserve">4) </t>
    </r>
    <r>
      <rPr>
        <sz val="10"/>
        <rFont val="맑은 고딕"/>
        <family val="3"/>
        <charset val="129"/>
        <scheme val="major"/>
      </rPr>
      <t xml:space="preserve">           Bill clearing</t>
    </r>
  </si>
  <si>
    <t>정기예금</t>
  </si>
  <si>
    <t>정기적금</t>
  </si>
  <si>
    <r>
      <t>저축예금</t>
    </r>
    <r>
      <rPr>
        <vertAlign val="superscript"/>
        <sz val="10"/>
        <rFont val="맑은 고딕"/>
        <family val="3"/>
        <charset val="129"/>
        <scheme val="major"/>
      </rPr>
      <t>3)</t>
    </r>
  </si>
  <si>
    <t>상호부금</t>
  </si>
  <si>
    <t>기업자유</t>
  </si>
  <si>
    <t>기      타</t>
  </si>
  <si>
    <t>장수(천장)</t>
  </si>
  <si>
    <t>금      액</t>
  </si>
  <si>
    <t>장당평균금액</t>
  </si>
  <si>
    <t>부 도 액</t>
  </si>
  <si>
    <r>
      <t>부 도 율</t>
    </r>
    <r>
      <rPr>
        <vertAlign val="superscript"/>
        <sz val="10"/>
        <rFont val="맑은 고딕"/>
        <family val="3"/>
        <charset val="129"/>
        <scheme val="major"/>
      </rPr>
      <t>5)</t>
    </r>
  </si>
  <si>
    <t>예    금</t>
  </si>
  <si>
    <t>(천원)</t>
  </si>
  <si>
    <t>(%)</t>
  </si>
  <si>
    <t>Time</t>
  </si>
  <si>
    <t>Savings</t>
  </si>
  <si>
    <t>Other</t>
  </si>
  <si>
    <t>Lending</t>
  </si>
  <si>
    <t>Number of bills</t>
  </si>
  <si>
    <t xml:space="preserve">Amount </t>
  </si>
  <si>
    <t>1월</t>
  </si>
  <si>
    <t>…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</si>
  <si>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</si>
  <si>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</si>
  <si>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</si>
  <si>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</si>
  <si>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</si>
  <si>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</si>
  <si>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</si>
  <si>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</si>
  <si>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</si>
  <si>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</si>
  <si>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</si>
  <si>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자료 : 한국은행강원본부「강원지역경제동향」</t>
  </si>
  <si>
    <t>시   장   Market</t>
    <phoneticPr fontId="2" type="noConversion"/>
  </si>
  <si>
    <t>Establish
-ment</t>
    <phoneticPr fontId="4" type="noConversion"/>
  </si>
  <si>
    <t>No. of Stores</t>
    <phoneticPr fontId="4" type="noConversion"/>
  </si>
  <si>
    <t>Sale Area</t>
    <phoneticPr fontId="4" type="noConversion"/>
  </si>
  <si>
    <r>
      <t>3. 금융기관예금, 대출 및 어음</t>
    </r>
    <r>
      <rPr>
        <b/>
        <vertAlign val="superscript"/>
        <sz val="23"/>
        <rFont val="HY헤드라인M"/>
        <family val="1"/>
        <charset val="129"/>
      </rPr>
      <t>1)</t>
    </r>
  </si>
  <si>
    <r>
      <t>4. 수 출 입 통 관 실 적</t>
    </r>
    <r>
      <rPr>
        <b/>
        <vertAlign val="superscript"/>
        <sz val="20"/>
        <rFont val="HY헤드라인M"/>
        <family val="1"/>
        <charset val="129"/>
      </rPr>
      <t>1)</t>
    </r>
    <phoneticPr fontId="4" type="noConversion"/>
  </si>
  <si>
    <r>
      <t>2. 금  융  기  관</t>
    </r>
    <r>
      <rPr>
        <b/>
        <vertAlign val="superscript"/>
        <sz val="23"/>
        <rFont val="HY헤드라인M"/>
        <family val="1"/>
        <charset val="129"/>
      </rPr>
      <t>1)</t>
    </r>
  </si>
  <si>
    <t xml:space="preserve"> 주 : 품목은 SITC 기준, 분류단위는 제1단위</t>
    <phoneticPr fontId="2" type="noConversion"/>
  </si>
  <si>
    <t>Distribution Stores(Cont'd)</t>
    <phoneticPr fontId="4" type="noConversion"/>
  </si>
  <si>
    <t>Deposits, Loans and Bills 
of Financial Institutions</t>
    <phoneticPr fontId="2" type="noConversion"/>
  </si>
  <si>
    <t>자료 : 한국무역협회</t>
    <phoneticPr fontId="4" type="noConversion"/>
  </si>
  <si>
    <t xml:space="preserve"> 자료 : 한국무역협회</t>
    <phoneticPr fontId="2" type="noConversion"/>
  </si>
  <si>
    <t>유 통 업 체 현 황(속)</t>
    <phoneticPr fontId="4" type="noConversion"/>
  </si>
  <si>
    <t>연   별</t>
    <phoneticPr fontId="9" type="noConversion"/>
  </si>
  <si>
    <t>월   별</t>
    <phoneticPr fontId="2" type="noConversion"/>
  </si>
  <si>
    <t>Sales
Area</t>
    <phoneticPr fontId="4" type="noConversion"/>
  </si>
  <si>
    <t>No. of
stores</t>
    <phoneticPr fontId="4" type="noConversion"/>
  </si>
  <si>
    <t>Complex Shopping mall</t>
    <phoneticPr fontId="4" type="noConversion"/>
  </si>
  <si>
    <t>Bank of Korea</t>
    <phoneticPr fontId="2" type="noConversion"/>
  </si>
  <si>
    <t>Woori
bank</t>
    <phoneticPr fontId="2" type="noConversion"/>
  </si>
  <si>
    <t>Standard Chartered bank</t>
    <phoneticPr fontId="2" type="noConversion"/>
  </si>
  <si>
    <t>Kookmin bank</t>
    <phoneticPr fontId="2" type="noConversion"/>
  </si>
  <si>
    <t>Shinhan bank</t>
    <phoneticPr fontId="2" type="noConversion"/>
  </si>
  <si>
    <t>KEB Hana bank</t>
    <phoneticPr fontId="2" type="noConversion"/>
  </si>
  <si>
    <t>Citi bank Korea</t>
    <phoneticPr fontId="2" type="noConversion"/>
  </si>
  <si>
    <t>Industrial bank of Korea</t>
    <phoneticPr fontId="2" type="noConversion"/>
  </si>
  <si>
    <t>Korea development bank</t>
    <phoneticPr fontId="2" type="noConversion"/>
  </si>
  <si>
    <t>Korea Exim
bank</t>
    <phoneticPr fontId="2" type="noConversion"/>
  </si>
  <si>
    <t>Foreign bank
in korea</t>
    <phoneticPr fontId="2" type="noConversion"/>
  </si>
  <si>
    <t>연   별</t>
    <phoneticPr fontId="2" type="noConversion"/>
  </si>
  <si>
    <t>Installment savings</t>
    <phoneticPr fontId="2" type="noConversion"/>
  </si>
  <si>
    <t>Mutual installments</t>
    <phoneticPr fontId="2" type="noConversion"/>
  </si>
  <si>
    <t>Company savings</t>
    <phoneticPr fontId="2" type="noConversion"/>
  </si>
  <si>
    <t>Demand deposits</t>
    <phoneticPr fontId="2" type="noConversion"/>
  </si>
  <si>
    <t>Grand total</t>
    <phoneticPr fontId="2" type="noConversion"/>
  </si>
  <si>
    <t>Average value
per bill</t>
    <phoneticPr fontId="2" type="noConversion"/>
  </si>
  <si>
    <t>Dishonored amount</t>
    <phoneticPr fontId="2" type="noConversion"/>
  </si>
  <si>
    <t>Dishonored rate</t>
    <phoneticPr fontId="2" type="noConversion"/>
  </si>
  <si>
    <t xml:space="preserve">  주 : 1) 예금 취급점포 기준임                         2) 외화예금 및 동업자예금 제외</t>
    <phoneticPr fontId="2" type="noConversion"/>
  </si>
  <si>
    <t xml:space="preserve">        5) 부도금액 기준</t>
    <phoneticPr fontId="2" type="noConversion"/>
  </si>
  <si>
    <t>달리
분류되지
않은 상품
및 취급물</t>
    <phoneticPr fontId="2" type="noConversion"/>
  </si>
  <si>
    <t>동식물성
유지 및 
왁스</t>
    <phoneticPr fontId="2" type="noConversion"/>
  </si>
  <si>
    <t>음료 및
담배</t>
    <phoneticPr fontId="4" type="noConversion"/>
  </si>
  <si>
    <t>음료 및
 담배</t>
    <phoneticPr fontId="4" type="noConversion"/>
  </si>
  <si>
    <t>Manufactured goods classified chiefly by material</t>
    <phoneticPr fontId="2" type="noConversion"/>
  </si>
  <si>
    <t>Miscellaneous manufactured articles</t>
    <phoneticPr fontId="2" type="noConversion"/>
  </si>
  <si>
    <t>Commodities
&amp;transactions
n.e.c</t>
    <phoneticPr fontId="2" type="noConversion"/>
  </si>
  <si>
    <t>자료 : 경제진흥과</t>
    <phoneticPr fontId="4" type="noConversion"/>
  </si>
  <si>
    <t xml:space="preserve">        3) 자유저축예금이 포함('97.6월부터)        4) 전자결재액 제외</t>
    <phoneticPr fontId="2" type="noConversion"/>
  </si>
  <si>
    <t>-</t>
  </si>
  <si>
    <t>상 점 가  Shopping street</t>
    <phoneticPr fontId="4" type="noConversion"/>
  </si>
  <si>
    <t>Sale
Area</t>
    <phoneticPr fontId="4" type="noConversion"/>
  </si>
  <si>
    <t>Establishment</t>
    <phoneticPr fontId="4" type="noConversion"/>
  </si>
  <si>
    <t>시 중 은 행               Nation-wide commercial banks</t>
    <phoneticPr fontId="2" type="noConversion"/>
  </si>
  <si>
    <t>특 수 은 행     Chartered  banks</t>
    <phoneticPr fontId="2" type="noConversion"/>
  </si>
  <si>
    <t>1월   Jan.</t>
  </si>
  <si>
    <t>2월  Feb.</t>
  </si>
  <si>
    <t>3월  Mar.</t>
  </si>
  <si>
    <t>4월  Apr.</t>
  </si>
  <si>
    <t>5월  May.</t>
  </si>
  <si>
    <t>6월  Jun.</t>
  </si>
  <si>
    <t xml:space="preserve">7월  Jul. </t>
  </si>
  <si>
    <t>8월  Aug.</t>
  </si>
  <si>
    <t>9월  Sept.</t>
  </si>
  <si>
    <t xml:space="preserve">10월  Oct.  </t>
  </si>
  <si>
    <t>11월  Nov.</t>
  </si>
  <si>
    <t>12월  Dec.</t>
  </si>
  <si>
    <t>식품 및
산 동물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</si>
</sst>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176" formatCode="_ * #,##0_ ;_ * \-#,##0_ ;_ * &quot;-&quot;_ ;_ @_ "/>
    <numFmt numFmtId="177" formatCode="&quot;₩&quot;#,##0;&quot;₩&quot;\-#,##0"/>
    <numFmt numFmtId="178" formatCode="_ * #,##0.00_ ;_ * \-#,##0.00_ ;_ * &quot;-&quot;_ ;_ @_ "/>
    <numFmt numFmtId="179" formatCode="#,##0_);[Red]\(#,##0\)"/>
    <numFmt numFmtId="180" formatCode="_-* #,##0.0_-;\-* #,##0.0_-;_-* &quot;-&quot;?_-;_-@_-"/>
    <numFmt numFmtId="181" formatCode="#,##0.00_ "/>
    <numFmt numFmtId="182" formatCode="_-* #,##0.0000_-;\-* #,##0.0000_-;_-* &quot;-&quot;????_-;_-@_-"/>
    <numFmt numFmtId="183" formatCode="#,##0.0000_ "/>
  </numFmts>
  <fonts count="35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1"/>
      <color rgb="FF000000"/>
      <name val="돋움"/>
      <family val="3"/>
      <charset val="129"/>
    </font>
    <font>
      <sz val="12"/>
      <name val="맑은 고딕"/>
      <family val="3"/>
      <charset val="129"/>
      <scheme val="maj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ajor"/>
    </font>
    <font>
      <sz val="8"/>
      <name val="바탕체"/>
      <family val="1"/>
      <charset val="129"/>
    </font>
    <font>
      <b/>
      <sz val="2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0"/>
      <color indexed="12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sz val="18"/>
      <name val="맑은 고딕"/>
      <family val="3"/>
      <charset val="129"/>
      <scheme val="major"/>
    </font>
    <font>
      <sz val="2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vertAlign val="superscript"/>
      <sz val="10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vertAlign val="superscript"/>
      <sz val="10"/>
      <name val="맑은 고딕"/>
      <family val="3"/>
      <charset val="129"/>
      <scheme val="major"/>
    </font>
    <font>
      <sz val="9"/>
      <color indexed="10"/>
      <name val="맑은 고딕"/>
      <family val="3"/>
      <charset val="129"/>
      <scheme val="maj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0"/>
      <name val="HY헤드라인M"/>
      <family val="1"/>
      <charset val="129"/>
    </font>
    <font>
      <b/>
      <vertAlign val="superscript"/>
      <sz val="20"/>
      <name val="HY헤드라인M"/>
      <family val="1"/>
      <charset val="129"/>
    </font>
    <font>
      <sz val="10"/>
      <name val="HY헤드라인M"/>
      <family val="1"/>
      <charset val="129"/>
    </font>
    <font>
      <b/>
      <vertAlign val="superscript"/>
      <sz val="23"/>
      <name val="HY헤드라인M"/>
      <family val="1"/>
      <charset val="129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7">
    <xf numFmtId="0" fontId="0" fillId="0" borderId="0">
      <alignment vertical="center"/>
    </xf>
    <xf numFmtId="176" fontId="3" fillId="0" borderId="0" applyFont="0" applyFill="0" applyBorder="0" applyAlignment="0" applyProtection="0"/>
    <xf numFmtId="0" fontId="5" fillId="0" borderId="0">
      <alignment vertical="center"/>
    </xf>
    <xf numFmtId="0" fontId="1" fillId="0" borderId="0"/>
    <xf numFmtId="0" fontId="3" fillId="0" borderId="0"/>
    <xf numFmtId="0" fontId="7" fillId="0" borderId="0"/>
    <xf numFmtId="0" fontId="7" fillId="0" borderId="0"/>
    <xf numFmtId="0" fontId="7" fillId="0" borderId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7" fillId="0" borderId="0"/>
    <xf numFmtId="176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178" fontId="7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</cellStyleXfs>
  <cellXfs count="339">
    <xf numFmtId="0" fontId="0" fillId="0" borderId="0" xfId="0">
      <alignment vertical="center"/>
    </xf>
    <xf numFmtId="0" fontId="6" fillId="0" borderId="0" xfId="4" applyFont="1"/>
    <xf numFmtId="0" fontId="8" fillId="0" borderId="0" xfId="5" applyFont="1" applyAlignment="1">
      <alignment horizontal="centerContinuous" shrinkToFit="1"/>
    </xf>
    <xf numFmtId="0" fontId="6" fillId="0" borderId="0" xfId="4" applyFont="1" applyAlignment="1">
      <alignment horizontal="centerContinuous" shrinkToFit="1"/>
    </xf>
    <xf numFmtId="0" fontId="10" fillId="0" borderId="0" xfId="5" applyFont="1" applyAlignment="1">
      <alignment horizontal="centerContinuous"/>
    </xf>
    <xf numFmtId="0" fontId="6" fillId="0" borderId="0" xfId="4" applyFont="1" applyAlignment="1">
      <alignment horizontal="centerContinuous"/>
    </xf>
    <xf numFmtId="0" fontId="11" fillId="0" borderId="0" xfId="6" applyFont="1" applyFill="1" applyAlignment="1">
      <alignment vertical="top"/>
    </xf>
    <xf numFmtId="0" fontId="11" fillId="0" borderId="0" xfId="6" applyFont="1" applyFill="1" applyAlignment="1">
      <alignment horizontal="right" vertical="top"/>
    </xf>
    <xf numFmtId="0" fontId="11" fillId="0" borderId="0" xfId="7" applyFont="1" applyFill="1" applyAlignment="1">
      <alignment vertical="top"/>
    </xf>
    <xf numFmtId="0" fontId="11" fillId="0" borderId="0" xfId="7" applyFont="1" applyFill="1" applyAlignment="1">
      <alignment vertical="center"/>
    </xf>
    <xf numFmtId="0" fontId="12" fillId="0" borderId="0" xfId="7" applyFont="1" applyFill="1" applyAlignment="1">
      <alignment horizontal="centerContinuous"/>
    </xf>
    <xf numFmtId="0" fontId="11" fillId="0" borderId="0" xfId="7" applyFont="1" applyFill="1" applyAlignment="1"/>
    <xf numFmtId="0" fontId="11" fillId="0" borderId="0" xfId="7" applyFont="1" applyFill="1"/>
    <xf numFmtId="0" fontId="11" fillId="0" borderId="0" xfId="7" applyFont="1" applyFill="1" applyBorder="1" applyAlignment="1">
      <alignment horizontal="right"/>
    </xf>
    <xf numFmtId="176" fontId="11" fillId="0" borderId="0" xfId="8" applyNumberFormat="1" applyFont="1" applyFill="1" applyBorder="1" applyProtection="1"/>
    <xf numFmtId="176" fontId="13" fillId="0" borderId="0" xfId="8" applyNumberFormat="1" applyFont="1" applyFill="1" applyBorder="1" applyProtection="1"/>
    <xf numFmtId="0" fontId="11" fillId="0" borderId="0" xfId="7" applyFont="1" applyFill="1" applyBorder="1" applyAlignment="1">
      <alignment horizontal="center"/>
    </xf>
    <xf numFmtId="0" fontId="14" fillId="0" borderId="0" xfId="7" applyFont="1" applyFill="1" applyBorder="1"/>
    <xf numFmtId="0" fontId="14" fillId="0" borderId="0" xfId="7" applyFont="1" applyFill="1"/>
    <xf numFmtId="0" fontId="11" fillId="0" borderId="0" xfId="7" applyFont="1" applyFill="1" applyBorder="1"/>
    <xf numFmtId="0" fontId="14" fillId="0" borderId="0" xfId="6" applyFont="1" applyFill="1"/>
    <xf numFmtId="0" fontId="15" fillId="0" borderId="0" xfId="7" applyFont="1" applyFill="1" applyAlignment="1">
      <alignment horizontal="left"/>
    </xf>
    <xf numFmtId="0" fontId="16" fillId="0" borderId="0" xfId="7" applyFont="1" applyFill="1"/>
    <xf numFmtId="0" fontId="17" fillId="0" borderId="0" xfId="7" applyFont="1" applyFill="1" applyAlignment="1">
      <alignment horizontal="centerContinuous"/>
    </xf>
    <xf numFmtId="0" fontId="14" fillId="2" borderId="13" xfId="7" applyFont="1" applyFill="1" applyBorder="1" applyAlignment="1">
      <alignment horizontal="center" vertical="center"/>
    </xf>
    <xf numFmtId="0" fontId="14" fillId="2" borderId="6" xfId="7" applyFont="1" applyFill="1" applyBorder="1" applyAlignment="1">
      <alignment horizontal="center" vertical="center"/>
    </xf>
    <xf numFmtId="176" fontId="11" fillId="0" borderId="0" xfId="8" applyFont="1" applyFill="1" applyBorder="1" applyAlignment="1" applyProtection="1">
      <alignment horizontal="right"/>
    </xf>
    <xf numFmtId="176" fontId="11" fillId="0" borderId="0" xfId="8" applyFont="1" applyFill="1" applyBorder="1" applyProtection="1"/>
    <xf numFmtId="3" fontId="11" fillId="0" borderId="0" xfId="7" applyNumberFormat="1" applyFont="1" applyFill="1" applyBorder="1"/>
    <xf numFmtId="41" fontId="11" fillId="0" borderId="0" xfId="7" applyNumberFormat="1" applyFont="1" applyFill="1" applyBorder="1"/>
    <xf numFmtId="3" fontId="11" fillId="0" borderId="0" xfId="8" applyNumberFormat="1" applyFont="1" applyFill="1" applyBorder="1"/>
    <xf numFmtId="0" fontId="14" fillId="2" borderId="5" xfId="7" applyFont="1" applyFill="1" applyBorder="1" applyAlignment="1">
      <alignment horizontal="center" vertical="top"/>
    </xf>
    <xf numFmtId="0" fontId="11" fillId="0" borderId="0" xfId="7" applyFont="1" applyFill="1" applyAlignment="1">
      <alignment horizontal="right" vertical="top"/>
    </xf>
    <xf numFmtId="0" fontId="18" fillId="0" borderId="0" xfId="7" applyFont="1" applyFill="1" applyAlignment="1">
      <alignment horizontal="centerContinuous"/>
    </xf>
    <xf numFmtId="176" fontId="11" fillId="0" borderId="0" xfId="8" applyFont="1" applyFill="1" applyBorder="1" applyAlignment="1"/>
    <xf numFmtId="176" fontId="11" fillId="0" borderId="0" xfId="7" applyNumberFormat="1" applyFont="1" applyFill="1" applyAlignment="1"/>
    <xf numFmtId="176" fontId="11" fillId="0" borderId="0" xfId="8" applyFont="1" applyFill="1" applyBorder="1" applyAlignment="1" applyProtection="1"/>
    <xf numFmtId="41" fontId="11" fillId="0" borderId="0" xfId="7" applyNumberFormat="1" applyFont="1" applyFill="1" applyBorder="1" applyAlignment="1">
      <alignment horizontal="right"/>
    </xf>
    <xf numFmtId="41" fontId="13" fillId="3" borderId="0" xfId="7" applyNumberFormat="1" applyFont="1" applyFill="1" applyBorder="1" applyAlignment="1">
      <alignment horizontal="right"/>
    </xf>
    <xf numFmtId="41" fontId="20" fillId="3" borderId="0" xfId="7" applyNumberFormat="1" applyFont="1" applyFill="1" applyBorder="1" applyAlignment="1">
      <alignment horizontal="right"/>
    </xf>
    <xf numFmtId="0" fontId="13" fillId="0" borderId="0" xfId="7" applyFont="1" applyFill="1"/>
    <xf numFmtId="0" fontId="13" fillId="0" borderId="0" xfId="7" applyFont="1" applyFill="1" applyBorder="1" applyAlignment="1">
      <alignment horizontal="center"/>
    </xf>
    <xf numFmtId="176" fontId="13" fillId="0" borderId="0" xfId="8" applyFont="1" applyFill="1" applyBorder="1" applyProtection="1"/>
    <xf numFmtId="176" fontId="13" fillId="0" borderId="0" xfId="8" applyFont="1" applyFill="1" applyBorder="1"/>
    <xf numFmtId="0" fontId="6" fillId="0" borderId="0" xfId="6" applyFont="1" applyFill="1" applyAlignment="1">
      <alignment vertical="top"/>
    </xf>
    <xf numFmtId="0" fontId="6" fillId="0" borderId="0" xfId="6" applyFont="1" applyFill="1" applyAlignment="1">
      <alignment horizontal="right" vertical="top"/>
    </xf>
    <xf numFmtId="0" fontId="11" fillId="0" borderId="0" xfId="6" applyFont="1" applyFill="1" applyAlignment="1">
      <alignment vertical="center"/>
    </xf>
    <xf numFmtId="0" fontId="12" fillId="0" borderId="0" xfId="6" applyFont="1" applyFill="1" applyAlignment="1">
      <alignment horizontal="centerContinuous"/>
    </xf>
    <xf numFmtId="0" fontId="12" fillId="0" borderId="0" xfId="6" applyFont="1" applyFill="1" applyAlignment="1"/>
    <xf numFmtId="0" fontId="11" fillId="0" borderId="0" xfId="6" applyFont="1" applyFill="1" applyAlignment="1"/>
    <xf numFmtId="0" fontId="11" fillId="0" borderId="0" xfId="6" applyFont="1" applyFill="1"/>
    <xf numFmtId="0" fontId="11" fillId="0" borderId="0" xfId="6" applyFont="1" applyFill="1" applyAlignment="1">
      <alignment horizontal="right"/>
    </xf>
    <xf numFmtId="0" fontId="19" fillId="2" borderId="15" xfId="6" applyFont="1" applyFill="1" applyBorder="1" applyAlignment="1">
      <alignment horizontal="centerContinuous" vertical="center"/>
    </xf>
    <xf numFmtId="0" fontId="19" fillId="2" borderId="14" xfId="6" applyFont="1" applyFill="1" applyBorder="1" applyAlignment="1">
      <alignment horizontal="centerContinuous" vertical="center"/>
    </xf>
    <xf numFmtId="0" fontId="19" fillId="2" borderId="21" xfId="10" applyFont="1" applyFill="1" applyBorder="1" applyAlignment="1" applyProtection="1">
      <alignment horizontal="centerContinuous" vertical="center"/>
    </xf>
    <xf numFmtId="0" fontId="19" fillId="2" borderId="22" xfId="10" applyFont="1" applyFill="1" applyBorder="1" applyAlignment="1" applyProtection="1">
      <alignment horizontal="centerContinuous" vertical="center"/>
    </xf>
    <xf numFmtId="0" fontId="14" fillId="0" borderId="0" xfId="6" applyFont="1" applyFill="1" applyAlignment="1">
      <alignment vertical="center"/>
    </xf>
    <xf numFmtId="0" fontId="19" fillId="2" borderId="2" xfId="6" applyFont="1" applyFill="1" applyBorder="1" applyAlignment="1">
      <alignment horizontal="centerContinuous" vertical="center"/>
    </xf>
    <xf numFmtId="0" fontId="19" fillId="2" borderId="3" xfId="6" applyFont="1" applyFill="1" applyBorder="1" applyAlignment="1">
      <alignment horizontal="centerContinuous" vertical="center"/>
    </xf>
    <xf numFmtId="0" fontId="19" fillId="2" borderId="6" xfId="6" applyFont="1" applyFill="1" applyBorder="1" applyAlignment="1">
      <alignment horizontal="center" vertical="center"/>
    </xf>
    <xf numFmtId="0" fontId="19" fillId="2" borderId="11" xfId="6" applyFont="1" applyFill="1" applyBorder="1" applyAlignment="1">
      <alignment horizontal="centerContinuous" vertical="center"/>
    </xf>
    <xf numFmtId="0" fontId="19" fillId="2" borderId="2" xfId="6" applyFont="1" applyFill="1" applyBorder="1" applyAlignment="1">
      <alignment horizontal="centerContinuous" vertical="center" shrinkToFit="1"/>
    </xf>
    <xf numFmtId="0" fontId="19" fillId="2" borderId="3" xfId="6" applyFont="1" applyFill="1" applyBorder="1" applyAlignment="1">
      <alignment horizontal="centerContinuous" vertical="center" shrinkToFit="1"/>
    </xf>
    <xf numFmtId="0" fontId="19" fillId="2" borderId="4" xfId="6" applyFont="1" applyFill="1" applyBorder="1" applyAlignment="1">
      <alignment horizontal="centerContinuous" vertical="center"/>
    </xf>
    <xf numFmtId="0" fontId="19" fillId="2" borderId="6" xfId="6" applyFont="1" applyFill="1" applyBorder="1" applyAlignment="1">
      <alignment horizontal="centerContinuous" vertical="center" wrapText="1"/>
    </xf>
    <xf numFmtId="0" fontId="19" fillId="2" borderId="11" xfId="6" applyFont="1" applyFill="1" applyBorder="1" applyAlignment="1">
      <alignment vertical="center"/>
    </xf>
    <xf numFmtId="0" fontId="19" fillId="2" borderId="11" xfId="10" applyFont="1" applyFill="1" applyBorder="1" applyAlignment="1" applyProtection="1">
      <alignment vertical="center"/>
    </xf>
    <xf numFmtId="0" fontId="19" fillId="2" borderId="11" xfId="6" applyFont="1" applyFill="1" applyBorder="1" applyAlignment="1">
      <alignment horizontal="center" vertical="center"/>
    </xf>
    <xf numFmtId="0" fontId="19" fillId="2" borderId="6" xfId="6" applyFont="1" applyFill="1" applyBorder="1" applyAlignment="1">
      <alignment vertical="center"/>
    </xf>
    <xf numFmtId="0" fontId="19" fillId="2" borderId="6" xfId="10" applyFont="1" applyFill="1" applyBorder="1" applyAlignment="1" applyProtection="1">
      <alignment vertical="center"/>
    </xf>
    <xf numFmtId="176" fontId="11" fillId="0" borderId="0" xfId="6" applyNumberFormat="1" applyFont="1" applyFill="1" applyBorder="1" applyAlignment="1">
      <alignment horizontal="center"/>
    </xf>
    <xf numFmtId="176" fontId="11" fillId="0" borderId="0" xfId="6" applyNumberFormat="1" applyFont="1" applyFill="1" applyBorder="1" applyAlignment="1">
      <alignment horizontal="right"/>
    </xf>
    <xf numFmtId="176" fontId="11" fillId="0" borderId="0" xfId="6" applyNumberFormat="1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>
      <alignment horizontal="center"/>
    </xf>
    <xf numFmtId="0" fontId="19" fillId="0" borderId="0" xfId="6" applyFont="1" applyFill="1" applyBorder="1" applyAlignment="1"/>
    <xf numFmtId="176" fontId="22" fillId="0" borderId="0" xfId="6" applyNumberFormat="1" applyFont="1" applyFill="1" applyBorder="1" applyAlignment="1">
      <alignment horizontal="center"/>
    </xf>
    <xf numFmtId="176" fontId="22" fillId="0" borderId="0" xfId="6" applyNumberFormat="1" applyFont="1" applyFill="1" applyBorder="1" applyAlignment="1">
      <alignment horizontal="right"/>
    </xf>
    <xf numFmtId="176" fontId="22" fillId="0" borderId="0" xfId="6" applyNumberFormat="1" applyFont="1" applyFill="1" applyBorder="1" applyAlignment="1" applyProtection="1">
      <alignment horizontal="center"/>
      <protection locked="0"/>
    </xf>
    <xf numFmtId="0" fontId="22" fillId="0" borderId="0" xfId="6" applyFont="1" applyFill="1"/>
    <xf numFmtId="0" fontId="11" fillId="0" borderId="0" xfId="6" applyFont="1" applyFill="1" applyBorder="1" applyAlignment="1"/>
    <xf numFmtId="0" fontId="11" fillId="0" borderId="0" xfId="6" applyFont="1" applyFill="1" applyBorder="1" applyAlignment="1" applyProtection="1">
      <alignment horizontal="left"/>
    </xf>
    <xf numFmtId="0" fontId="15" fillId="0" borderId="0" xfId="6" applyFont="1" applyFill="1"/>
    <xf numFmtId="0" fontId="11" fillId="0" borderId="0" xfId="6" applyFont="1"/>
    <xf numFmtId="0" fontId="17" fillId="0" borderId="0" xfId="6" applyFont="1" applyFill="1" applyAlignment="1">
      <alignment horizontal="centerContinuous"/>
    </xf>
    <xf numFmtId="0" fontId="11" fillId="0" borderId="0" xfId="6" applyFont="1" applyFill="1" applyAlignment="1">
      <alignment horizontal="centerContinuous"/>
    </xf>
    <xf numFmtId="0" fontId="14" fillId="0" borderId="0" xfId="6" applyFont="1" applyFill="1" applyAlignment="1">
      <alignment horizontal="right"/>
    </xf>
    <xf numFmtId="0" fontId="14" fillId="0" borderId="0" xfId="6" applyFont="1" applyFill="1" applyAlignment="1">
      <alignment horizontal="center"/>
    </xf>
    <xf numFmtId="0" fontId="11" fillId="0" borderId="17" xfId="6" applyFont="1" applyBorder="1"/>
    <xf numFmtId="0" fontId="14" fillId="0" borderId="17" xfId="6" applyFont="1" applyFill="1" applyBorder="1"/>
    <xf numFmtId="0" fontId="11" fillId="2" borderId="18" xfId="6" applyFont="1" applyFill="1" applyBorder="1" applyAlignment="1">
      <alignment horizontal="centerContinuous" vertical="center"/>
    </xf>
    <xf numFmtId="0" fontId="11" fillId="2" borderId="19" xfId="6" applyFont="1" applyFill="1" applyBorder="1" applyAlignment="1">
      <alignment horizontal="centerContinuous" vertical="center"/>
    </xf>
    <xf numFmtId="0" fontId="11" fillId="2" borderId="11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center"/>
    </xf>
    <xf numFmtId="0" fontId="11" fillId="2" borderId="8" xfId="6" applyFont="1" applyFill="1" applyBorder="1" applyAlignment="1">
      <alignment horizontal="center" vertical="center"/>
    </xf>
    <xf numFmtId="0" fontId="11" fillId="2" borderId="10" xfId="6" applyFont="1" applyFill="1" applyBorder="1" applyAlignment="1">
      <alignment horizontal="center" vertical="center"/>
    </xf>
    <xf numFmtId="41" fontId="11" fillId="0" borderId="0" xfId="9" applyNumberFormat="1" applyFont="1" applyFill="1" applyBorder="1" applyProtection="1">
      <protection locked="0"/>
    </xf>
    <xf numFmtId="176" fontId="11" fillId="0" borderId="0" xfId="11" applyFont="1" applyFill="1" applyBorder="1" applyProtection="1"/>
    <xf numFmtId="176" fontId="11" fillId="0" borderId="0" xfId="11" applyFont="1" applyFill="1" applyBorder="1" applyProtection="1">
      <protection locked="0"/>
    </xf>
    <xf numFmtId="0" fontId="14" fillId="0" borderId="0" xfId="6" applyFont="1" applyFill="1" applyProtection="1"/>
    <xf numFmtId="176" fontId="14" fillId="0" borderId="0" xfId="11" applyFont="1" applyFill="1" applyBorder="1" applyProtection="1"/>
    <xf numFmtId="0" fontId="11" fillId="2" borderId="20" xfId="6" applyFont="1" applyFill="1" applyBorder="1" applyAlignment="1">
      <alignment horizontal="centerContinuous" vertical="center"/>
    </xf>
    <xf numFmtId="0" fontId="11" fillId="2" borderId="14" xfId="6" applyFont="1" applyFill="1" applyBorder="1" applyAlignment="1">
      <alignment horizontal="centerContinuous" vertical="center"/>
    </xf>
    <xf numFmtId="178" fontId="11" fillId="0" borderId="0" xfId="11" applyNumberFormat="1" applyFont="1" applyFill="1" applyBorder="1" applyAlignment="1" applyProtection="1">
      <alignment horizontal="right"/>
    </xf>
    <xf numFmtId="179" fontId="11" fillId="0" borderId="0" xfId="6" applyNumberFormat="1" applyFont="1" applyFill="1"/>
    <xf numFmtId="41" fontId="11" fillId="3" borderId="0" xfId="13" applyNumberFormat="1" applyFont="1" applyFill="1" applyBorder="1" applyAlignment="1"/>
    <xf numFmtId="41" fontId="11" fillId="3" borderId="0" xfId="14" applyNumberFormat="1" applyFont="1" applyFill="1" applyBorder="1" applyAlignment="1"/>
    <xf numFmtId="41" fontId="11" fillId="3" borderId="0" xfId="15" applyNumberFormat="1" applyFont="1" applyFill="1" applyBorder="1" applyProtection="1">
      <protection locked="0"/>
    </xf>
    <xf numFmtId="41" fontId="11" fillId="3" borderId="0" xfId="11" applyNumberFormat="1" applyFont="1" applyFill="1" applyBorder="1" applyAlignment="1" applyProtection="1">
      <alignment horizontal="right"/>
      <protection locked="0"/>
    </xf>
    <xf numFmtId="41" fontId="11" fillId="0" borderId="0" xfId="13" applyNumberFormat="1" applyFont="1" applyFill="1" applyBorder="1" applyAlignment="1"/>
    <xf numFmtId="176" fontId="11" fillId="0" borderId="0" xfId="11" applyFont="1" applyFill="1" applyBorder="1" applyAlignment="1" applyProtection="1">
      <alignment horizontal="right"/>
      <protection locked="0"/>
    </xf>
    <xf numFmtId="176" fontId="11" fillId="0" borderId="0" xfId="11" applyFont="1" applyFill="1" applyBorder="1" applyAlignment="1" applyProtection="1">
      <alignment horizontal="right"/>
    </xf>
    <xf numFmtId="176" fontId="11" fillId="0" borderId="0" xfId="11" applyNumberFormat="1" applyFont="1" applyFill="1" applyBorder="1" applyProtection="1">
      <protection locked="0"/>
    </xf>
    <xf numFmtId="0" fontId="11" fillId="0" borderId="0" xfId="6" applyFont="1" applyFill="1" applyBorder="1"/>
    <xf numFmtId="0" fontId="24" fillId="0" borderId="0" xfId="6" applyFont="1" applyFill="1"/>
    <xf numFmtId="0" fontId="26" fillId="0" borderId="0" xfId="6" applyFont="1" applyFill="1" applyAlignment="1">
      <alignment vertical="top"/>
    </xf>
    <xf numFmtId="0" fontId="25" fillId="0" borderId="0" xfId="6" applyFont="1" applyFill="1" applyAlignment="1">
      <alignment horizontal="centerContinuous" vertical="center"/>
    </xf>
    <xf numFmtId="0" fontId="26" fillId="0" borderId="0" xfId="6" applyFont="1" applyFill="1" applyAlignment="1">
      <alignment vertical="center"/>
    </xf>
    <xf numFmtId="0" fontId="19" fillId="2" borderId="4" xfId="6" applyFont="1" applyFill="1" applyBorder="1" applyAlignment="1">
      <alignment horizontal="center" shrinkToFit="1"/>
    </xf>
    <xf numFmtId="0" fontId="19" fillId="2" borderId="10" xfId="6" applyFont="1" applyFill="1" applyBorder="1" applyAlignment="1">
      <alignment horizontal="center" shrinkToFit="1"/>
    </xf>
    <xf numFmtId="0" fontId="19" fillId="2" borderId="10" xfId="6" applyFont="1" applyFill="1" applyBorder="1" applyAlignment="1">
      <alignment horizontal="center" wrapText="1" shrinkToFit="1"/>
    </xf>
    <xf numFmtId="0" fontId="19" fillId="2" borderId="4" xfId="6" applyFont="1" applyFill="1" applyBorder="1" applyAlignment="1">
      <alignment horizontal="center" wrapText="1" shrinkToFit="1"/>
    </xf>
    <xf numFmtId="0" fontId="19" fillId="2" borderId="3" xfId="10" applyFont="1" applyFill="1" applyBorder="1" applyAlignment="1" applyProtection="1">
      <alignment horizontal="center" wrapText="1"/>
    </xf>
    <xf numFmtId="0" fontId="19" fillId="2" borderId="10" xfId="10" applyFont="1" applyFill="1" applyBorder="1" applyAlignment="1" applyProtection="1">
      <alignment horizontal="center" wrapText="1"/>
    </xf>
    <xf numFmtId="0" fontId="26" fillId="0" borderId="0" xfId="6" applyFont="1"/>
    <xf numFmtId="0" fontId="11" fillId="0" borderId="0" xfId="6" applyFont="1" applyFill="1" applyProtection="1"/>
    <xf numFmtId="176" fontId="11" fillId="0" borderId="0" xfId="6" applyNumberFormat="1" applyFont="1" applyFill="1"/>
    <xf numFmtId="0" fontId="27" fillId="0" borderId="0" xfId="7" applyFont="1" applyFill="1" applyAlignment="1">
      <alignment horizontal="centerContinuous" vertical="center"/>
    </xf>
    <xf numFmtId="0" fontId="29" fillId="0" borderId="0" xfId="7" applyFont="1" applyFill="1" applyAlignment="1">
      <alignment vertical="center"/>
    </xf>
    <xf numFmtId="0" fontId="27" fillId="0" borderId="0" xfId="7" applyFont="1" applyFill="1" applyAlignment="1">
      <alignment horizontal="centerContinuous"/>
    </xf>
    <xf numFmtId="0" fontId="29" fillId="0" borderId="0" xfId="7" applyFont="1" applyFill="1" applyAlignment="1"/>
    <xf numFmtId="0" fontId="14" fillId="2" borderId="6" xfId="7" applyFont="1" applyFill="1" applyBorder="1" applyAlignment="1">
      <alignment horizontal="center"/>
    </xf>
    <xf numFmtId="0" fontId="25" fillId="0" borderId="0" xfId="7" applyFont="1" applyFill="1" applyAlignment="1">
      <alignment horizontal="centerContinuous" vertical="center"/>
    </xf>
    <xf numFmtId="0" fontId="26" fillId="0" borderId="0" xfId="7" applyFont="1" applyFill="1" applyAlignment="1">
      <alignment horizontal="centerContinuous" vertical="center"/>
    </xf>
    <xf numFmtId="0" fontId="26" fillId="0" borderId="0" xfId="7" applyFont="1" applyFill="1" applyAlignment="1">
      <alignment vertical="center"/>
    </xf>
    <xf numFmtId="0" fontId="25" fillId="0" borderId="0" xfId="7" applyFont="1" applyFill="1" applyAlignment="1">
      <alignment horizontal="centerContinuous"/>
    </xf>
    <xf numFmtId="0" fontId="26" fillId="0" borderId="0" xfId="7" applyFont="1" applyFill="1" applyAlignment="1">
      <alignment horizontal="centerContinuous"/>
    </xf>
    <xf numFmtId="0" fontId="26" fillId="0" borderId="0" xfId="7" applyFont="1" applyFill="1" applyAlignment="1"/>
    <xf numFmtId="0" fontId="11" fillId="0" borderId="26" xfId="7" applyFont="1" applyFill="1" applyBorder="1" applyAlignment="1">
      <alignment horizontal="center"/>
    </xf>
    <xf numFmtId="176" fontId="11" fillId="0" borderId="0" xfId="9" applyFont="1" applyFill="1" applyBorder="1" applyProtection="1"/>
    <xf numFmtId="176" fontId="11" fillId="0" borderId="30" xfId="8" applyFont="1" applyFill="1" applyBorder="1" applyAlignment="1" applyProtection="1">
      <alignment horizontal="right"/>
    </xf>
    <xf numFmtId="41" fontId="11" fillId="0" borderId="30" xfId="10" applyNumberFormat="1" applyFont="1" applyFill="1" applyBorder="1" applyProtection="1">
      <protection locked="0"/>
    </xf>
    <xf numFmtId="176" fontId="13" fillId="3" borderId="0" xfId="8" applyFont="1" applyFill="1" applyBorder="1" applyAlignment="1" applyProtection="1">
      <alignment horizontal="right"/>
    </xf>
    <xf numFmtId="0" fontId="11" fillId="0" borderId="31" xfId="7" applyFont="1" applyFill="1" applyBorder="1" applyAlignment="1">
      <alignment horizontal="center"/>
    </xf>
    <xf numFmtId="176" fontId="11" fillId="0" borderId="17" xfId="8" applyFont="1" applyFill="1" applyBorder="1" applyProtection="1"/>
    <xf numFmtId="3" fontId="11" fillId="0" borderId="17" xfId="7" applyNumberFormat="1" applyFont="1" applyFill="1" applyBorder="1"/>
    <xf numFmtId="0" fontId="11" fillId="0" borderId="17" xfId="7" applyFont="1" applyFill="1" applyBorder="1"/>
    <xf numFmtId="41" fontId="11" fillId="0" borderId="17" xfId="7" applyNumberFormat="1" applyFont="1" applyFill="1" applyBorder="1"/>
    <xf numFmtId="3" fontId="11" fillId="0" borderId="17" xfId="8" applyNumberFormat="1" applyFont="1" applyFill="1" applyBorder="1"/>
    <xf numFmtId="41" fontId="11" fillId="0" borderId="32" xfId="7" applyNumberFormat="1" applyFont="1" applyFill="1" applyBorder="1"/>
    <xf numFmtId="176" fontId="11" fillId="0" borderId="0" xfId="8" applyNumberFormat="1" applyFont="1" applyFill="1" applyBorder="1" applyAlignment="1" applyProtection="1"/>
    <xf numFmtId="176" fontId="11" fillId="0" borderId="30" xfId="8" applyFont="1" applyFill="1" applyBorder="1" applyAlignment="1"/>
    <xf numFmtId="41" fontId="11" fillId="0" borderId="30" xfId="7" applyNumberFormat="1" applyFont="1" applyFill="1" applyBorder="1" applyAlignment="1">
      <alignment horizontal="right"/>
    </xf>
    <xf numFmtId="41" fontId="13" fillId="3" borderId="30" xfId="7" applyNumberFormat="1" applyFont="1" applyFill="1" applyBorder="1" applyAlignment="1">
      <alignment horizontal="right"/>
    </xf>
    <xf numFmtId="0" fontId="13" fillId="0" borderId="33" xfId="7" applyFont="1" applyFill="1" applyBorder="1" applyAlignment="1">
      <alignment horizontal="center"/>
    </xf>
    <xf numFmtId="176" fontId="13" fillId="0" borderId="34" xfId="8" applyFont="1" applyFill="1" applyBorder="1" applyProtection="1"/>
    <xf numFmtId="176" fontId="13" fillId="0" borderId="17" xfId="8" applyFont="1" applyFill="1" applyBorder="1"/>
    <xf numFmtId="176" fontId="13" fillId="0" borderId="32" xfId="8" applyFont="1" applyFill="1" applyBorder="1"/>
    <xf numFmtId="0" fontId="26" fillId="0" borderId="0" xfId="6" applyFont="1" applyAlignment="1">
      <alignment horizontal="centerContinuous"/>
    </xf>
    <xf numFmtId="0" fontId="31" fillId="0" borderId="0" xfId="0" applyFont="1" applyFill="1" applyBorder="1" applyAlignment="1">
      <alignment vertical="center"/>
    </xf>
    <xf numFmtId="0" fontId="32" fillId="0" borderId="0" xfId="7" applyFont="1" applyFill="1" applyProtection="1"/>
    <xf numFmtId="0" fontId="32" fillId="0" borderId="0" xfId="7" applyFont="1" applyFill="1"/>
    <xf numFmtId="0" fontId="32" fillId="0" borderId="0" xfId="7" applyFont="1" applyFill="1" applyBorder="1"/>
    <xf numFmtId="0" fontId="31" fillId="0" borderId="0" xfId="7" applyFont="1" applyFill="1" applyProtection="1"/>
    <xf numFmtId="0" fontId="31" fillId="0" borderId="0" xfId="7" applyFont="1" applyFill="1"/>
    <xf numFmtId="0" fontId="31" fillId="0" borderId="0" xfId="7" applyFont="1" applyFill="1" applyBorder="1"/>
    <xf numFmtId="0" fontId="33" fillId="0" borderId="0" xfId="7" applyFont="1" applyFill="1"/>
    <xf numFmtId="0" fontId="34" fillId="0" borderId="0" xfId="6" applyFont="1" applyFill="1"/>
    <xf numFmtId="176" fontId="13" fillId="3" borderId="0" xfId="6" applyNumberFormat="1" applyFont="1" applyFill="1" applyBorder="1" applyAlignment="1">
      <alignment horizontal="center"/>
    </xf>
    <xf numFmtId="0" fontId="13" fillId="3" borderId="0" xfId="6" applyFont="1" applyFill="1"/>
    <xf numFmtId="41" fontId="13" fillId="3" borderId="0" xfId="9" applyNumberFormat="1" applyFont="1" applyFill="1" applyBorder="1" applyProtection="1">
      <protection locked="0"/>
    </xf>
    <xf numFmtId="176" fontId="13" fillId="3" borderId="0" xfId="8" applyNumberFormat="1" applyFont="1" applyFill="1" applyBorder="1" applyProtection="1"/>
    <xf numFmtId="0" fontId="11" fillId="2" borderId="13" xfId="6" applyFont="1" applyFill="1" applyBorder="1" applyAlignment="1">
      <alignment horizontal="center" vertical="center"/>
    </xf>
    <xf numFmtId="0" fontId="11" fillId="2" borderId="6" xfId="6" applyFont="1" applyFill="1" applyBorder="1" applyAlignment="1">
      <alignment horizontal="center" vertical="center"/>
    </xf>
    <xf numFmtId="0" fontId="11" fillId="2" borderId="4" xfId="6" applyFont="1" applyFill="1" applyBorder="1" applyAlignment="1">
      <alignment horizontal="center" vertical="center"/>
    </xf>
    <xf numFmtId="0" fontId="11" fillId="2" borderId="13" xfId="7" applyFont="1" applyFill="1" applyBorder="1" applyAlignment="1">
      <alignment horizontal="center" vertical="center"/>
    </xf>
    <xf numFmtId="0" fontId="11" fillId="2" borderId="6" xfId="7" applyFont="1" applyFill="1" applyBorder="1" applyAlignment="1">
      <alignment horizontal="center" vertical="center"/>
    </xf>
    <xf numFmtId="0" fontId="11" fillId="2" borderId="4" xfId="7" applyFont="1" applyFill="1" applyBorder="1" applyAlignment="1">
      <alignment horizontal="center" vertical="center"/>
    </xf>
    <xf numFmtId="0" fontId="14" fillId="2" borderId="11" xfId="7" applyFont="1" applyFill="1" applyBorder="1" applyAlignment="1">
      <alignment horizontal="center"/>
    </xf>
    <xf numFmtId="0" fontId="14" fillId="2" borderId="10" xfId="7" applyFont="1" applyFill="1" applyBorder="1" applyAlignment="1">
      <alignment horizontal="center"/>
    </xf>
    <xf numFmtId="41" fontId="19" fillId="0" borderId="0" xfId="7" applyNumberFormat="1" applyFont="1" applyFill="1" applyBorder="1" applyAlignment="1">
      <alignment horizontal="right"/>
    </xf>
    <xf numFmtId="0" fontId="19" fillId="2" borderId="21" xfId="6" applyFont="1" applyFill="1" applyBorder="1" applyAlignment="1">
      <alignment horizontal="centerContinuous" vertical="center"/>
    </xf>
    <xf numFmtId="0" fontId="19" fillId="2" borderId="35" xfId="6" applyFont="1" applyFill="1" applyBorder="1" applyAlignment="1">
      <alignment horizontal="centerContinuous" vertical="center"/>
    </xf>
    <xf numFmtId="0" fontId="19" fillId="2" borderId="30" xfId="6" applyFont="1" applyFill="1" applyBorder="1" applyAlignment="1">
      <alignment horizontal="center" vertical="center"/>
    </xf>
    <xf numFmtId="0" fontId="11" fillId="0" borderId="26" xfId="6" applyFont="1" applyFill="1" applyBorder="1" applyAlignment="1">
      <alignment horizontal="center"/>
    </xf>
    <xf numFmtId="176" fontId="11" fillId="0" borderId="30" xfId="6" applyNumberFormat="1" applyFont="1" applyFill="1" applyBorder="1" applyAlignment="1">
      <alignment horizontal="center"/>
    </xf>
    <xf numFmtId="0" fontId="13" fillId="3" borderId="26" xfId="6" applyFont="1" applyFill="1" applyBorder="1" applyAlignment="1">
      <alignment horizontal="center"/>
    </xf>
    <xf numFmtId="176" fontId="13" fillId="3" borderId="30" xfId="6" applyNumberFormat="1" applyFont="1" applyFill="1" applyBorder="1" applyAlignment="1">
      <alignment horizontal="center"/>
    </xf>
    <xf numFmtId="0" fontId="11" fillId="0" borderId="33" xfId="6" applyFont="1" applyFill="1" applyBorder="1" applyAlignment="1">
      <alignment horizontal="center"/>
    </xf>
    <xf numFmtId="176" fontId="11" fillId="0" borderId="34" xfId="6" applyNumberFormat="1" applyFont="1" applyFill="1" applyBorder="1" applyAlignment="1">
      <alignment horizontal="center"/>
    </xf>
    <xf numFmtId="176" fontId="11" fillId="0" borderId="17" xfId="6" applyNumberFormat="1" applyFont="1" applyFill="1" applyBorder="1" applyAlignment="1">
      <alignment horizontal="center"/>
    </xf>
    <xf numFmtId="176" fontId="11" fillId="0" borderId="32" xfId="6" applyNumberFormat="1" applyFont="1" applyFill="1" applyBorder="1" applyAlignment="1">
      <alignment horizontal="center"/>
    </xf>
    <xf numFmtId="0" fontId="19" fillId="2" borderId="23" xfId="6" applyFont="1" applyFill="1" applyBorder="1" applyAlignment="1">
      <alignment horizontal="centerContinuous" vertical="center"/>
    </xf>
    <xf numFmtId="0" fontId="19" fillId="2" borderId="36" xfId="6" applyFont="1" applyFill="1" applyBorder="1" applyAlignment="1">
      <alignment horizontal="centerContinuous" vertical="center"/>
    </xf>
    <xf numFmtId="0" fontId="19" fillId="2" borderId="26" xfId="6" applyFont="1" applyFill="1" applyBorder="1" applyAlignment="1">
      <alignment horizontal="centerContinuous" vertical="center"/>
    </xf>
    <xf numFmtId="0" fontId="19" fillId="2" borderId="29" xfId="6" applyFont="1" applyFill="1" applyBorder="1" applyAlignment="1">
      <alignment horizontal="center" wrapText="1" shrinkToFit="1"/>
    </xf>
    <xf numFmtId="176" fontId="11" fillId="0" borderId="37" xfId="6" applyNumberFormat="1" applyFont="1" applyFill="1" applyBorder="1" applyAlignment="1">
      <alignment horizontal="center"/>
    </xf>
    <xf numFmtId="176" fontId="13" fillId="3" borderId="37" xfId="6" applyNumberFormat="1" applyFont="1" applyFill="1" applyBorder="1" applyAlignment="1">
      <alignment horizontal="center"/>
    </xf>
    <xf numFmtId="176" fontId="11" fillId="0" borderId="33" xfId="6" applyNumberFormat="1" applyFont="1" applyFill="1" applyBorder="1" applyAlignment="1">
      <alignment horizontal="center"/>
    </xf>
    <xf numFmtId="0" fontId="19" fillId="2" borderId="30" xfId="10" applyFont="1" applyFill="1" applyBorder="1" applyAlignment="1" applyProtection="1">
      <alignment vertical="center"/>
    </xf>
    <xf numFmtId="0" fontId="19" fillId="2" borderId="35" xfId="10" applyFont="1" applyFill="1" applyBorder="1" applyAlignment="1" applyProtection="1">
      <alignment horizontal="center" wrapText="1"/>
    </xf>
    <xf numFmtId="176" fontId="11" fillId="0" borderId="30" xfId="6" applyNumberFormat="1" applyFont="1" applyFill="1" applyBorder="1" applyAlignment="1" applyProtection="1">
      <alignment horizontal="center"/>
      <protection locked="0"/>
    </xf>
    <xf numFmtId="0" fontId="11" fillId="0" borderId="31" xfId="6" applyFont="1" applyFill="1" applyBorder="1" applyAlignment="1">
      <alignment horizontal="center"/>
    </xf>
    <xf numFmtId="176" fontId="11" fillId="0" borderId="17" xfId="6" applyNumberFormat="1" applyFont="1" applyFill="1" applyBorder="1" applyAlignment="1" applyProtection="1">
      <alignment horizontal="center"/>
      <protection locked="0"/>
    </xf>
    <xf numFmtId="176" fontId="11" fillId="0" borderId="32" xfId="6" applyNumberFormat="1" applyFont="1" applyFill="1" applyBorder="1" applyAlignment="1" applyProtection="1">
      <alignment horizontal="center"/>
      <protection locked="0"/>
    </xf>
    <xf numFmtId="0" fontId="19" fillId="2" borderId="26" xfId="10" applyFont="1" applyFill="1" applyBorder="1" applyAlignment="1" applyProtection="1">
      <alignment vertical="center"/>
    </xf>
    <xf numFmtId="0" fontId="19" fillId="2" borderId="28" xfId="6" applyFont="1" applyFill="1" applyBorder="1" applyAlignment="1">
      <alignment horizontal="center" wrapText="1" shrinkToFit="1"/>
    </xf>
    <xf numFmtId="176" fontId="11" fillId="0" borderId="33" xfId="6" applyNumberFormat="1" applyFont="1" applyFill="1" applyBorder="1" applyAlignment="1" applyProtection="1">
      <alignment horizontal="center"/>
      <protection locked="0"/>
    </xf>
    <xf numFmtId="0" fontId="11" fillId="2" borderId="38" xfId="6" applyFont="1" applyFill="1" applyBorder="1" applyAlignment="1">
      <alignment horizontal="centerContinuous" vertical="center"/>
    </xf>
    <xf numFmtId="0" fontId="11" fillId="2" borderId="30" xfId="6" applyFont="1" applyFill="1" applyBorder="1" applyAlignment="1">
      <alignment horizontal="center" vertical="center"/>
    </xf>
    <xf numFmtId="0" fontId="11" fillId="2" borderId="35" xfId="6" applyFont="1" applyFill="1" applyBorder="1" applyAlignment="1">
      <alignment horizontal="center" vertical="center"/>
    </xf>
    <xf numFmtId="41" fontId="11" fillId="0" borderId="0" xfId="11" applyNumberFormat="1" applyFont="1" applyFill="1" applyBorder="1" applyProtection="1"/>
    <xf numFmtId="41" fontId="11" fillId="0" borderId="30" xfId="11" applyNumberFormat="1" applyFont="1" applyFill="1" applyBorder="1" applyProtection="1"/>
    <xf numFmtId="41" fontId="11" fillId="0" borderId="0" xfId="12" applyNumberFormat="1" applyFont="1" applyFill="1" applyBorder="1" applyProtection="1"/>
    <xf numFmtId="41" fontId="11" fillId="0" borderId="30" xfId="9" applyNumberFormat="1" applyFont="1" applyFill="1" applyBorder="1" applyProtection="1">
      <protection locked="0"/>
    </xf>
    <xf numFmtId="41" fontId="11" fillId="0" borderId="30" xfId="12" applyNumberFormat="1" applyFont="1" applyFill="1" applyBorder="1" applyProtection="1"/>
    <xf numFmtId="41" fontId="13" fillId="3" borderId="0" xfId="12" applyNumberFormat="1" applyFont="1" applyFill="1" applyBorder="1" applyProtection="1"/>
    <xf numFmtId="41" fontId="13" fillId="3" borderId="30" xfId="12" applyNumberFormat="1" applyFont="1" applyFill="1" applyBorder="1" applyProtection="1"/>
    <xf numFmtId="176" fontId="11" fillId="0" borderId="34" xfId="11" applyFont="1" applyFill="1" applyBorder="1" applyProtection="1"/>
    <xf numFmtId="176" fontId="11" fillId="0" borderId="17" xfId="11" applyFont="1" applyFill="1" applyBorder="1" applyProtection="1">
      <protection locked="0"/>
    </xf>
    <xf numFmtId="176" fontId="11" fillId="0" borderId="32" xfId="11" applyFont="1" applyFill="1" applyBorder="1" applyProtection="1">
      <protection locked="0"/>
    </xf>
    <xf numFmtId="41" fontId="13" fillId="3" borderId="30" xfId="9" applyNumberFormat="1" applyFont="1" applyFill="1" applyBorder="1" applyProtection="1">
      <protection locked="0"/>
    </xf>
    <xf numFmtId="41" fontId="11" fillId="3" borderId="0" xfId="15" applyNumberFormat="1" applyFont="1" applyFill="1" applyBorder="1" applyAlignment="1" applyProtection="1">
      <alignment horizontal="right"/>
      <protection locked="0"/>
    </xf>
    <xf numFmtId="176" fontId="11" fillId="3" borderId="0" xfId="11" applyFont="1" applyFill="1" applyBorder="1" applyAlignment="1" applyProtection="1">
      <alignment horizontal="right"/>
    </xf>
    <xf numFmtId="178" fontId="11" fillId="3" borderId="30" xfId="11" applyNumberFormat="1" applyFont="1" applyFill="1" applyBorder="1" applyAlignment="1" applyProtection="1">
      <alignment horizontal="right"/>
    </xf>
    <xf numFmtId="180" fontId="11" fillId="3" borderId="0" xfId="11" applyNumberFormat="1" applyFont="1" applyFill="1" applyBorder="1" applyAlignment="1" applyProtection="1">
      <alignment horizontal="right"/>
      <protection locked="0"/>
    </xf>
    <xf numFmtId="41" fontId="11" fillId="0" borderId="0" xfId="14" applyNumberFormat="1" applyFont="1" applyFill="1" applyBorder="1" applyAlignment="1"/>
    <xf numFmtId="41" fontId="11" fillId="0" borderId="0" xfId="15" applyNumberFormat="1" applyFont="1" applyFill="1" applyBorder="1" applyProtection="1">
      <protection locked="0"/>
    </xf>
    <xf numFmtId="41" fontId="11" fillId="0" borderId="0" xfId="11" applyNumberFormat="1" applyFont="1" applyFill="1" applyBorder="1" applyAlignment="1" applyProtection="1">
      <alignment horizontal="right"/>
      <protection locked="0"/>
    </xf>
    <xf numFmtId="182" fontId="11" fillId="0" borderId="0" xfId="11" applyNumberFormat="1" applyFont="1" applyFill="1" applyBorder="1" applyAlignment="1" applyProtection="1">
      <alignment horizontal="right"/>
      <protection locked="0"/>
    </xf>
    <xf numFmtId="0" fontId="11" fillId="2" borderId="21" xfId="7" applyFont="1" applyFill="1" applyBorder="1" applyAlignment="1">
      <alignment horizontal="center" vertical="center"/>
    </xf>
    <xf numFmtId="0" fontId="11" fillId="2" borderId="30" xfId="7" applyFont="1" applyFill="1" applyBorder="1" applyAlignment="1">
      <alignment horizontal="center" vertical="center"/>
    </xf>
    <xf numFmtId="176" fontId="11" fillId="0" borderId="30" xfId="8" applyNumberFormat="1" applyFont="1" applyFill="1" applyBorder="1" applyProtection="1"/>
    <xf numFmtId="176" fontId="11" fillId="0" borderId="17" xfId="8" applyNumberFormat="1" applyFont="1" applyFill="1" applyBorder="1" applyProtection="1"/>
    <xf numFmtId="176" fontId="13" fillId="0" borderId="32" xfId="8" applyNumberFormat="1" applyFont="1" applyFill="1" applyBorder="1" applyProtection="1"/>
    <xf numFmtId="0" fontId="14" fillId="2" borderId="11" xfId="7" applyFont="1" applyFill="1" applyBorder="1" applyAlignment="1">
      <alignment horizontal="center"/>
    </xf>
    <xf numFmtId="0" fontId="14" fillId="2" borderId="10" xfId="7" applyFont="1" applyFill="1" applyBorder="1" applyAlignment="1">
      <alignment horizontal="center"/>
    </xf>
    <xf numFmtId="0" fontId="19" fillId="2" borderId="28" xfId="6" applyFont="1" applyFill="1" applyBorder="1" applyAlignment="1">
      <alignment horizontal="center" shrinkToFit="1"/>
    </xf>
    <xf numFmtId="0" fontId="11" fillId="0" borderId="17" xfId="6" applyFont="1" applyFill="1" applyBorder="1" applyAlignment="1">
      <alignment vertical="center"/>
    </xf>
    <xf numFmtId="0" fontId="11" fillId="0" borderId="0" xfId="6" applyFont="1" applyFill="1" applyAlignment="1">
      <alignment horizontal="right" vertical="center"/>
    </xf>
    <xf numFmtId="176" fontId="11" fillId="0" borderId="0" xfId="11" applyNumberFormat="1" applyFont="1" applyFill="1" applyBorder="1" applyAlignment="1" applyProtection="1">
      <alignment horizontal="right"/>
    </xf>
    <xf numFmtId="0" fontId="11" fillId="2" borderId="21" xfId="6" applyFont="1" applyFill="1" applyBorder="1" applyAlignment="1">
      <alignment horizontal="center" vertical="center"/>
    </xf>
    <xf numFmtId="176" fontId="11" fillId="0" borderId="30" xfId="11" applyFont="1" applyFill="1" applyBorder="1" applyProtection="1"/>
    <xf numFmtId="41" fontId="11" fillId="3" borderId="30" xfId="13" applyNumberFormat="1" applyFont="1" applyFill="1" applyBorder="1" applyAlignment="1"/>
    <xf numFmtId="41" fontId="11" fillId="0" borderId="30" xfId="13" applyNumberFormat="1" applyFont="1" applyFill="1" applyBorder="1" applyAlignment="1"/>
    <xf numFmtId="176" fontId="11" fillId="0" borderId="17" xfId="11" applyFont="1" applyFill="1" applyBorder="1" applyProtection="1"/>
    <xf numFmtId="0" fontId="11" fillId="2" borderId="21" xfId="6" applyFont="1" applyFill="1" applyBorder="1" applyAlignment="1">
      <alignment horizontal="centerContinuous" vertical="center"/>
    </xf>
    <xf numFmtId="0" fontId="11" fillId="2" borderId="44" xfId="6" applyFont="1" applyFill="1" applyBorder="1" applyAlignment="1">
      <alignment horizontal="center" vertical="center"/>
    </xf>
    <xf numFmtId="178" fontId="11" fillId="0" borderId="30" xfId="11" applyNumberFormat="1" applyFont="1" applyFill="1" applyBorder="1" applyAlignment="1" applyProtection="1">
      <alignment horizontal="right"/>
    </xf>
    <xf numFmtId="180" fontId="11" fillId="0" borderId="0" xfId="11" applyNumberFormat="1" applyFont="1" applyFill="1" applyBorder="1" applyAlignment="1" applyProtection="1">
      <alignment horizontal="right"/>
    </xf>
    <xf numFmtId="181" fontId="11" fillId="0" borderId="30" xfId="11" applyNumberFormat="1" applyFont="1" applyFill="1" applyBorder="1" applyAlignment="1" applyProtection="1">
      <alignment horizontal="right"/>
    </xf>
    <xf numFmtId="41" fontId="11" fillId="0" borderId="0" xfId="15" applyNumberFormat="1" applyFont="1" applyFill="1" applyBorder="1" applyAlignment="1" applyProtection="1">
      <alignment horizontal="right"/>
      <protection locked="0"/>
    </xf>
    <xf numFmtId="182" fontId="11" fillId="0" borderId="30" xfId="11" applyNumberFormat="1" applyFont="1" applyFill="1" applyBorder="1" applyAlignment="1" applyProtection="1">
      <alignment horizontal="right"/>
    </xf>
    <xf numFmtId="176" fontId="11" fillId="0" borderId="17" xfId="11" applyFont="1" applyFill="1" applyBorder="1" applyAlignment="1" applyProtection="1">
      <alignment horizontal="right"/>
      <protection locked="0"/>
    </xf>
    <xf numFmtId="176" fontId="11" fillId="0" borderId="17" xfId="11" applyFont="1" applyFill="1" applyBorder="1" applyAlignment="1" applyProtection="1">
      <alignment horizontal="right"/>
    </xf>
    <xf numFmtId="176" fontId="11" fillId="0" borderId="17" xfId="11" applyNumberFormat="1" applyFont="1" applyFill="1" applyBorder="1" applyProtection="1">
      <protection locked="0"/>
    </xf>
    <xf numFmtId="178" fontId="11" fillId="0" borderId="32" xfId="11" applyNumberFormat="1" applyFont="1" applyFill="1" applyBorder="1" applyAlignment="1" applyProtection="1">
      <alignment horizontal="right"/>
    </xf>
    <xf numFmtId="183" fontId="11" fillId="0" borderId="0" xfId="11" applyNumberFormat="1" applyFont="1" applyFill="1" applyBorder="1" applyAlignment="1" applyProtection="1">
      <alignment horizontal="right"/>
    </xf>
    <xf numFmtId="183" fontId="11" fillId="0" borderId="30" xfId="11" applyNumberFormat="1" applyFont="1" applyFill="1" applyBorder="1" applyAlignment="1" applyProtection="1">
      <alignment horizontal="right"/>
    </xf>
    <xf numFmtId="0" fontId="34" fillId="0" borderId="0" xfId="7" applyFont="1" applyFill="1"/>
    <xf numFmtId="0" fontId="13" fillId="0" borderId="31" xfId="7" applyFont="1" applyFill="1" applyBorder="1" applyAlignment="1">
      <alignment horizontal="center"/>
    </xf>
    <xf numFmtId="0" fontId="11" fillId="0" borderId="0" xfId="7" applyFont="1" applyFill="1" applyProtection="1"/>
    <xf numFmtId="41" fontId="11" fillId="0" borderId="0" xfId="16" applyFont="1" applyFill="1" applyBorder="1" applyAlignment="1" applyProtection="1">
      <alignment horizontal="right"/>
      <protection locked="0"/>
    </xf>
    <xf numFmtId="41" fontId="11" fillId="0" borderId="30" xfId="16" applyFont="1" applyFill="1" applyBorder="1" applyAlignment="1" applyProtection="1">
      <alignment horizontal="right"/>
    </xf>
    <xf numFmtId="176" fontId="13" fillId="3" borderId="0" xfId="11" applyFont="1" applyFill="1" applyBorder="1" applyProtection="1"/>
    <xf numFmtId="176" fontId="13" fillId="3" borderId="30" xfId="11" applyFont="1" applyFill="1" applyBorder="1" applyProtection="1"/>
    <xf numFmtId="176" fontId="13" fillId="3" borderId="0" xfId="11" applyFont="1" applyFill="1" applyBorder="1" applyAlignment="1" applyProtection="1">
      <alignment horizontal="right"/>
    </xf>
    <xf numFmtId="41" fontId="13" fillId="3" borderId="0" xfId="16" applyFont="1" applyFill="1" applyBorder="1" applyAlignment="1" applyProtection="1">
      <alignment horizontal="right"/>
    </xf>
    <xf numFmtId="41" fontId="13" fillId="3" borderId="30" xfId="16" applyFont="1" applyFill="1" applyBorder="1" applyAlignment="1" applyProtection="1">
      <alignment horizontal="right"/>
    </xf>
    <xf numFmtId="0" fontId="13" fillId="3" borderId="26" xfId="7" applyFont="1" applyFill="1" applyBorder="1" applyAlignment="1">
      <alignment horizontal="center"/>
    </xf>
    <xf numFmtId="176" fontId="13" fillId="3" borderId="30" xfId="8" applyNumberFormat="1" applyFont="1" applyFill="1" applyBorder="1" applyProtection="1"/>
    <xf numFmtId="41" fontId="13" fillId="3" borderId="30" xfId="10" applyNumberFormat="1" applyFont="1" applyFill="1" applyBorder="1" applyAlignment="1" applyProtection="1">
      <alignment horizontal="right"/>
      <protection locked="0"/>
    </xf>
    <xf numFmtId="176" fontId="13" fillId="3" borderId="0" xfId="8" applyFont="1" applyFill="1" applyBorder="1" applyAlignment="1" applyProtection="1"/>
    <xf numFmtId="0" fontId="19" fillId="2" borderId="26" xfId="6" applyFont="1" applyFill="1" applyBorder="1" applyAlignment="1">
      <alignment horizontal="center" vertical="center"/>
    </xf>
    <xf numFmtId="0" fontId="11" fillId="2" borderId="24" xfId="6" applyFont="1" applyFill="1" applyBorder="1" applyAlignment="1">
      <alignment horizontal="center" vertical="center"/>
    </xf>
    <xf numFmtId="0" fontId="11" fillId="2" borderId="26" xfId="6" applyFont="1" applyFill="1" applyBorder="1" applyAlignment="1">
      <alignment horizontal="center" vertical="center"/>
    </xf>
    <xf numFmtId="0" fontId="11" fillId="2" borderId="28" xfId="6" applyFont="1" applyFill="1" applyBorder="1" applyAlignment="1">
      <alignment horizontal="center" vertical="center"/>
    </xf>
    <xf numFmtId="0" fontId="11" fillId="0" borderId="0" xfId="6" applyFont="1" applyFill="1" applyAlignment="1">
      <alignment horizontal="right" vertical="top"/>
    </xf>
    <xf numFmtId="0" fontId="25" fillId="0" borderId="0" xfId="6" applyFont="1" applyFill="1" applyAlignment="1">
      <alignment horizontal="center" vertical="center"/>
    </xf>
    <xf numFmtId="0" fontId="19" fillId="2" borderId="2" xfId="6" applyFont="1" applyFill="1" applyBorder="1" applyAlignment="1">
      <alignment horizontal="center" vertical="center"/>
    </xf>
    <xf numFmtId="0" fontId="19" fillId="2" borderId="3" xfId="6" applyFont="1" applyFill="1" applyBorder="1" applyAlignment="1">
      <alignment horizontal="center" vertical="center"/>
    </xf>
    <xf numFmtId="0" fontId="19" fillId="2" borderId="35" xfId="6" applyFont="1" applyFill="1" applyBorder="1" applyAlignment="1">
      <alignment horizontal="center" vertical="center"/>
    </xf>
    <xf numFmtId="0" fontId="19" fillId="2" borderId="12" xfId="10" applyFont="1" applyFill="1" applyBorder="1" applyAlignment="1" applyProtection="1">
      <alignment horizontal="center" vertical="center"/>
    </xf>
    <xf numFmtId="0" fontId="19" fillId="2" borderId="39" xfId="10" applyFont="1" applyFill="1" applyBorder="1" applyAlignment="1" applyProtection="1">
      <alignment horizontal="center" vertical="center"/>
    </xf>
    <xf numFmtId="0" fontId="19" fillId="2" borderId="42" xfId="10" applyFont="1" applyFill="1" applyBorder="1" applyAlignment="1" applyProtection="1">
      <alignment horizontal="center" vertical="center"/>
    </xf>
    <xf numFmtId="0" fontId="19" fillId="2" borderId="1" xfId="10" applyFont="1" applyFill="1" applyBorder="1" applyAlignment="1" applyProtection="1">
      <alignment horizontal="center" vertical="center"/>
    </xf>
    <xf numFmtId="0" fontId="19" fillId="2" borderId="3" xfId="10" applyFont="1" applyFill="1" applyBorder="1" applyAlignment="1" applyProtection="1">
      <alignment horizontal="center" vertical="center"/>
    </xf>
    <xf numFmtId="0" fontId="19" fillId="2" borderId="35" xfId="10" applyFont="1" applyFill="1" applyBorder="1" applyAlignment="1" applyProtection="1">
      <alignment horizontal="center" vertical="center"/>
    </xf>
    <xf numFmtId="0" fontId="25" fillId="0" borderId="0" xfId="6" applyFont="1" applyFill="1" applyAlignment="1">
      <alignment horizontal="center"/>
    </xf>
    <xf numFmtId="0" fontId="19" fillId="2" borderId="18" xfId="10" applyFont="1" applyFill="1" applyBorder="1" applyAlignment="1" applyProtection="1">
      <alignment horizontal="center" vertical="center"/>
    </xf>
    <xf numFmtId="0" fontId="19" fillId="2" borderId="19" xfId="10" applyFont="1" applyFill="1" applyBorder="1" applyAlignment="1" applyProtection="1">
      <alignment horizontal="center" vertical="center"/>
    </xf>
    <xf numFmtId="0" fontId="19" fillId="2" borderId="38" xfId="10" applyFont="1" applyFill="1" applyBorder="1" applyAlignment="1" applyProtection="1">
      <alignment horizontal="center" vertical="center"/>
    </xf>
    <xf numFmtId="0" fontId="19" fillId="2" borderId="41" xfId="10" applyFont="1" applyFill="1" applyBorder="1" applyAlignment="1" applyProtection="1">
      <alignment horizontal="center" vertical="center"/>
    </xf>
    <xf numFmtId="0" fontId="19" fillId="2" borderId="20" xfId="10" applyFont="1" applyFill="1" applyBorder="1" applyAlignment="1" applyProtection="1">
      <alignment horizontal="center" vertical="center"/>
    </xf>
    <xf numFmtId="0" fontId="19" fillId="2" borderId="24" xfId="6" applyFont="1" applyFill="1" applyBorder="1" applyAlignment="1">
      <alignment horizontal="center" vertical="center"/>
    </xf>
    <xf numFmtId="0" fontId="19" fillId="2" borderId="26" xfId="6" applyFont="1" applyFill="1" applyBorder="1" applyAlignment="1">
      <alignment horizontal="center" vertical="center"/>
    </xf>
    <xf numFmtId="0" fontId="19" fillId="2" borderId="28" xfId="6" applyFont="1" applyFill="1" applyBorder="1" applyAlignment="1">
      <alignment horizontal="center" vertical="center"/>
    </xf>
    <xf numFmtId="0" fontId="19" fillId="2" borderId="2" xfId="6" applyFont="1" applyFill="1" applyBorder="1" applyAlignment="1">
      <alignment horizontal="center" vertical="center" wrapText="1"/>
    </xf>
    <xf numFmtId="0" fontId="19" fillId="2" borderId="3" xfId="6" applyFont="1" applyFill="1" applyBorder="1" applyAlignment="1">
      <alignment horizontal="center" vertical="center" wrapText="1"/>
    </xf>
    <xf numFmtId="0" fontId="19" fillId="2" borderId="4" xfId="6" applyFont="1" applyFill="1" applyBorder="1" applyAlignment="1">
      <alignment horizontal="center" vertical="center" wrapText="1"/>
    </xf>
    <xf numFmtId="0" fontId="19" fillId="2" borderId="7" xfId="10" applyFont="1" applyFill="1" applyBorder="1" applyAlignment="1" applyProtection="1">
      <alignment horizontal="center" vertical="center"/>
    </xf>
    <xf numFmtId="0" fontId="19" fillId="2" borderId="9" xfId="10" applyFont="1" applyFill="1" applyBorder="1" applyAlignment="1" applyProtection="1">
      <alignment horizontal="center" vertical="center"/>
    </xf>
    <xf numFmtId="0" fontId="19" fillId="2" borderId="11" xfId="10" applyFont="1" applyFill="1" applyBorder="1" applyAlignment="1" applyProtection="1">
      <alignment horizontal="center" vertical="center"/>
    </xf>
    <xf numFmtId="0" fontId="19" fillId="2" borderId="40" xfId="10" applyFont="1" applyFill="1" applyBorder="1" applyAlignment="1" applyProtection="1">
      <alignment horizontal="center" vertical="center" shrinkToFit="1"/>
    </xf>
    <xf numFmtId="0" fontId="19" fillId="2" borderId="27" xfId="10" applyFont="1" applyFill="1" applyBorder="1" applyAlignment="1" applyProtection="1">
      <alignment horizontal="center" vertical="center" shrinkToFit="1"/>
    </xf>
    <xf numFmtId="0" fontId="19" fillId="2" borderId="40" xfId="10" applyFont="1" applyFill="1" applyBorder="1" applyAlignment="1" applyProtection="1">
      <alignment horizontal="center" vertical="center"/>
    </xf>
    <xf numFmtId="0" fontId="19" fillId="2" borderId="27" xfId="10" applyFont="1" applyFill="1" applyBorder="1" applyAlignment="1" applyProtection="1">
      <alignment horizontal="center" vertical="center"/>
    </xf>
    <xf numFmtId="0" fontId="19" fillId="2" borderId="43" xfId="10" applyFont="1" applyFill="1" applyBorder="1" applyAlignment="1" applyProtection="1">
      <alignment horizontal="center" vertical="center"/>
    </xf>
    <xf numFmtId="0" fontId="19" fillId="2" borderId="26" xfId="10" applyFont="1" applyFill="1" applyBorder="1" applyAlignment="1" applyProtection="1">
      <alignment horizontal="center" vertical="center"/>
    </xf>
    <xf numFmtId="0" fontId="11" fillId="2" borderId="11" xfId="6" applyFont="1" applyFill="1" applyBorder="1" applyAlignment="1">
      <alignment horizontal="center" wrapText="1"/>
    </xf>
    <xf numFmtId="0" fontId="11" fillId="2" borderId="10" xfId="6" applyFont="1" applyFill="1" applyBorder="1" applyAlignment="1">
      <alignment horizontal="center" wrapText="1"/>
    </xf>
    <xf numFmtId="0" fontId="11" fillId="2" borderId="27" xfId="6" applyFont="1" applyFill="1" applyBorder="1" applyAlignment="1">
      <alignment horizontal="center" wrapText="1"/>
    </xf>
    <xf numFmtId="0" fontId="11" fillId="2" borderId="29" xfId="6" applyFont="1" applyFill="1" applyBorder="1" applyAlignment="1">
      <alignment horizontal="center" wrapText="1"/>
    </xf>
    <xf numFmtId="0" fontId="11" fillId="2" borderId="18" xfId="6" applyFont="1" applyFill="1" applyBorder="1" applyAlignment="1">
      <alignment horizontal="center" vertical="center"/>
    </xf>
    <xf numFmtId="0" fontId="11" fillId="2" borderId="19" xfId="6" applyFont="1" applyFill="1" applyBorder="1" applyAlignment="1">
      <alignment horizontal="center" vertical="center"/>
    </xf>
    <xf numFmtId="0" fontId="11" fillId="2" borderId="20" xfId="6" applyFont="1" applyFill="1" applyBorder="1" applyAlignment="1">
      <alignment horizontal="center" vertical="center"/>
    </xf>
    <xf numFmtId="0" fontId="25" fillId="0" borderId="0" xfId="6" applyFont="1" applyFill="1" applyAlignment="1">
      <alignment horizontal="center" vertical="top"/>
    </xf>
    <xf numFmtId="0" fontId="11" fillId="2" borderId="24" xfId="6" applyFont="1" applyFill="1" applyBorder="1" applyAlignment="1">
      <alignment horizontal="center" vertical="center"/>
    </xf>
    <xf numFmtId="0" fontId="11" fillId="2" borderId="26" xfId="6" applyFont="1" applyFill="1" applyBorder="1" applyAlignment="1">
      <alignment horizontal="center" vertical="center"/>
    </xf>
    <xf numFmtId="0" fontId="11" fillId="2" borderId="28" xfId="6" applyFont="1" applyFill="1" applyBorder="1" applyAlignment="1">
      <alignment horizontal="center" vertical="center"/>
    </xf>
    <xf numFmtId="0" fontId="11" fillId="2" borderId="11" xfId="6" applyFont="1" applyFill="1" applyBorder="1" applyAlignment="1">
      <alignment horizontal="center" vertical="center" wrapText="1"/>
    </xf>
    <xf numFmtId="0" fontId="11" fillId="2" borderId="10" xfId="6" applyFont="1" applyFill="1" applyBorder="1" applyAlignment="1">
      <alignment horizontal="center" vertical="center" wrapText="1"/>
    </xf>
    <xf numFmtId="0" fontId="25" fillId="0" borderId="0" xfId="6" applyFont="1" applyFill="1" applyAlignment="1">
      <alignment horizontal="center" vertical="top" wrapText="1"/>
    </xf>
    <xf numFmtId="0" fontId="11" fillId="2" borderId="24" xfId="7" applyFont="1" applyFill="1" applyBorder="1" applyAlignment="1">
      <alignment horizontal="center" vertical="center"/>
    </xf>
    <xf numFmtId="0" fontId="11" fillId="2" borderId="26" xfId="7" applyFont="1" applyFill="1" applyBorder="1" applyAlignment="1">
      <alignment horizontal="center" vertical="center"/>
    </xf>
    <xf numFmtId="0" fontId="11" fillId="2" borderId="28" xfId="7" applyFont="1" applyFill="1" applyBorder="1" applyAlignment="1">
      <alignment horizontal="center" vertical="center"/>
    </xf>
    <xf numFmtId="0" fontId="11" fillId="2" borderId="27" xfId="7" applyFont="1" applyFill="1" applyBorder="1" applyAlignment="1">
      <alignment horizontal="center" vertical="center" wrapText="1"/>
    </xf>
    <xf numFmtId="0" fontId="11" fillId="2" borderId="29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top" wrapText="1"/>
    </xf>
    <xf numFmtId="0" fontId="14" fillId="2" borderId="11" xfId="7" applyFont="1" applyFill="1" applyBorder="1" applyAlignment="1">
      <alignment horizontal="center" vertical="top"/>
    </xf>
    <xf numFmtId="0" fontId="14" fillId="2" borderId="11" xfId="7" applyFont="1" applyFill="1" applyBorder="1" applyAlignment="1">
      <alignment horizontal="center" wrapText="1"/>
    </xf>
    <xf numFmtId="0" fontId="14" fillId="2" borderId="10" xfId="7" applyFont="1" applyFill="1" applyBorder="1" applyAlignment="1">
      <alignment horizontal="center" wrapText="1"/>
    </xf>
    <xf numFmtId="0" fontId="14" fillId="2" borderId="11" xfId="7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horizontal="left" vertical="center"/>
    </xf>
    <xf numFmtId="0" fontId="14" fillId="2" borderId="25" xfId="7" applyFont="1" applyFill="1" applyBorder="1" applyAlignment="1">
      <alignment horizontal="center" vertical="top" wrapText="1"/>
    </xf>
    <xf numFmtId="0" fontId="14" fillId="2" borderId="27" xfId="7" applyFont="1" applyFill="1" applyBorder="1" applyAlignment="1">
      <alignment horizontal="center" vertical="top" wrapText="1"/>
    </xf>
    <xf numFmtId="0" fontId="14" fillId="2" borderId="11" xfId="7" applyFont="1" applyFill="1" applyBorder="1" applyAlignment="1">
      <alignment horizontal="center"/>
    </xf>
    <xf numFmtId="0" fontId="14" fillId="2" borderId="10" xfId="7" applyFont="1" applyFill="1" applyBorder="1" applyAlignment="1">
      <alignment horizontal="center"/>
    </xf>
    <xf numFmtId="0" fontId="14" fillId="2" borderId="27" xfId="7" applyFont="1" applyFill="1" applyBorder="1" applyAlignment="1">
      <alignment horizontal="center" wrapText="1"/>
    </xf>
    <xf numFmtId="0" fontId="14" fillId="2" borderId="29" xfId="7" applyFont="1" applyFill="1" applyBorder="1" applyAlignment="1">
      <alignment horizontal="center" wrapText="1"/>
    </xf>
  </cellXfs>
  <cellStyles count="17">
    <cellStyle name="쉼표 [0]" xfId="16" builtinId="6"/>
    <cellStyle name="쉼표 [0] 2" xfId="11"/>
    <cellStyle name="쉼표 [0] 7" xfId="12"/>
    <cellStyle name="쉼표 [0]_08-유통금융(시군)" xfId="8"/>
    <cellStyle name="쉼표 [0]_09-유통금융" xfId="9"/>
    <cellStyle name="쉼표 [0]_09-유통금융 3 2" xfId="15"/>
    <cellStyle name="콤마 [0]_32.임상별임목축적" xfId="1"/>
    <cellStyle name="표준" xfId="0" builtinId="0"/>
    <cellStyle name="표준 10" xfId="2"/>
    <cellStyle name="표준 10 2" xfId="13"/>
    <cellStyle name="표준 2" xfId="6"/>
    <cellStyle name="표준 21" xfId="14"/>
    <cellStyle name="표준 4 10" xfId="3"/>
    <cellStyle name="표준_02-토지(군)" xfId="4"/>
    <cellStyle name="표준_03-인구(군)" xfId="5"/>
    <cellStyle name="표준_08-유통금융(시군)" xfId="7"/>
    <cellStyle name="표준_09-유통금융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10"/>
  <sheetViews>
    <sheetView tabSelected="1" view="pageBreakPreview" zoomScaleNormal="100" workbookViewId="0"/>
  </sheetViews>
  <sheetFormatPr defaultColWidth="8" defaultRowHeight="17.25" x14ac:dyDescent="0.3"/>
  <cols>
    <col min="1" max="1" width="8" style="1" customWidth="1"/>
    <col min="2" max="2" width="5.6640625" style="1" customWidth="1"/>
    <col min="3" max="16384" width="8" style="1"/>
  </cols>
  <sheetData>
    <row r="1" spans="1:10" ht="25.5" customHeight="1" x14ac:dyDescent="0.3"/>
    <row r="2" spans="1:10" ht="25.5" customHeight="1" x14ac:dyDescent="0.3"/>
    <row r="3" spans="1:10" ht="25.5" customHeight="1" x14ac:dyDescent="0.3"/>
    <row r="4" spans="1:10" ht="25.5" customHeight="1" x14ac:dyDescent="0.3"/>
    <row r="5" spans="1:10" ht="25.5" customHeight="1" x14ac:dyDescent="0.3"/>
    <row r="6" spans="1:10" ht="25.5" customHeight="1" x14ac:dyDescent="0.3"/>
    <row r="7" spans="1:10" ht="25.5" customHeight="1" x14ac:dyDescent="0.3"/>
    <row r="8" spans="1:10" ht="39" x14ac:dyDescent="0.65">
      <c r="A8" s="2" t="s">
        <v>1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 x14ac:dyDescent="0.55000000000000004">
      <c r="A10" s="4" t="s">
        <v>2</v>
      </c>
      <c r="B10" s="5"/>
      <c r="C10" s="5"/>
      <c r="D10" s="5"/>
      <c r="E10" s="5"/>
      <c r="F10" s="5"/>
      <c r="G10" s="5"/>
      <c r="H10" s="5"/>
      <c r="I10" s="5"/>
      <c r="J10" s="5"/>
    </row>
  </sheetData>
  <phoneticPr fontId="2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94" fitToHeight="2" orientation="portrait" horizontalDpi="300" verticalDpi="300" r:id="rId1"/>
  <headerFooter alignWithMargins="0"/>
  <rowBreaks count="1" manualBreakCount="1">
    <brk id="4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F23"/>
  <sheetViews>
    <sheetView view="pageBreakPreview" zoomScaleNormal="100" zoomScaleSheetLayoutView="100" workbookViewId="0"/>
  </sheetViews>
  <sheetFormatPr defaultRowHeight="13.5" outlineLevelRow="1" x14ac:dyDescent="0.25"/>
  <cols>
    <col min="1" max="7" width="9.77734375" style="50" customWidth="1"/>
    <col min="8" max="16" width="7.77734375" style="50" customWidth="1"/>
    <col min="17" max="17" width="9.77734375" style="50" customWidth="1"/>
    <col min="18" max="19" width="10.6640625" style="50" customWidth="1"/>
    <col min="20" max="20" width="10.77734375" style="50" customWidth="1"/>
    <col min="21" max="23" width="9.77734375" style="50" customWidth="1"/>
    <col min="24" max="24" width="7.77734375" style="50" customWidth="1"/>
    <col min="25" max="25" width="7.44140625" style="50" customWidth="1"/>
    <col min="26" max="26" width="7.44140625" style="50" bestFit="1" customWidth="1"/>
    <col min="27" max="31" width="6.77734375" style="50" customWidth="1"/>
    <col min="32" max="32" width="9.5546875" style="50" customWidth="1"/>
    <col min="33" max="33" width="7.21875" style="50" customWidth="1"/>
    <col min="34" max="16384" width="8.88671875" style="50"/>
  </cols>
  <sheetData>
    <row r="1" spans="1:32" s="6" customFormat="1" ht="15" customHeight="1" x14ac:dyDescent="0.15">
      <c r="O1" s="44"/>
      <c r="P1" s="45"/>
      <c r="Q1" s="45"/>
      <c r="S1" s="44"/>
      <c r="T1" s="45"/>
      <c r="AB1" s="276"/>
      <c r="AC1" s="276"/>
      <c r="AD1" s="276"/>
      <c r="AE1" s="276"/>
      <c r="AF1" s="276"/>
    </row>
    <row r="2" spans="1:32" s="114" customFormat="1" ht="30" customHeight="1" x14ac:dyDescent="0.35">
      <c r="A2" s="277" t="s">
        <v>38</v>
      </c>
      <c r="B2" s="277"/>
      <c r="C2" s="277"/>
      <c r="D2" s="277"/>
      <c r="E2" s="277"/>
      <c r="F2" s="277"/>
      <c r="G2" s="277"/>
      <c r="H2" s="287" t="s">
        <v>39</v>
      </c>
      <c r="I2" s="287"/>
      <c r="J2" s="287"/>
      <c r="K2" s="287"/>
      <c r="L2" s="287"/>
      <c r="M2" s="287"/>
      <c r="N2" s="287"/>
      <c r="O2" s="287"/>
      <c r="P2" s="287"/>
      <c r="Q2" s="277" t="s">
        <v>159</v>
      </c>
      <c r="R2" s="277"/>
      <c r="S2" s="277"/>
      <c r="T2" s="277"/>
      <c r="U2" s="277"/>
      <c r="V2" s="277"/>
      <c r="W2" s="277"/>
      <c r="X2" s="287" t="s">
        <v>155</v>
      </c>
      <c r="Y2" s="287"/>
      <c r="Z2" s="287"/>
      <c r="AA2" s="287"/>
      <c r="AB2" s="287"/>
      <c r="AC2" s="287"/>
      <c r="AD2" s="287"/>
      <c r="AE2" s="287"/>
      <c r="AF2" s="287"/>
    </row>
    <row r="3" spans="1:32" s="116" customFormat="1" ht="30" customHeight="1" x14ac:dyDescent="0.1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</row>
    <row r="4" spans="1:32" s="49" customFormat="1" ht="15" customHeight="1" x14ac:dyDescent="0.55000000000000004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8"/>
      <c r="V4" s="48"/>
      <c r="W4" s="48"/>
    </row>
    <row r="5" spans="1:32" s="46" customFormat="1" ht="15" customHeight="1" thickBot="1" x14ac:dyDescent="0.2">
      <c r="A5" s="46" t="s">
        <v>40</v>
      </c>
      <c r="I5" s="237"/>
      <c r="J5" s="237"/>
      <c r="K5" s="237"/>
      <c r="L5" s="237"/>
      <c r="P5" s="238" t="s">
        <v>41</v>
      </c>
      <c r="Q5" s="46" t="s">
        <v>40</v>
      </c>
      <c r="T5" s="238"/>
      <c r="AF5" s="238" t="s">
        <v>41</v>
      </c>
    </row>
    <row r="6" spans="1:32" s="56" customFormat="1" ht="16.5" customHeight="1" x14ac:dyDescent="0.15">
      <c r="A6" s="293" t="s">
        <v>42</v>
      </c>
      <c r="B6" s="52" t="s">
        <v>43</v>
      </c>
      <c r="C6" s="53"/>
      <c r="D6" s="53"/>
      <c r="E6" s="52" t="s">
        <v>44</v>
      </c>
      <c r="F6" s="53"/>
      <c r="G6" s="180"/>
      <c r="H6" s="191" t="s">
        <v>45</v>
      </c>
      <c r="I6" s="52"/>
      <c r="J6" s="53"/>
      <c r="K6" s="52" t="s">
        <v>46</v>
      </c>
      <c r="L6" s="53"/>
      <c r="M6" s="53"/>
      <c r="N6" s="52" t="s">
        <v>47</v>
      </c>
      <c r="O6" s="53"/>
      <c r="P6" s="180"/>
      <c r="Q6" s="293" t="s">
        <v>42</v>
      </c>
      <c r="R6" s="52" t="s">
        <v>48</v>
      </c>
      <c r="S6" s="53"/>
      <c r="T6" s="53"/>
      <c r="U6" s="288" t="s">
        <v>147</v>
      </c>
      <c r="V6" s="289"/>
      <c r="W6" s="290"/>
      <c r="X6" s="291" t="s">
        <v>147</v>
      </c>
      <c r="Y6" s="289"/>
      <c r="Z6" s="289"/>
      <c r="AA6" s="289"/>
      <c r="AB6" s="289"/>
      <c r="AC6" s="292"/>
      <c r="AD6" s="54" t="s">
        <v>49</v>
      </c>
      <c r="AE6" s="55"/>
      <c r="AF6" s="55"/>
    </row>
    <row r="7" spans="1:32" s="56" customFormat="1" ht="27" customHeight="1" x14ac:dyDescent="0.15">
      <c r="A7" s="294"/>
      <c r="B7" s="57" t="s">
        <v>50</v>
      </c>
      <c r="C7" s="58"/>
      <c r="D7" s="58"/>
      <c r="E7" s="278" t="s">
        <v>51</v>
      </c>
      <c r="F7" s="279"/>
      <c r="G7" s="280"/>
      <c r="H7" s="192" t="s">
        <v>52</v>
      </c>
      <c r="I7" s="58"/>
      <c r="J7" s="58"/>
      <c r="K7" s="278" t="s">
        <v>53</v>
      </c>
      <c r="L7" s="279"/>
      <c r="M7" s="279"/>
      <c r="N7" s="57" t="s">
        <v>54</v>
      </c>
      <c r="O7" s="58"/>
      <c r="P7" s="181"/>
      <c r="Q7" s="294"/>
      <c r="R7" s="296" t="s">
        <v>164</v>
      </c>
      <c r="S7" s="297"/>
      <c r="T7" s="298"/>
      <c r="U7" s="281" t="s">
        <v>55</v>
      </c>
      <c r="V7" s="281"/>
      <c r="W7" s="282"/>
      <c r="X7" s="283" t="s">
        <v>56</v>
      </c>
      <c r="Y7" s="284"/>
      <c r="Z7" s="284"/>
      <c r="AA7" s="284" t="s">
        <v>197</v>
      </c>
      <c r="AB7" s="284"/>
      <c r="AC7" s="284"/>
      <c r="AD7" s="285" t="s">
        <v>57</v>
      </c>
      <c r="AE7" s="285"/>
      <c r="AF7" s="286"/>
    </row>
    <row r="8" spans="1:32" s="56" customFormat="1" ht="27" customHeight="1" x14ac:dyDescent="0.15">
      <c r="A8" s="294"/>
      <c r="B8" s="60" t="s">
        <v>58</v>
      </c>
      <c r="C8" s="61" t="s">
        <v>60</v>
      </c>
      <c r="D8" s="62"/>
      <c r="E8" s="60" t="s">
        <v>61</v>
      </c>
      <c r="F8" s="57" t="s">
        <v>62</v>
      </c>
      <c r="G8" s="181"/>
      <c r="H8" s="193" t="s">
        <v>61</v>
      </c>
      <c r="I8" s="57" t="s">
        <v>62</v>
      </c>
      <c r="J8" s="63"/>
      <c r="K8" s="60" t="s">
        <v>61</v>
      </c>
      <c r="L8" s="57" t="s">
        <v>62</v>
      </c>
      <c r="M8" s="58"/>
      <c r="N8" s="60" t="s">
        <v>61</v>
      </c>
      <c r="O8" s="57" t="s">
        <v>63</v>
      </c>
      <c r="P8" s="181"/>
      <c r="Q8" s="294"/>
      <c r="R8" s="60" t="s">
        <v>61</v>
      </c>
      <c r="S8" s="57" t="s">
        <v>63</v>
      </c>
      <c r="T8" s="58"/>
      <c r="U8" s="300" t="s">
        <v>61</v>
      </c>
      <c r="V8" s="300" t="s">
        <v>59</v>
      </c>
      <c r="W8" s="304" t="s">
        <v>64</v>
      </c>
      <c r="X8" s="306" t="s">
        <v>61</v>
      </c>
      <c r="Y8" s="300" t="s">
        <v>65</v>
      </c>
      <c r="Z8" s="300" t="s">
        <v>64</v>
      </c>
      <c r="AA8" s="300" t="s">
        <v>66</v>
      </c>
      <c r="AB8" s="300" t="s">
        <v>65</v>
      </c>
      <c r="AC8" s="300" t="s">
        <v>64</v>
      </c>
      <c r="AD8" s="300" t="s">
        <v>61</v>
      </c>
      <c r="AE8" s="299" t="s">
        <v>67</v>
      </c>
      <c r="AF8" s="282"/>
    </row>
    <row r="9" spans="1:32" s="56" customFormat="1" ht="13.5" customHeight="1" x14ac:dyDescent="0.15">
      <c r="A9" s="294"/>
      <c r="B9" s="60"/>
      <c r="C9" s="64" t="s">
        <v>68</v>
      </c>
      <c r="D9" s="59" t="s">
        <v>69</v>
      </c>
      <c r="E9" s="60"/>
      <c r="F9" s="64" t="s">
        <v>68</v>
      </c>
      <c r="G9" s="182" t="s">
        <v>69</v>
      </c>
      <c r="H9" s="193"/>
      <c r="I9" s="64" t="s">
        <v>68</v>
      </c>
      <c r="J9" s="59" t="s">
        <v>69</v>
      </c>
      <c r="K9" s="60"/>
      <c r="L9" s="64" t="s">
        <v>68</v>
      </c>
      <c r="M9" s="59" t="s">
        <v>69</v>
      </c>
      <c r="N9" s="60"/>
      <c r="O9" s="64" t="s">
        <v>68</v>
      </c>
      <c r="P9" s="182" t="s">
        <v>69</v>
      </c>
      <c r="Q9" s="294"/>
      <c r="R9" s="60"/>
      <c r="S9" s="64" t="s">
        <v>68</v>
      </c>
      <c r="T9" s="59" t="s">
        <v>69</v>
      </c>
      <c r="U9" s="301"/>
      <c r="V9" s="301"/>
      <c r="W9" s="305"/>
      <c r="X9" s="307"/>
      <c r="Y9" s="301"/>
      <c r="Z9" s="301"/>
      <c r="AA9" s="301"/>
      <c r="AB9" s="301"/>
      <c r="AC9" s="301"/>
      <c r="AD9" s="301"/>
      <c r="AE9" s="300" t="s">
        <v>64</v>
      </c>
      <c r="AF9" s="302" t="s">
        <v>70</v>
      </c>
    </row>
    <row r="10" spans="1:32" s="56" customFormat="1" ht="13.5" customHeight="1" x14ac:dyDescent="0.15">
      <c r="A10" s="294"/>
      <c r="B10" s="65"/>
      <c r="C10" s="59" t="s">
        <v>71</v>
      </c>
      <c r="D10" s="59" t="s">
        <v>72</v>
      </c>
      <c r="E10" s="65"/>
      <c r="F10" s="59" t="s">
        <v>71</v>
      </c>
      <c r="G10" s="182" t="s">
        <v>72</v>
      </c>
      <c r="H10" s="272"/>
      <c r="I10" s="59" t="s">
        <v>71</v>
      </c>
      <c r="J10" s="59" t="s">
        <v>72</v>
      </c>
      <c r="K10" s="67"/>
      <c r="L10" s="59" t="s">
        <v>71</v>
      </c>
      <c r="M10" s="59" t="s">
        <v>72</v>
      </c>
      <c r="N10" s="68"/>
      <c r="O10" s="59" t="s">
        <v>71</v>
      </c>
      <c r="P10" s="182" t="s">
        <v>72</v>
      </c>
      <c r="Q10" s="294"/>
      <c r="R10" s="68"/>
      <c r="S10" s="59" t="s">
        <v>71</v>
      </c>
      <c r="T10" s="59" t="s">
        <v>72</v>
      </c>
      <c r="U10" s="69" t="s">
        <v>21</v>
      </c>
      <c r="V10" s="66"/>
      <c r="W10" s="198"/>
      <c r="X10" s="204" t="s">
        <v>21</v>
      </c>
      <c r="Y10" s="66"/>
      <c r="Z10" s="69"/>
      <c r="AA10" s="69"/>
      <c r="AB10" s="69"/>
      <c r="AC10" s="69"/>
      <c r="AD10" s="69" t="s">
        <v>21</v>
      </c>
      <c r="AE10" s="301"/>
      <c r="AF10" s="303"/>
    </row>
    <row r="11" spans="1:32" s="56" customFormat="1" ht="37.5" customHeight="1" x14ac:dyDescent="0.25">
      <c r="A11" s="295"/>
      <c r="B11" s="118" t="s">
        <v>74</v>
      </c>
      <c r="C11" s="117" t="s">
        <v>73</v>
      </c>
      <c r="D11" s="119" t="s">
        <v>148</v>
      </c>
      <c r="E11" s="118" t="s">
        <v>74</v>
      </c>
      <c r="F11" s="117" t="s">
        <v>73</v>
      </c>
      <c r="G11" s="119" t="s">
        <v>148</v>
      </c>
      <c r="H11" s="236" t="s">
        <v>74</v>
      </c>
      <c r="I11" s="120" t="s">
        <v>162</v>
      </c>
      <c r="J11" s="119" t="s">
        <v>148</v>
      </c>
      <c r="K11" s="118" t="s">
        <v>74</v>
      </c>
      <c r="L11" s="120" t="s">
        <v>162</v>
      </c>
      <c r="M11" s="119" t="s">
        <v>148</v>
      </c>
      <c r="N11" s="118" t="s">
        <v>74</v>
      </c>
      <c r="O11" s="120" t="s">
        <v>162</v>
      </c>
      <c r="P11" s="194" t="s">
        <v>148</v>
      </c>
      <c r="Q11" s="295"/>
      <c r="R11" s="119" t="s">
        <v>74</v>
      </c>
      <c r="S11" s="120" t="s">
        <v>73</v>
      </c>
      <c r="T11" s="119" t="s">
        <v>199</v>
      </c>
      <c r="U11" s="119" t="s">
        <v>74</v>
      </c>
      <c r="V11" s="122" t="s">
        <v>163</v>
      </c>
      <c r="W11" s="199" t="s">
        <v>150</v>
      </c>
      <c r="X11" s="205" t="s">
        <v>74</v>
      </c>
      <c r="Y11" s="122" t="s">
        <v>149</v>
      </c>
      <c r="Z11" s="121" t="s">
        <v>198</v>
      </c>
      <c r="AA11" s="119" t="s">
        <v>74</v>
      </c>
      <c r="AB11" s="122" t="s">
        <v>149</v>
      </c>
      <c r="AC11" s="122" t="s">
        <v>198</v>
      </c>
      <c r="AD11" s="119" t="s">
        <v>74</v>
      </c>
      <c r="AE11" s="120" t="s">
        <v>162</v>
      </c>
      <c r="AF11" s="194" t="s">
        <v>148</v>
      </c>
    </row>
    <row r="12" spans="1:32" ht="60" hidden="1" customHeight="1" x14ac:dyDescent="0.25">
      <c r="A12" s="183">
        <v>2015</v>
      </c>
      <c r="B12" s="70">
        <v>2</v>
      </c>
      <c r="C12" s="70">
        <v>6577</v>
      </c>
      <c r="D12" s="70">
        <v>0</v>
      </c>
      <c r="E12" s="70">
        <v>0</v>
      </c>
      <c r="F12" s="70">
        <v>0</v>
      </c>
      <c r="G12" s="184">
        <v>0</v>
      </c>
      <c r="H12" s="195">
        <v>0</v>
      </c>
      <c r="I12" s="70">
        <v>0</v>
      </c>
      <c r="J12" s="70">
        <v>0</v>
      </c>
      <c r="K12" s="70">
        <v>0</v>
      </c>
      <c r="L12" s="70">
        <v>0</v>
      </c>
      <c r="M12" s="70">
        <v>0</v>
      </c>
      <c r="N12" s="70">
        <v>0</v>
      </c>
      <c r="O12" s="70">
        <v>0</v>
      </c>
      <c r="P12" s="184">
        <v>0</v>
      </c>
      <c r="Q12" s="183">
        <v>2015</v>
      </c>
      <c r="R12" s="70">
        <v>0</v>
      </c>
      <c r="S12" s="70">
        <v>0</v>
      </c>
      <c r="T12" s="70">
        <v>0</v>
      </c>
      <c r="U12" s="71">
        <v>2</v>
      </c>
      <c r="V12" s="71">
        <v>210</v>
      </c>
      <c r="W12" s="200">
        <v>6577</v>
      </c>
      <c r="X12" s="195">
        <v>2</v>
      </c>
      <c r="Y12" s="70">
        <v>210</v>
      </c>
      <c r="Z12" s="70">
        <v>6577</v>
      </c>
      <c r="AA12" s="71">
        <v>0</v>
      </c>
      <c r="AB12" s="71">
        <v>0</v>
      </c>
      <c r="AC12" s="70">
        <v>0</v>
      </c>
      <c r="AD12" s="70">
        <v>0</v>
      </c>
      <c r="AE12" s="70">
        <v>0</v>
      </c>
      <c r="AF12" s="184">
        <v>0</v>
      </c>
    </row>
    <row r="13" spans="1:32" ht="60" customHeight="1" x14ac:dyDescent="0.25">
      <c r="A13" s="183">
        <v>2016</v>
      </c>
      <c r="B13" s="70">
        <v>2</v>
      </c>
      <c r="C13" s="70">
        <v>6577</v>
      </c>
      <c r="D13" s="70">
        <v>0</v>
      </c>
      <c r="E13" s="70">
        <v>0</v>
      </c>
      <c r="F13" s="70">
        <v>0</v>
      </c>
      <c r="G13" s="184">
        <v>0</v>
      </c>
      <c r="H13" s="195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184">
        <v>0</v>
      </c>
      <c r="Q13" s="183">
        <v>2016</v>
      </c>
      <c r="R13" s="70">
        <v>0</v>
      </c>
      <c r="S13" s="70">
        <v>0</v>
      </c>
      <c r="T13" s="70">
        <v>0</v>
      </c>
      <c r="U13" s="71">
        <v>2</v>
      </c>
      <c r="V13" s="71">
        <v>210</v>
      </c>
      <c r="W13" s="200">
        <v>6577</v>
      </c>
      <c r="X13" s="195">
        <v>2</v>
      </c>
      <c r="Y13" s="70">
        <v>210</v>
      </c>
      <c r="Z13" s="70">
        <v>6577</v>
      </c>
      <c r="AA13" s="71">
        <v>0</v>
      </c>
      <c r="AB13" s="71">
        <v>0</v>
      </c>
      <c r="AC13" s="70">
        <v>0</v>
      </c>
      <c r="AD13" s="70">
        <v>0</v>
      </c>
      <c r="AE13" s="70">
        <v>0</v>
      </c>
      <c r="AF13" s="184">
        <v>0</v>
      </c>
    </row>
    <row r="14" spans="1:32" ht="60" customHeight="1" x14ac:dyDescent="0.25">
      <c r="A14" s="183">
        <v>2017</v>
      </c>
      <c r="B14" s="70">
        <v>2</v>
      </c>
      <c r="C14" s="70">
        <v>6577</v>
      </c>
      <c r="D14" s="70">
        <v>0</v>
      </c>
      <c r="E14" s="70">
        <v>0</v>
      </c>
      <c r="F14" s="70">
        <v>0</v>
      </c>
      <c r="G14" s="184">
        <v>0</v>
      </c>
      <c r="H14" s="195">
        <v>0</v>
      </c>
      <c r="I14" s="70">
        <v>0</v>
      </c>
      <c r="J14" s="70">
        <v>0</v>
      </c>
      <c r="K14" s="70">
        <v>0</v>
      </c>
      <c r="L14" s="70">
        <v>0</v>
      </c>
      <c r="M14" s="70">
        <v>0</v>
      </c>
      <c r="N14" s="70">
        <v>0</v>
      </c>
      <c r="O14" s="70">
        <v>0</v>
      </c>
      <c r="P14" s="184">
        <v>0</v>
      </c>
      <c r="Q14" s="183">
        <v>2017</v>
      </c>
      <c r="R14" s="70">
        <v>0</v>
      </c>
      <c r="S14" s="70">
        <v>0</v>
      </c>
      <c r="T14" s="70">
        <v>0</v>
      </c>
      <c r="U14" s="70">
        <v>2</v>
      </c>
      <c r="V14" s="70">
        <v>210</v>
      </c>
      <c r="W14" s="184">
        <v>6577</v>
      </c>
      <c r="X14" s="195">
        <v>2</v>
      </c>
      <c r="Y14" s="70">
        <v>210</v>
      </c>
      <c r="Z14" s="70">
        <v>6577</v>
      </c>
      <c r="AA14" s="70">
        <v>0</v>
      </c>
      <c r="AB14" s="70">
        <v>0</v>
      </c>
      <c r="AC14" s="70">
        <v>0</v>
      </c>
      <c r="AD14" s="70">
        <v>0</v>
      </c>
      <c r="AE14" s="70">
        <v>0</v>
      </c>
      <c r="AF14" s="184">
        <v>0</v>
      </c>
    </row>
    <row r="15" spans="1:32" ht="60" customHeight="1" x14ac:dyDescent="0.25">
      <c r="A15" s="183">
        <v>2018</v>
      </c>
      <c r="B15" s="70">
        <v>2</v>
      </c>
      <c r="C15" s="70">
        <v>6577</v>
      </c>
      <c r="D15" s="70">
        <v>0</v>
      </c>
      <c r="E15" s="70">
        <v>0</v>
      </c>
      <c r="F15" s="70">
        <v>0</v>
      </c>
      <c r="G15" s="184">
        <v>0</v>
      </c>
      <c r="H15" s="195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184">
        <v>0</v>
      </c>
      <c r="Q15" s="183">
        <v>2018</v>
      </c>
      <c r="R15" s="70">
        <v>0</v>
      </c>
      <c r="S15" s="70">
        <v>0</v>
      </c>
      <c r="T15" s="70">
        <v>0</v>
      </c>
      <c r="U15" s="70">
        <v>2</v>
      </c>
      <c r="V15" s="70">
        <v>211</v>
      </c>
      <c r="W15" s="184">
        <v>6577</v>
      </c>
      <c r="X15" s="195">
        <v>2</v>
      </c>
      <c r="Y15" s="70">
        <v>211</v>
      </c>
      <c r="Z15" s="70">
        <v>6577</v>
      </c>
      <c r="AA15" s="70">
        <v>0</v>
      </c>
      <c r="AB15" s="70">
        <v>0</v>
      </c>
      <c r="AC15" s="70">
        <v>0</v>
      </c>
      <c r="AD15" s="70">
        <v>0</v>
      </c>
      <c r="AE15" s="70">
        <v>0</v>
      </c>
      <c r="AF15" s="184">
        <v>0</v>
      </c>
    </row>
    <row r="16" spans="1:32" ht="60" customHeight="1" outlineLevel="1" x14ac:dyDescent="0.25">
      <c r="A16" s="183">
        <v>2019</v>
      </c>
      <c r="B16" s="70">
        <f>SUM(E16,H16,K16,N16,R16,U16,AD16)</f>
        <v>2</v>
      </c>
      <c r="C16" s="70">
        <f>SUM(F16,I16,L16,O16,S16,W16,AE16)</f>
        <v>6577</v>
      </c>
      <c r="D16" s="70">
        <f>SUM(G16,J16,M16,P16,T16,AF16)</f>
        <v>0</v>
      </c>
      <c r="E16" s="70">
        <v>0</v>
      </c>
      <c r="F16" s="70">
        <v>0</v>
      </c>
      <c r="G16" s="184">
        <v>0</v>
      </c>
      <c r="H16" s="195">
        <v>0</v>
      </c>
      <c r="I16" s="70">
        <v>0</v>
      </c>
      <c r="J16" s="70">
        <v>0</v>
      </c>
      <c r="K16" s="70">
        <v>0</v>
      </c>
      <c r="L16" s="70">
        <v>0</v>
      </c>
      <c r="M16" s="70">
        <v>0</v>
      </c>
      <c r="N16" s="70">
        <v>0</v>
      </c>
      <c r="O16" s="70">
        <v>0</v>
      </c>
      <c r="P16" s="184">
        <v>0</v>
      </c>
      <c r="Q16" s="183">
        <v>2019</v>
      </c>
      <c r="R16" s="70">
        <v>0</v>
      </c>
      <c r="S16" s="70">
        <v>0</v>
      </c>
      <c r="T16" s="70">
        <v>0</v>
      </c>
      <c r="U16" s="70">
        <f>SUM(X16,AA16)</f>
        <v>2</v>
      </c>
      <c r="V16" s="70">
        <f t="shared" ref="V16:W16" si="0">SUM(Y16,AB16)</f>
        <v>209</v>
      </c>
      <c r="W16" s="184">
        <f t="shared" si="0"/>
        <v>6577</v>
      </c>
      <c r="X16" s="195">
        <v>2</v>
      </c>
      <c r="Y16" s="70">
        <v>209</v>
      </c>
      <c r="Z16" s="70">
        <v>6577</v>
      </c>
      <c r="AA16" s="70">
        <v>0</v>
      </c>
      <c r="AB16" s="70">
        <v>0</v>
      </c>
      <c r="AC16" s="70">
        <v>0</v>
      </c>
      <c r="AD16" s="70">
        <v>0</v>
      </c>
      <c r="AE16" s="70">
        <v>0</v>
      </c>
      <c r="AF16" s="184">
        <v>0</v>
      </c>
    </row>
    <row r="17" spans="1:32" ht="60" customHeight="1" x14ac:dyDescent="0.25">
      <c r="A17" s="183">
        <v>2020</v>
      </c>
      <c r="B17" s="70">
        <f>SUM(E17,H17,K17,N17,R17,U17,AD17)</f>
        <v>2</v>
      </c>
      <c r="C17" s="70">
        <f>SUM(F17,I17,L17,O17,S17,W17,AE17)</f>
        <v>6577</v>
      </c>
      <c r="D17" s="70">
        <f>SUM(G17,J17,M17,P17,T17,AF17)</f>
        <v>0</v>
      </c>
      <c r="E17" s="70">
        <v>0</v>
      </c>
      <c r="F17" s="70">
        <v>0</v>
      </c>
      <c r="G17" s="184">
        <v>0</v>
      </c>
      <c r="H17" s="195">
        <v>0</v>
      </c>
      <c r="I17" s="70">
        <v>0</v>
      </c>
      <c r="J17" s="70">
        <v>0</v>
      </c>
      <c r="K17" s="70">
        <v>0</v>
      </c>
      <c r="L17" s="70">
        <v>0</v>
      </c>
      <c r="M17" s="70">
        <v>0</v>
      </c>
      <c r="N17" s="70">
        <v>0</v>
      </c>
      <c r="O17" s="70">
        <v>0</v>
      </c>
      <c r="P17" s="184">
        <v>0</v>
      </c>
      <c r="Q17" s="183">
        <v>2020</v>
      </c>
      <c r="R17" s="70">
        <v>0</v>
      </c>
      <c r="S17" s="70">
        <v>0</v>
      </c>
      <c r="T17" s="70">
        <v>0</v>
      </c>
      <c r="U17" s="70">
        <f>SUM(X17,AA17)</f>
        <v>2</v>
      </c>
      <c r="V17" s="70">
        <f t="shared" ref="V17" si="1">SUM(Y17,AB17)</f>
        <v>209</v>
      </c>
      <c r="W17" s="184">
        <f t="shared" ref="W17" si="2">SUM(Z17,AC17)</f>
        <v>6577</v>
      </c>
      <c r="X17" s="195">
        <v>2</v>
      </c>
      <c r="Y17" s="70">
        <v>209</v>
      </c>
      <c r="Z17" s="70">
        <v>6577</v>
      </c>
      <c r="AA17" s="70">
        <v>0</v>
      </c>
      <c r="AB17" s="70">
        <v>0</v>
      </c>
      <c r="AC17" s="70">
        <v>0</v>
      </c>
      <c r="AD17" s="70">
        <v>0</v>
      </c>
      <c r="AE17" s="70">
        <v>0</v>
      </c>
      <c r="AF17" s="184">
        <v>0</v>
      </c>
    </row>
    <row r="18" spans="1:32" s="168" customFormat="1" ht="60" customHeight="1" x14ac:dyDescent="0.25">
      <c r="A18" s="185">
        <v>2021</v>
      </c>
      <c r="B18" s="167">
        <f>SUM(E18,H18,K18,N18,R18,U18,AD18)</f>
        <v>2</v>
      </c>
      <c r="C18" s="167">
        <f>SUM(F18,I18,L18,O18,S18,W18,AE18)</f>
        <v>6577</v>
      </c>
      <c r="D18" s="167">
        <f>SUM(G18,J18,M18,P18,T18,AF18)</f>
        <v>0</v>
      </c>
      <c r="E18" s="167">
        <v>0</v>
      </c>
      <c r="F18" s="167">
        <v>0</v>
      </c>
      <c r="G18" s="186">
        <v>0</v>
      </c>
      <c r="H18" s="196">
        <v>0</v>
      </c>
      <c r="I18" s="167">
        <v>0</v>
      </c>
      <c r="J18" s="167">
        <v>0</v>
      </c>
      <c r="K18" s="167">
        <v>0</v>
      </c>
      <c r="L18" s="167">
        <v>0</v>
      </c>
      <c r="M18" s="167">
        <v>0</v>
      </c>
      <c r="N18" s="167">
        <v>0</v>
      </c>
      <c r="O18" s="167">
        <v>0</v>
      </c>
      <c r="P18" s="186">
        <v>0</v>
      </c>
      <c r="Q18" s="185">
        <v>2021</v>
      </c>
      <c r="R18" s="167">
        <v>0</v>
      </c>
      <c r="S18" s="167">
        <v>0</v>
      </c>
      <c r="T18" s="167">
        <v>0</v>
      </c>
      <c r="U18" s="167">
        <f>SUM(X18,AA18)</f>
        <v>2</v>
      </c>
      <c r="V18" s="167">
        <f>SUM(Y18,AB18)</f>
        <v>208</v>
      </c>
      <c r="W18" s="186">
        <f>SUM(Z18,AC18)</f>
        <v>6577</v>
      </c>
      <c r="X18" s="196">
        <v>2</v>
      </c>
      <c r="Y18" s="167">
        <v>208</v>
      </c>
      <c r="Z18" s="167">
        <v>6577</v>
      </c>
      <c r="AA18" s="167">
        <v>0</v>
      </c>
      <c r="AB18" s="167">
        <v>0</v>
      </c>
      <c r="AC18" s="167">
        <v>0</v>
      </c>
      <c r="AD18" s="167">
        <v>0</v>
      </c>
      <c r="AE18" s="167">
        <v>0</v>
      </c>
      <c r="AF18" s="186">
        <v>0</v>
      </c>
    </row>
    <row r="19" spans="1:32" ht="9.9499999999999993" customHeight="1" thickBot="1" x14ac:dyDescent="0.3">
      <c r="A19" s="187"/>
      <c r="B19" s="188"/>
      <c r="C19" s="189"/>
      <c r="D19" s="189"/>
      <c r="E19" s="189"/>
      <c r="F19" s="189"/>
      <c r="G19" s="190"/>
      <c r="H19" s="197"/>
      <c r="I19" s="189"/>
      <c r="J19" s="189"/>
      <c r="K19" s="189"/>
      <c r="L19" s="189"/>
      <c r="M19" s="189"/>
      <c r="N19" s="189"/>
      <c r="O19" s="189"/>
      <c r="P19" s="190"/>
      <c r="Q19" s="201"/>
      <c r="R19" s="189"/>
      <c r="S19" s="189"/>
      <c r="T19" s="189"/>
      <c r="U19" s="202"/>
      <c r="V19" s="202"/>
      <c r="W19" s="203"/>
      <c r="X19" s="206"/>
      <c r="Y19" s="202"/>
      <c r="Z19" s="202"/>
      <c r="AA19" s="202"/>
      <c r="AB19" s="202"/>
      <c r="AC19" s="202"/>
      <c r="AD19" s="202"/>
      <c r="AE19" s="202"/>
      <c r="AF19" s="203"/>
    </row>
    <row r="20" spans="1:32" ht="9.9499999999999993" customHeight="1" x14ac:dyDescent="0.25">
      <c r="A20" s="73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</row>
    <row r="21" spans="1:32" s="78" customFormat="1" ht="15" customHeight="1" x14ac:dyDescent="0.25">
      <c r="A21" s="74" t="s">
        <v>75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6"/>
      <c r="M21" s="75"/>
      <c r="N21" s="75"/>
      <c r="O21" s="75"/>
      <c r="P21" s="75"/>
      <c r="Q21" s="74"/>
      <c r="R21" s="75"/>
      <c r="S21" s="75"/>
      <c r="T21" s="75"/>
      <c r="U21" s="75"/>
      <c r="V21" s="75"/>
      <c r="W21" s="75"/>
      <c r="X21" s="77"/>
      <c r="Y21" s="77"/>
      <c r="Z21" s="77"/>
      <c r="AA21" s="77"/>
      <c r="AB21" s="77"/>
      <c r="AC21" s="77"/>
      <c r="AD21" s="77"/>
      <c r="AE21" s="77"/>
      <c r="AF21" s="77"/>
    </row>
    <row r="22" spans="1:32" ht="15" customHeight="1" x14ac:dyDescent="0.25">
      <c r="A22" s="50" t="s">
        <v>194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</row>
    <row r="23" spans="1:32" x14ac:dyDescent="0.25">
      <c r="A23" s="81"/>
    </row>
  </sheetData>
  <mergeCells count="30">
    <mergeCell ref="R7:T7"/>
    <mergeCell ref="AE8:AF8"/>
    <mergeCell ref="AE9:AE10"/>
    <mergeCell ref="AF9:AF10"/>
    <mergeCell ref="U8:U9"/>
    <mergeCell ref="V8:V9"/>
    <mergeCell ref="W8:W9"/>
    <mergeCell ref="X8:X9"/>
    <mergeCell ref="Y8:Y9"/>
    <mergeCell ref="Z8:Z9"/>
    <mergeCell ref="AA8:AA9"/>
    <mergeCell ref="AB8:AB9"/>
    <mergeCell ref="AC8:AC9"/>
    <mergeCell ref="AD8:AD9"/>
    <mergeCell ref="AB1:AF1"/>
    <mergeCell ref="U3:AF3"/>
    <mergeCell ref="E7:G7"/>
    <mergeCell ref="K7:M7"/>
    <mergeCell ref="U7:W7"/>
    <mergeCell ref="X7:Z7"/>
    <mergeCell ref="AA7:AC7"/>
    <mergeCell ref="AD7:AF7"/>
    <mergeCell ref="A2:G2"/>
    <mergeCell ref="H2:P2"/>
    <mergeCell ref="Q2:W2"/>
    <mergeCell ref="X2:AF2"/>
    <mergeCell ref="U6:W6"/>
    <mergeCell ref="X6:AC6"/>
    <mergeCell ref="A6:A11"/>
    <mergeCell ref="Q6:Q11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firstPageNumber="189" pageOrder="overThenDown" orientation="portrait" useFirstPageNumber="1" r:id="rId1"/>
  <headerFooter scaleWithDoc="0" alignWithMargins="0">
    <evenHeader>&amp;L&amp;"-,보통"&amp;12&amp;P  유통.금융.보험 및 기타 서비스</evenHeader>
    <firstHeader>&amp;R&amp;"-,보통"&amp;12Trade, Banking, Insurance and Other Services    &amp;P</firstHeader>
  </headerFooter>
  <colBreaks count="3" manualBreakCount="3">
    <brk id="7" max="44" man="1"/>
    <brk id="16" max="22" man="1"/>
    <brk id="23" max="4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P23"/>
  <sheetViews>
    <sheetView view="pageBreakPreview" zoomScaleNormal="100" zoomScaleSheetLayoutView="100" workbookViewId="0"/>
  </sheetViews>
  <sheetFormatPr defaultRowHeight="13.5" outlineLevelRow="1" x14ac:dyDescent="0.25"/>
  <cols>
    <col min="1" max="1" width="8" style="82" customWidth="1"/>
    <col min="2" max="2" width="7.44140625" style="82" customWidth="1"/>
    <col min="3" max="9" width="8.77734375" style="82" customWidth="1"/>
    <col min="10" max="10" width="9" style="82" customWidth="1"/>
    <col min="11" max="11" width="12.44140625" style="82" customWidth="1"/>
    <col min="12" max="13" width="9.77734375" style="82" customWidth="1"/>
    <col min="14" max="16" width="11.77734375" style="82" customWidth="1"/>
    <col min="17" max="16384" width="8.88671875" style="82"/>
  </cols>
  <sheetData>
    <row r="1" spans="1:16" ht="15" customHeight="1" x14ac:dyDescent="0.25">
      <c r="A1" s="6"/>
      <c r="B1" s="6"/>
      <c r="C1" s="6"/>
      <c r="D1" s="6"/>
      <c r="E1" s="6"/>
      <c r="F1" s="6"/>
      <c r="G1" s="6"/>
      <c r="H1" s="6"/>
      <c r="I1" s="7"/>
      <c r="J1" s="6"/>
      <c r="L1" s="6"/>
      <c r="M1" s="6"/>
      <c r="N1" s="6"/>
      <c r="O1" s="6"/>
      <c r="P1" s="6"/>
    </row>
    <row r="2" spans="1:16" s="123" customFormat="1" ht="30" customHeight="1" x14ac:dyDescent="0.35">
      <c r="A2" s="315" t="s">
        <v>153</v>
      </c>
      <c r="B2" s="315"/>
      <c r="C2" s="315"/>
      <c r="D2" s="315"/>
      <c r="E2" s="315"/>
      <c r="F2" s="315"/>
      <c r="G2" s="315"/>
      <c r="H2" s="315"/>
      <c r="I2" s="315"/>
      <c r="J2" s="115" t="s">
        <v>76</v>
      </c>
      <c r="K2" s="157"/>
      <c r="L2" s="115"/>
      <c r="M2" s="115"/>
      <c r="N2" s="115"/>
      <c r="O2" s="115"/>
      <c r="P2" s="115"/>
    </row>
    <row r="3" spans="1:16" s="123" customFormat="1" ht="30" customHeight="1" x14ac:dyDescent="0.35">
      <c r="A3" s="315"/>
      <c r="B3" s="315"/>
      <c r="C3" s="315"/>
      <c r="D3" s="315"/>
      <c r="E3" s="315"/>
      <c r="F3" s="315"/>
      <c r="G3" s="315"/>
      <c r="H3" s="315"/>
      <c r="I3" s="315"/>
      <c r="J3" s="115"/>
      <c r="K3" s="157"/>
      <c r="L3" s="115"/>
      <c r="M3" s="115"/>
      <c r="N3" s="115"/>
      <c r="O3" s="115"/>
      <c r="P3" s="115"/>
    </row>
    <row r="4" spans="1:16" ht="15" customHeight="1" x14ac:dyDescent="0.45">
      <c r="A4" s="83"/>
      <c r="B4" s="84"/>
      <c r="C4" s="84"/>
      <c r="D4" s="84"/>
      <c r="E4" s="84"/>
      <c r="F4" s="84"/>
      <c r="G4" s="84"/>
      <c r="H4" s="84"/>
      <c r="I4" s="84"/>
      <c r="J4" s="84"/>
      <c r="K4" s="83"/>
      <c r="L4" s="84"/>
      <c r="M4" s="84"/>
      <c r="N4" s="84"/>
      <c r="O4" s="84"/>
      <c r="P4" s="84"/>
    </row>
    <row r="5" spans="1:16" ht="14.25" thickBot="1" x14ac:dyDescent="0.3">
      <c r="A5" s="20" t="s">
        <v>77</v>
      </c>
      <c r="B5" s="20"/>
      <c r="C5" s="20"/>
      <c r="D5" s="20"/>
      <c r="E5" s="20"/>
      <c r="F5" s="20"/>
      <c r="G5" s="20"/>
      <c r="H5" s="20"/>
      <c r="I5" s="85"/>
      <c r="J5" s="86"/>
      <c r="K5" s="87"/>
      <c r="L5" s="88"/>
      <c r="M5" s="88"/>
      <c r="N5" s="88"/>
      <c r="O5" s="20"/>
      <c r="P5" s="85" t="s">
        <v>78</v>
      </c>
    </row>
    <row r="6" spans="1:16" ht="18.75" customHeight="1" x14ac:dyDescent="0.25">
      <c r="A6" s="316" t="s">
        <v>176</v>
      </c>
      <c r="B6" s="171" t="s">
        <v>79</v>
      </c>
      <c r="C6" s="171" t="s">
        <v>80</v>
      </c>
      <c r="D6" s="89" t="s">
        <v>200</v>
      </c>
      <c r="E6" s="90"/>
      <c r="F6" s="90"/>
      <c r="G6" s="90"/>
      <c r="H6" s="90"/>
      <c r="I6" s="207"/>
      <c r="J6" s="316" t="s">
        <v>176</v>
      </c>
      <c r="K6" s="312" t="s">
        <v>201</v>
      </c>
      <c r="L6" s="313"/>
      <c r="M6" s="313"/>
      <c r="N6" s="314"/>
      <c r="O6" s="90" t="s">
        <v>81</v>
      </c>
      <c r="P6" s="207"/>
    </row>
    <row r="7" spans="1:16" ht="18.75" customHeight="1" x14ac:dyDescent="0.25">
      <c r="A7" s="317"/>
      <c r="B7" s="172"/>
      <c r="C7" s="172" t="s">
        <v>82</v>
      </c>
      <c r="D7" s="91" t="s">
        <v>83</v>
      </c>
      <c r="E7" s="172" t="s">
        <v>84</v>
      </c>
      <c r="F7" s="92" t="s">
        <v>85</v>
      </c>
      <c r="G7" s="93" t="s">
        <v>86</v>
      </c>
      <c r="H7" s="93" t="s">
        <v>87</v>
      </c>
      <c r="I7" s="208" t="s">
        <v>88</v>
      </c>
      <c r="J7" s="317"/>
      <c r="K7" s="91" t="s">
        <v>89</v>
      </c>
      <c r="L7" s="172" t="s">
        <v>90</v>
      </c>
      <c r="M7" s="172" t="s">
        <v>91</v>
      </c>
      <c r="N7" s="172" t="s">
        <v>92</v>
      </c>
      <c r="O7" s="172" t="s">
        <v>93</v>
      </c>
      <c r="P7" s="208" t="s">
        <v>94</v>
      </c>
    </row>
    <row r="8" spans="1:16" ht="18.75" customHeight="1" x14ac:dyDescent="0.25">
      <c r="A8" s="317"/>
      <c r="B8" s="172"/>
      <c r="C8" s="172"/>
      <c r="D8" s="91" t="s">
        <v>95</v>
      </c>
      <c r="E8" s="172" t="s">
        <v>96</v>
      </c>
      <c r="F8" s="91" t="s">
        <v>95</v>
      </c>
      <c r="G8" s="172" t="s">
        <v>95</v>
      </c>
      <c r="H8" s="172" t="s">
        <v>97</v>
      </c>
      <c r="I8" s="208" t="s">
        <v>95</v>
      </c>
      <c r="J8" s="317"/>
      <c r="K8" s="91" t="s">
        <v>98</v>
      </c>
      <c r="L8" s="172" t="s">
        <v>99</v>
      </c>
      <c r="M8" s="172" t="s">
        <v>99</v>
      </c>
      <c r="N8" s="172" t="s">
        <v>100</v>
      </c>
      <c r="O8" s="172" t="s">
        <v>101</v>
      </c>
      <c r="P8" s="208" t="s">
        <v>95</v>
      </c>
    </row>
    <row r="9" spans="1:16" ht="18.75" customHeight="1" x14ac:dyDescent="0.25">
      <c r="A9" s="317"/>
      <c r="B9" s="172"/>
      <c r="C9" s="308" t="s">
        <v>165</v>
      </c>
      <c r="D9" s="91"/>
      <c r="E9" s="172"/>
      <c r="F9" s="91"/>
      <c r="G9" s="172"/>
      <c r="H9" s="172"/>
      <c r="I9" s="208"/>
      <c r="J9" s="317"/>
      <c r="K9" s="91"/>
      <c r="L9" s="172"/>
      <c r="M9" s="172"/>
      <c r="N9" s="308" t="s">
        <v>173</v>
      </c>
      <c r="O9" s="172"/>
      <c r="P9" s="208"/>
    </row>
    <row r="10" spans="1:16" ht="18.75" customHeight="1" x14ac:dyDescent="0.25">
      <c r="A10" s="317"/>
      <c r="B10" s="172"/>
      <c r="C10" s="308"/>
      <c r="D10" s="308" t="s">
        <v>166</v>
      </c>
      <c r="E10" s="319" t="s">
        <v>167</v>
      </c>
      <c r="F10" s="308" t="s">
        <v>168</v>
      </c>
      <c r="G10" s="308" t="s">
        <v>169</v>
      </c>
      <c r="H10" s="308" t="s">
        <v>170</v>
      </c>
      <c r="I10" s="310" t="s">
        <v>171</v>
      </c>
      <c r="J10" s="317"/>
      <c r="K10" s="308" t="s">
        <v>172</v>
      </c>
      <c r="L10" s="172"/>
      <c r="M10" s="172"/>
      <c r="N10" s="308"/>
      <c r="O10" s="308" t="s">
        <v>174</v>
      </c>
      <c r="P10" s="310" t="s">
        <v>175</v>
      </c>
    </row>
    <row r="11" spans="1:16" ht="18.75" customHeight="1" x14ac:dyDescent="0.25">
      <c r="A11" s="318"/>
      <c r="B11" s="173" t="s">
        <v>22</v>
      </c>
      <c r="C11" s="309"/>
      <c r="D11" s="309"/>
      <c r="E11" s="320"/>
      <c r="F11" s="309"/>
      <c r="G11" s="309"/>
      <c r="H11" s="309"/>
      <c r="I11" s="311"/>
      <c r="J11" s="318"/>
      <c r="K11" s="309"/>
      <c r="L11" s="173" t="s">
        <v>102</v>
      </c>
      <c r="M11" s="173" t="s">
        <v>103</v>
      </c>
      <c r="N11" s="309"/>
      <c r="O11" s="309"/>
      <c r="P11" s="311"/>
    </row>
    <row r="12" spans="1:16" ht="50.1" hidden="1" customHeight="1" x14ac:dyDescent="0.25">
      <c r="A12" s="183">
        <v>2015</v>
      </c>
      <c r="B12" s="96">
        <v>4</v>
      </c>
      <c r="C12" s="96">
        <v>0</v>
      </c>
      <c r="D12" s="96">
        <v>0</v>
      </c>
      <c r="E12" s="96">
        <v>0</v>
      </c>
      <c r="F12" s="96">
        <v>1</v>
      </c>
      <c r="G12" s="210">
        <v>1</v>
      </c>
      <c r="H12" s="210">
        <v>0</v>
      </c>
      <c r="I12" s="211">
        <v>0</v>
      </c>
      <c r="J12" s="183">
        <v>2015</v>
      </c>
      <c r="K12" s="210">
        <v>0</v>
      </c>
      <c r="L12" s="210">
        <v>2</v>
      </c>
      <c r="M12" s="210">
        <v>0</v>
      </c>
      <c r="N12" s="210">
        <v>0</v>
      </c>
      <c r="O12" s="210">
        <v>0</v>
      </c>
      <c r="P12" s="211">
        <v>0</v>
      </c>
    </row>
    <row r="13" spans="1:16" ht="50.1" customHeight="1" x14ac:dyDescent="0.25">
      <c r="A13" s="183">
        <v>2016</v>
      </c>
      <c r="B13" s="212">
        <v>4</v>
      </c>
      <c r="C13" s="95">
        <v>0</v>
      </c>
      <c r="D13" s="95">
        <v>0</v>
      </c>
      <c r="E13" s="95">
        <v>0</v>
      </c>
      <c r="F13" s="95">
        <v>1</v>
      </c>
      <c r="G13" s="95">
        <v>1</v>
      </c>
      <c r="H13" s="95">
        <v>0</v>
      </c>
      <c r="I13" s="213">
        <v>0</v>
      </c>
      <c r="J13" s="183">
        <v>2016</v>
      </c>
      <c r="K13" s="95">
        <v>0</v>
      </c>
      <c r="L13" s="95">
        <v>2</v>
      </c>
      <c r="M13" s="95">
        <v>0</v>
      </c>
      <c r="N13" s="95">
        <v>0</v>
      </c>
      <c r="O13" s="95">
        <v>0</v>
      </c>
      <c r="P13" s="213">
        <v>0</v>
      </c>
    </row>
    <row r="14" spans="1:16" s="50" customFormat="1" ht="50.1" customHeight="1" x14ac:dyDescent="0.25">
      <c r="A14" s="183">
        <v>2017</v>
      </c>
      <c r="B14" s="212">
        <v>4</v>
      </c>
      <c r="C14" s="212">
        <v>0</v>
      </c>
      <c r="D14" s="212">
        <v>0</v>
      </c>
      <c r="E14" s="212">
        <v>0</v>
      </c>
      <c r="F14" s="212">
        <v>1</v>
      </c>
      <c r="G14" s="212">
        <v>1</v>
      </c>
      <c r="H14" s="212">
        <v>0</v>
      </c>
      <c r="I14" s="214">
        <v>0</v>
      </c>
      <c r="J14" s="183">
        <v>2017</v>
      </c>
      <c r="K14" s="95">
        <v>0</v>
      </c>
      <c r="L14" s="95">
        <v>2</v>
      </c>
      <c r="M14" s="95">
        <v>0</v>
      </c>
      <c r="N14" s="95">
        <v>0</v>
      </c>
      <c r="O14" s="95">
        <v>0</v>
      </c>
      <c r="P14" s="213">
        <v>0</v>
      </c>
    </row>
    <row r="15" spans="1:16" ht="50.1" customHeight="1" outlineLevel="1" x14ac:dyDescent="0.25">
      <c r="A15" s="183">
        <v>2018</v>
      </c>
      <c r="B15" s="212">
        <v>4</v>
      </c>
      <c r="C15" s="212">
        <v>0</v>
      </c>
      <c r="D15" s="212">
        <v>0</v>
      </c>
      <c r="E15" s="212">
        <v>0</v>
      </c>
      <c r="F15" s="212">
        <v>1</v>
      </c>
      <c r="G15" s="212">
        <v>1</v>
      </c>
      <c r="H15" s="212">
        <v>0</v>
      </c>
      <c r="I15" s="214">
        <v>0</v>
      </c>
      <c r="J15" s="183">
        <v>2018</v>
      </c>
      <c r="K15" s="95">
        <v>0</v>
      </c>
      <c r="L15" s="95">
        <v>2</v>
      </c>
      <c r="M15" s="95">
        <v>0</v>
      </c>
      <c r="N15" s="95">
        <v>0</v>
      </c>
      <c r="O15" s="95">
        <v>0</v>
      </c>
      <c r="P15" s="213">
        <v>0</v>
      </c>
    </row>
    <row r="16" spans="1:16" s="50" customFormat="1" ht="50.1" customHeight="1" x14ac:dyDescent="0.25">
      <c r="A16" s="183">
        <v>2019</v>
      </c>
      <c r="B16" s="212">
        <f>SUM(C16:I16,K16:P16)</f>
        <v>4</v>
      </c>
      <c r="C16" s="212">
        <v>0</v>
      </c>
      <c r="D16" s="212">
        <v>0</v>
      </c>
      <c r="E16" s="212">
        <v>0</v>
      </c>
      <c r="F16" s="212">
        <v>1</v>
      </c>
      <c r="G16" s="212">
        <v>1</v>
      </c>
      <c r="H16" s="212">
        <v>0</v>
      </c>
      <c r="I16" s="214">
        <v>0</v>
      </c>
      <c r="J16" s="183">
        <v>2019</v>
      </c>
      <c r="K16" s="95">
        <v>0</v>
      </c>
      <c r="L16" s="95">
        <v>2</v>
      </c>
      <c r="M16" s="95">
        <v>0</v>
      </c>
      <c r="N16" s="95">
        <v>0</v>
      </c>
      <c r="O16" s="95">
        <v>0</v>
      </c>
      <c r="P16" s="213">
        <v>0</v>
      </c>
    </row>
    <row r="17" spans="1:16" s="166" customFormat="1" ht="50.1" customHeight="1" x14ac:dyDescent="0.25">
      <c r="A17" s="183">
        <v>2020</v>
      </c>
      <c r="B17" s="212">
        <f>SUM(C17:I17,K17:P17)</f>
        <v>4</v>
      </c>
      <c r="C17" s="212">
        <v>0</v>
      </c>
      <c r="D17" s="212">
        <v>0</v>
      </c>
      <c r="E17" s="212">
        <v>0</v>
      </c>
      <c r="F17" s="212">
        <v>1</v>
      </c>
      <c r="G17" s="212">
        <v>1</v>
      </c>
      <c r="H17" s="212">
        <v>0</v>
      </c>
      <c r="I17" s="214">
        <v>0</v>
      </c>
      <c r="J17" s="183">
        <v>2020</v>
      </c>
      <c r="K17" s="95">
        <v>0</v>
      </c>
      <c r="L17" s="95">
        <v>2</v>
      </c>
      <c r="M17" s="95">
        <v>0</v>
      </c>
      <c r="N17" s="95">
        <v>0</v>
      </c>
      <c r="O17" s="95">
        <v>0</v>
      </c>
      <c r="P17" s="213">
        <v>0</v>
      </c>
    </row>
    <row r="18" spans="1:16" s="166" customFormat="1" ht="50.1" customHeight="1" x14ac:dyDescent="0.25">
      <c r="A18" s="185">
        <v>2021</v>
      </c>
      <c r="B18" s="215">
        <f>SUM(C18:I18,K18:P18)</f>
        <v>4</v>
      </c>
      <c r="C18" s="215">
        <v>0</v>
      </c>
      <c r="D18" s="215">
        <v>0</v>
      </c>
      <c r="E18" s="215">
        <v>0</v>
      </c>
      <c r="F18" s="215">
        <v>1</v>
      </c>
      <c r="G18" s="215">
        <v>1</v>
      </c>
      <c r="H18" s="215">
        <v>0</v>
      </c>
      <c r="I18" s="216">
        <v>0</v>
      </c>
      <c r="J18" s="185">
        <v>2021</v>
      </c>
      <c r="K18" s="169">
        <v>0</v>
      </c>
      <c r="L18" s="169">
        <v>2</v>
      </c>
      <c r="M18" s="169">
        <v>0</v>
      </c>
      <c r="N18" s="169">
        <v>0</v>
      </c>
      <c r="O18" s="169">
        <v>0</v>
      </c>
      <c r="P18" s="220">
        <v>0</v>
      </c>
    </row>
    <row r="19" spans="1:16" ht="9.9499999999999993" customHeight="1" thickBot="1" x14ac:dyDescent="0.3">
      <c r="A19" s="187"/>
      <c r="B19" s="217"/>
      <c r="C19" s="218"/>
      <c r="D19" s="218"/>
      <c r="E19" s="218"/>
      <c r="F19" s="218"/>
      <c r="G19" s="218"/>
      <c r="H19" s="218"/>
      <c r="I19" s="219"/>
      <c r="J19" s="201"/>
      <c r="K19" s="218"/>
      <c r="L19" s="218"/>
      <c r="M19" s="218"/>
      <c r="N19" s="218"/>
      <c r="O19" s="218"/>
      <c r="P19" s="219"/>
    </row>
    <row r="20" spans="1:16" ht="9.9499999999999993" customHeight="1" x14ac:dyDescent="0.25">
      <c r="A20" s="73"/>
      <c r="B20" s="96"/>
      <c r="C20" s="97"/>
      <c r="D20" s="97"/>
      <c r="E20" s="97"/>
      <c r="F20" s="97"/>
      <c r="G20" s="97"/>
      <c r="H20" s="97"/>
      <c r="I20" s="97"/>
      <c r="J20" s="73"/>
      <c r="K20" s="97"/>
      <c r="L20" s="97"/>
      <c r="M20" s="97"/>
      <c r="N20" s="97"/>
      <c r="O20" s="97"/>
      <c r="P20" s="97"/>
    </row>
    <row r="21" spans="1:16" ht="15" customHeight="1" x14ac:dyDescent="0.25">
      <c r="A21" s="20" t="s">
        <v>104</v>
      </c>
      <c r="B21" s="20"/>
      <c r="C21" s="20"/>
      <c r="D21" s="98"/>
      <c r="E21" s="98"/>
      <c r="F21" s="98"/>
      <c r="G21" s="98"/>
      <c r="H21" s="98"/>
      <c r="I21" s="98"/>
      <c r="J21" s="20"/>
      <c r="K21" s="98"/>
      <c r="L21" s="98"/>
      <c r="M21" s="98"/>
      <c r="N21" s="98"/>
      <c r="O21" s="98"/>
      <c r="P21" s="98"/>
    </row>
    <row r="22" spans="1:16" ht="15" customHeight="1" x14ac:dyDescent="0.25">
      <c r="A22" s="20" t="s">
        <v>105</v>
      </c>
      <c r="B22" s="99"/>
      <c r="C22" s="99"/>
      <c r="D22" s="99"/>
      <c r="E22" s="99"/>
      <c r="F22" s="99"/>
      <c r="G22" s="99"/>
      <c r="H22" s="99"/>
      <c r="I22" s="99"/>
      <c r="J22" s="20"/>
      <c r="K22" s="99"/>
      <c r="L22" s="99"/>
      <c r="M22" s="99"/>
      <c r="O22" s="20"/>
      <c r="P22" s="99"/>
    </row>
    <row r="23" spans="1:16" x14ac:dyDescent="0.25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P23" s="99"/>
    </row>
  </sheetData>
  <mergeCells count="15">
    <mergeCell ref="O10:O11"/>
    <mergeCell ref="P10:P11"/>
    <mergeCell ref="N9:N11"/>
    <mergeCell ref="K6:N6"/>
    <mergeCell ref="A2:I3"/>
    <mergeCell ref="A6:A11"/>
    <mergeCell ref="J6:J11"/>
    <mergeCell ref="C9:C11"/>
    <mergeCell ref="D10:D11"/>
    <mergeCell ref="E10:E11"/>
    <mergeCell ref="F10:F11"/>
    <mergeCell ref="G10:G11"/>
    <mergeCell ref="H10:H11"/>
    <mergeCell ref="I10:I11"/>
    <mergeCell ref="K10:K11"/>
  </mergeCells>
  <phoneticPr fontId="2" type="noConversion"/>
  <printOptions horizontalCentered="1"/>
  <pageMargins left="0.39370078740157483" right="0.39370078740157483" top="0.55118110236220474" bottom="0.55118110236220474" header="0.51181102362204722" footer="0.51181102362204722"/>
  <pageSetup paperSize="9" firstPageNumber="189" pageOrder="overThenDown" orientation="portrait" useFirstPageNumber="1" r:id="rId1"/>
  <headerFooter differentOddEven="1" alignWithMargins="0">
    <firstHeader>&amp;R&amp;"-,보통"&amp;12Trade, Banking, Insurance and Other Services    &amp;P</firstHeader>
  </headerFooter>
  <colBreaks count="1" manualBreakCount="1">
    <brk id="9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S62"/>
  <sheetViews>
    <sheetView view="pageBreakPreview" zoomScale="90" zoomScaleNormal="100" zoomScaleSheetLayoutView="90" workbookViewId="0"/>
  </sheetViews>
  <sheetFormatPr defaultRowHeight="13.5" outlineLevelRow="2" x14ac:dyDescent="0.25"/>
  <cols>
    <col min="1" max="1" width="10.44140625" style="82" customWidth="1"/>
    <col min="2" max="10" width="9" style="82" customWidth="1"/>
    <col min="11" max="11" width="10.44140625" style="82" customWidth="1"/>
    <col min="12" max="17" width="13.21875" style="82" customWidth="1"/>
    <col min="18" max="16384" width="8.88671875" style="82"/>
  </cols>
  <sheetData>
    <row r="1" spans="1:19" ht="15" customHeight="1" x14ac:dyDescent="0.25">
      <c r="A1" s="6"/>
      <c r="B1" s="6"/>
      <c r="C1" s="6"/>
      <c r="D1" s="6"/>
      <c r="E1" s="6"/>
      <c r="F1" s="6"/>
      <c r="G1" s="6"/>
      <c r="H1" s="6"/>
      <c r="J1" s="45"/>
      <c r="K1" s="44"/>
      <c r="L1" s="6"/>
      <c r="M1" s="6"/>
      <c r="N1" s="6"/>
      <c r="O1" s="6"/>
      <c r="P1" s="6"/>
      <c r="Q1" s="6"/>
      <c r="R1" s="6"/>
    </row>
    <row r="2" spans="1:19" s="123" customFormat="1" ht="30" customHeight="1" x14ac:dyDescent="0.35">
      <c r="A2" s="315" t="s">
        <v>151</v>
      </c>
      <c r="B2" s="315"/>
      <c r="C2" s="315"/>
      <c r="D2" s="315"/>
      <c r="E2" s="315"/>
      <c r="F2" s="315"/>
      <c r="G2" s="315"/>
      <c r="H2" s="315"/>
      <c r="I2" s="315"/>
      <c r="J2" s="315"/>
      <c r="K2" s="321" t="s">
        <v>156</v>
      </c>
      <c r="L2" s="315"/>
      <c r="M2" s="315"/>
      <c r="N2" s="315"/>
      <c r="O2" s="315"/>
      <c r="P2" s="315"/>
      <c r="Q2" s="315"/>
      <c r="R2" s="114"/>
    </row>
    <row r="3" spans="1:19" s="123" customFormat="1" ht="30" customHeight="1" x14ac:dyDescent="0.35">
      <c r="A3" s="315"/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116"/>
    </row>
    <row r="4" spans="1:19" ht="15" customHeight="1" x14ac:dyDescent="0.4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9"/>
    </row>
    <row r="5" spans="1:19" ht="15" customHeight="1" thickBot="1" x14ac:dyDescent="0.3">
      <c r="A5" s="50" t="s">
        <v>106</v>
      </c>
      <c r="B5" s="50"/>
      <c r="C5" s="50"/>
      <c r="D5" s="50"/>
      <c r="E5" s="50"/>
      <c r="F5" s="50"/>
      <c r="G5" s="50"/>
      <c r="H5" s="50"/>
      <c r="I5" s="50"/>
      <c r="J5" s="51"/>
      <c r="K5" s="50"/>
      <c r="L5" s="50"/>
      <c r="M5" s="50"/>
      <c r="N5" s="50"/>
      <c r="O5" s="50"/>
      <c r="P5" s="50"/>
      <c r="Q5" s="51" t="s">
        <v>107</v>
      </c>
      <c r="R5" s="50"/>
      <c r="S5" s="50"/>
    </row>
    <row r="6" spans="1:19" ht="22.5" customHeight="1" x14ac:dyDescent="0.25">
      <c r="A6" s="273" t="s">
        <v>160</v>
      </c>
      <c r="B6" s="171" t="s">
        <v>108</v>
      </c>
      <c r="C6" s="90" t="s">
        <v>109</v>
      </c>
      <c r="D6" s="90"/>
      <c r="E6" s="90"/>
      <c r="F6" s="90"/>
      <c r="G6" s="90"/>
      <c r="H6" s="90"/>
      <c r="I6" s="100"/>
      <c r="J6" s="240" t="s">
        <v>110</v>
      </c>
      <c r="K6" s="273" t="s">
        <v>160</v>
      </c>
      <c r="L6" s="171" t="s">
        <v>111</v>
      </c>
      <c r="M6" s="90" t="s">
        <v>112</v>
      </c>
      <c r="N6" s="90"/>
      <c r="O6" s="90"/>
      <c r="P6" s="101"/>
      <c r="Q6" s="245"/>
      <c r="R6" s="46"/>
    </row>
    <row r="7" spans="1:19" ht="22.5" customHeight="1" x14ac:dyDescent="0.25">
      <c r="A7" s="274"/>
      <c r="B7" s="172" t="s">
        <v>9</v>
      </c>
      <c r="C7" s="172" t="s">
        <v>79</v>
      </c>
      <c r="D7" s="172" t="s">
        <v>113</v>
      </c>
      <c r="E7" s="172" t="s">
        <v>114</v>
      </c>
      <c r="F7" s="172" t="s">
        <v>115</v>
      </c>
      <c r="G7" s="172" t="s">
        <v>116</v>
      </c>
      <c r="H7" s="172" t="s">
        <v>117</v>
      </c>
      <c r="I7" s="172" t="s">
        <v>118</v>
      </c>
      <c r="J7" s="208" t="s">
        <v>11</v>
      </c>
      <c r="K7" s="274"/>
      <c r="L7" s="172"/>
      <c r="M7" s="172" t="s">
        <v>119</v>
      </c>
      <c r="N7" s="172" t="s">
        <v>120</v>
      </c>
      <c r="O7" s="172" t="s">
        <v>121</v>
      </c>
      <c r="P7" s="93" t="s">
        <v>122</v>
      </c>
      <c r="Q7" s="246" t="s">
        <v>123</v>
      </c>
      <c r="R7" s="46"/>
    </row>
    <row r="8" spans="1:19" ht="22.5" customHeight="1" x14ac:dyDescent="0.25">
      <c r="A8" s="274"/>
      <c r="B8" s="172"/>
      <c r="C8" s="172" t="s">
        <v>10</v>
      </c>
      <c r="D8" s="172"/>
      <c r="E8" s="172"/>
      <c r="F8" s="172"/>
      <c r="G8" s="172" t="s">
        <v>21</v>
      </c>
      <c r="H8" s="172" t="s">
        <v>124</v>
      </c>
      <c r="I8" s="172"/>
      <c r="J8" s="208"/>
      <c r="K8" s="274"/>
      <c r="L8" s="172"/>
      <c r="M8" s="172" t="s">
        <v>21</v>
      </c>
      <c r="N8" s="172"/>
      <c r="O8" s="172" t="s">
        <v>125</v>
      </c>
      <c r="P8" s="172"/>
      <c r="Q8" s="208" t="s">
        <v>126</v>
      </c>
      <c r="R8" s="46"/>
    </row>
    <row r="9" spans="1:19" ht="22.5" customHeight="1" x14ac:dyDescent="0.25">
      <c r="A9" s="274"/>
      <c r="B9" s="172"/>
      <c r="C9" s="172"/>
      <c r="D9" s="172"/>
      <c r="E9" s="308" t="s">
        <v>177</v>
      </c>
      <c r="F9" s="172"/>
      <c r="G9" s="308" t="s">
        <v>178</v>
      </c>
      <c r="H9" s="308" t="s">
        <v>179</v>
      </c>
      <c r="I9" s="172"/>
      <c r="J9" s="310" t="s">
        <v>180</v>
      </c>
      <c r="K9" s="274"/>
      <c r="L9" s="172"/>
      <c r="M9" s="172"/>
      <c r="N9" s="172"/>
      <c r="O9" s="308" t="s">
        <v>182</v>
      </c>
      <c r="P9" s="308" t="s">
        <v>183</v>
      </c>
      <c r="Q9" s="208"/>
      <c r="R9" s="46"/>
    </row>
    <row r="10" spans="1:19" ht="22.5" customHeight="1" x14ac:dyDescent="0.25">
      <c r="A10" s="275" t="s">
        <v>161</v>
      </c>
      <c r="B10" s="173" t="s">
        <v>181</v>
      </c>
      <c r="C10" s="173" t="s">
        <v>22</v>
      </c>
      <c r="D10" s="173" t="s">
        <v>127</v>
      </c>
      <c r="E10" s="309"/>
      <c r="F10" s="173" t="s">
        <v>128</v>
      </c>
      <c r="G10" s="309"/>
      <c r="H10" s="309"/>
      <c r="I10" s="173" t="s">
        <v>129</v>
      </c>
      <c r="J10" s="311"/>
      <c r="K10" s="275" t="s">
        <v>161</v>
      </c>
      <c r="L10" s="173" t="s">
        <v>130</v>
      </c>
      <c r="M10" s="94" t="s">
        <v>131</v>
      </c>
      <c r="N10" s="173" t="s">
        <v>132</v>
      </c>
      <c r="O10" s="309"/>
      <c r="P10" s="309"/>
      <c r="Q10" s="209" t="s">
        <v>184</v>
      </c>
      <c r="R10" s="46"/>
    </row>
    <row r="11" spans="1:19" ht="35.1" hidden="1" customHeight="1" x14ac:dyDescent="0.25">
      <c r="A11" s="183">
        <v>2015</v>
      </c>
      <c r="B11" s="96">
        <v>501.70699999999999</v>
      </c>
      <c r="C11" s="96">
        <v>386.64299999999997</v>
      </c>
      <c r="D11" s="96">
        <v>236.72800000000001</v>
      </c>
      <c r="E11" s="96">
        <v>18.949000000000002</v>
      </c>
      <c r="F11" s="96">
        <v>92.796999999999997</v>
      </c>
      <c r="G11" s="96">
        <v>2.944</v>
      </c>
      <c r="H11" s="96">
        <v>31.013999999999999</v>
      </c>
      <c r="I11" s="96">
        <v>4.2110000000000003</v>
      </c>
      <c r="J11" s="241">
        <v>115.06400000000001</v>
      </c>
      <c r="K11" s="183">
        <v>2015</v>
      </c>
      <c r="L11" s="96">
        <v>547.53</v>
      </c>
      <c r="M11" s="110" t="s">
        <v>134</v>
      </c>
      <c r="N11" s="110" t="s">
        <v>134</v>
      </c>
      <c r="O11" s="110" t="s">
        <v>134</v>
      </c>
      <c r="P11" s="239" t="s">
        <v>134</v>
      </c>
      <c r="Q11" s="247" t="s">
        <v>134</v>
      </c>
      <c r="R11" s="103"/>
    </row>
    <row r="12" spans="1:19" ht="35.1" customHeight="1" x14ac:dyDescent="0.25">
      <c r="A12" s="183">
        <v>2016</v>
      </c>
      <c r="B12" s="96">
        <v>525.84399999999994</v>
      </c>
      <c r="C12" s="96">
        <v>430.77699999999999</v>
      </c>
      <c r="D12" s="96">
        <v>271.01600000000002</v>
      </c>
      <c r="E12" s="96">
        <v>18.395</v>
      </c>
      <c r="F12" s="96">
        <v>108.241</v>
      </c>
      <c r="G12" s="96">
        <v>2.6459999999999999</v>
      </c>
      <c r="H12" s="96">
        <v>25.888999999999999</v>
      </c>
      <c r="I12" s="96">
        <v>4.59</v>
      </c>
      <c r="J12" s="241">
        <v>95.066999999999993</v>
      </c>
      <c r="K12" s="183">
        <v>2016</v>
      </c>
      <c r="L12" s="96">
        <v>570.37099999999998</v>
      </c>
      <c r="M12" s="110" t="s">
        <v>134</v>
      </c>
      <c r="N12" s="110" t="s">
        <v>134</v>
      </c>
      <c r="O12" s="110" t="s">
        <v>134</v>
      </c>
      <c r="P12" s="239" t="s">
        <v>134</v>
      </c>
      <c r="Q12" s="247" t="s">
        <v>134</v>
      </c>
      <c r="R12" s="103"/>
    </row>
    <row r="13" spans="1:19" s="50" customFormat="1" ht="35.1" customHeight="1" x14ac:dyDescent="0.25">
      <c r="A13" s="183">
        <v>2017</v>
      </c>
      <c r="B13" s="96">
        <v>597.62199999999996</v>
      </c>
      <c r="C13" s="96">
        <v>471.25400000000002</v>
      </c>
      <c r="D13" s="96">
        <v>298.60500000000002</v>
      </c>
      <c r="E13" s="96">
        <v>20.303999999999998</v>
      </c>
      <c r="F13" s="96">
        <v>120.95399999999999</v>
      </c>
      <c r="G13" s="96">
        <v>2.3210000000000002</v>
      </c>
      <c r="H13" s="96">
        <v>23.466000000000001</v>
      </c>
      <c r="I13" s="96">
        <v>5.6040000000000001</v>
      </c>
      <c r="J13" s="241">
        <v>126.03100000000001</v>
      </c>
      <c r="K13" s="183">
        <v>2017</v>
      </c>
      <c r="L13" s="96">
        <v>612.22799999999995</v>
      </c>
      <c r="M13" s="110" t="s">
        <v>134</v>
      </c>
      <c r="N13" s="110" t="s">
        <v>134</v>
      </c>
      <c r="O13" s="110" t="s">
        <v>134</v>
      </c>
      <c r="P13" s="239" t="s">
        <v>134</v>
      </c>
      <c r="Q13" s="247" t="s">
        <v>134</v>
      </c>
      <c r="R13" s="103"/>
    </row>
    <row r="14" spans="1:19" ht="35.1" customHeight="1" outlineLevel="1" x14ac:dyDescent="0.25">
      <c r="A14" s="183">
        <v>2018</v>
      </c>
      <c r="B14" s="96">
        <v>630.54099999999994</v>
      </c>
      <c r="C14" s="96">
        <v>478.70299999999997</v>
      </c>
      <c r="D14" s="96">
        <v>306.399</v>
      </c>
      <c r="E14" s="96">
        <v>22.126999999999999</v>
      </c>
      <c r="F14" s="96">
        <v>118.396</v>
      </c>
      <c r="G14" s="96">
        <v>3.2829999999999999</v>
      </c>
      <c r="H14" s="96">
        <v>22.096</v>
      </c>
      <c r="I14" s="96">
        <v>6.40199999999993</v>
      </c>
      <c r="J14" s="241">
        <v>151.83799999999999</v>
      </c>
      <c r="K14" s="183">
        <v>2018</v>
      </c>
      <c r="L14" s="96">
        <v>645.15800000000002</v>
      </c>
      <c r="M14" s="110" t="s">
        <v>134</v>
      </c>
      <c r="N14" s="110" t="s">
        <v>134</v>
      </c>
      <c r="O14" s="110" t="s">
        <v>134</v>
      </c>
      <c r="P14" s="239" t="s">
        <v>134</v>
      </c>
      <c r="Q14" s="247" t="s">
        <v>134</v>
      </c>
      <c r="R14" s="103"/>
    </row>
    <row r="15" spans="1:19" s="50" customFormat="1" ht="35.1" customHeight="1" x14ac:dyDescent="0.25">
      <c r="A15" s="183">
        <v>2019</v>
      </c>
      <c r="B15" s="96">
        <f>B27</f>
        <v>722.15200000000004</v>
      </c>
      <c r="C15" s="96">
        <f t="shared" ref="C15:J15" si="0">C27</f>
        <v>580.846</v>
      </c>
      <c r="D15" s="96">
        <f t="shared" si="0"/>
        <v>374.10700000000003</v>
      </c>
      <c r="E15" s="96">
        <f t="shared" si="0"/>
        <v>22.173999999999999</v>
      </c>
      <c r="F15" s="96">
        <f t="shared" si="0"/>
        <v>138.744</v>
      </c>
      <c r="G15" s="96">
        <f t="shared" si="0"/>
        <v>4.3380000000000001</v>
      </c>
      <c r="H15" s="96">
        <f t="shared" si="0"/>
        <v>34.363999999999997</v>
      </c>
      <c r="I15" s="96">
        <f t="shared" si="0"/>
        <v>7.1190000000000282</v>
      </c>
      <c r="J15" s="241">
        <f t="shared" si="0"/>
        <v>141.30600000000001</v>
      </c>
      <c r="K15" s="183">
        <v>2019</v>
      </c>
      <c r="L15" s="96">
        <f t="shared" ref="L15" si="1">L27</f>
        <v>675.80799999999999</v>
      </c>
      <c r="M15" s="110">
        <f>SUM(M16:M27)</f>
        <v>55.634999999999998</v>
      </c>
      <c r="N15" s="110">
        <f>SUM(N16:N27)</f>
        <v>141.96970414200001</v>
      </c>
      <c r="O15" s="110">
        <f>SUM(O16:O27)</f>
        <v>30907.024157588086</v>
      </c>
      <c r="P15" s="248">
        <f t="shared" ref="P15" si="2">SUM(P16:P27)</f>
        <v>0.06</v>
      </c>
      <c r="Q15" s="249">
        <f>P15/N15*100</f>
        <v>4.2262537886243103E-2</v>
      </c>
      <c r="R15" s="103"/>
    </row>
    <row r="16" spans="1:19" ht="30" hidden="1" customHeight="1" outlineLevel="2" x14ac:dyDescent="0.25">
      <c r="A16" s="183" t="s">
        <v>133</v>
      </c>
      <c r="B16" s="96">
        <f>SUM(C16,J16)</f>
        <v>654.58400000000006</v>
      </c>
      <c r="C16" s="108">
        <f>SUM(D16:I16)</f>
        <v>535.43200000000002</v>
      </c>
      <c r="D16" s="105">
        <v>362.096</v>
      </c>
      <c r="E16" s="104">
        <v>21.978999999999999</v>
      </c>
      <c r="F16" s="104">
        <v>121.536</v>
      </c>
      <c r="G16" s="104">
        <v>3.367</v>
      </c>
      <c r="H16" s="104">
        <v>19.922000000000001</v>
      </c>
      <c r="I16" s="106">
        <v>6.5320000000000391</v>
      </c>
      <c r="J16" s="242">
        <v>119.152</v>
      </c>
      <c r="K16" s="183" t="s">
        <v>133</v>
      </c>
      <c r="L16" s="104">
        <v>637.32299999999998</v>
      </c>
      <c r="M16" s="221">
        <v>5.0999999999999996</v>
      </c>
      <c r="N16" s="221">
        <v>12.324628634</v>
      </c>
      <c r="O16" s="222">
        <v>2416.5938498039218</v>
      </c>
      <c r="P16" s="107">
        <v>0</v>
      </c>
      <c r="Q16" s="223">
        <v>0</v>
      </c>
      <c r="R16" s="103"/>
    </row>
    <row r="17" spans="1:19" ht="30" hidden="1" customHeight="1" outlineLevel="2" x14ac:dyDescent="0.25">
      <c r="A17" s="183" t="s">
        <v>135</v>
      </c>
      <c r="B17" s="96">
        <f t="shared" ref="B17:B27" si="3">SUM(C17,J17)</f>
        <v>687.25300000000004</v>
      </c>
      <c r="C17" s="108">
        <f t="shared" ref="C17:C27" si="4">SUM(D17:I17)</f>
        <v>567.47</v>
      </c>
      <c r="D17" s="105">
        <v>398.077</v>
      </c>
      <c r="E17" s="104">
        <v>22.373000000000001</v>
      </c>
      <c r="F17" s="104">
        <v>118.20099999999999</v>
      </c>
      <c r="G17" s="104">
        <v>3.4180000000000001</v>
      </c>
      <c r="H17" s="104">
        <v>18.875</v>
      </c>
      <c r="I17" s="106">
        <v>6.5260000000000673</v>
      </c>
      <c r="J17" s="242">
        <v>119.783</v>
      </c>
      <c r="K17" s="183" t="s">
        <v>135</v>
      </c>
      <c r="L17" s="104">
        <v>651.42200000000003</v>
      </c>
      <c r="M17" s="221">
        <v>4.484</v>
      </c>
      <c r="N17" s="221">
        <v>9.7975072060000006</v>
      </c>
      <c r="O17" s="222">
        <v>2184.992686440678</v>
      </c>
      <c r="P17" s="107">
        <v>0</v>
      </c>
      <c r="Q17" s="223">
        <v>0</v>
      </c>
      <c r="R17" s="103"/>
    </row>
    <row r="18" spans="1:19" ht="30" hidden="1" customHeight="1" outlineLevel="2" x14ac:dyDescent="0.25">
      <c r="A18" s="183" t="s">
        <v>136</v>
      </c>
      <c r="B18" s="96">
        <f t="shared" si="3"/>
        <v>708.37800000000004</v>
      </c>
      <c r="C18" s="108">
        <f t="shared" si="4"/>
        <v>583.99</v>
      </c>
      <c r="D18" s="105">
        <v>410.334</v>
      </c>
      <c r="E18" s="104">
        <v>22.318999999999999</v>
      </c>
      <c r="F18" s="104">
        <v>120.29600000000001</v>
      </c>
      <c r="G18" s="104">
        <v>3.3769999999999998</v>
      </c>
      <c r="H18" s="104">
        <v>21.1</v>
      </c>
      <c r="I18" s="106">
        <v>6.5639999999999645</v>
      </c>
      <c r="J18" s="242">
        <v>124.38800000000001</v>
      </c>
      <c r="K18" s="183" t="s">
        <v>136</v>
      </c>
      <c r="L18" s="104">
        <v>651.98</v>
      </c>
      <c r="M18" s="221">
        <v>4.6790000000000003</v>
      </c>
      <c r="N18" s="221">
        <v>10.665033052</v>
      </c>
      <c r="O18" s="222">
        <v>2279.3402547552896</v>
      </c>
      <c r="P18" s="107">
        <v>0</v>
      </c>
      <c r="Q18" s="223">
        <v>0</v>
      </c>
      <c r="R18" s="103"/>
    </row>
    <row r="19" spans="1:19" ht="30" hidden="1" customHeight="1" outlineLevel="2" x14ac:dyDescent="0.25">
      <c r="A19" s="183" t="s">
        <v>137</v>
      </c>
      <c r="B19" s="96">
        <f t="shared" si="3"/>
        <v>767.82600000000002</v>
      </c>
      <c r="C19" s="108">
        <f t="shared" si="4"/>
        <v>610.69899999999996</v>
      </c>
      <c r="D19" s="105">
        <v>436.875</v>
      </c>
      <c r="E19" s="104">
        <v>22.094999999999999</v>
      </c>
      <c r="F19" s="104">
        <v>120.874</v>
      </c>
      <c r="G19" s="104">
        <v>3.5190000000000001</v>
      </c>
      <c r="H19" s="104">
        <v>20.689</v>
      </c>
      <c r="I19" s="106">
        <v>6.6469999999999345</v>
      </c>
      <c r="J19" s="242">
        <v>157.12700000000001</v>
      </c>
      <c r="K19" s="183" t="s">
        <v>137</v>
      </c>
      <c r="L19" s="104">
        <v>650.13800000000003</v>
      </c>
      <c r="M19" s="221">
        <v>5.0170000000000003</v>
      </c>
      <c r="N19" s="221">
        <v>11.992065718999999</v>
      </c>
      <c r="O19" s="222">
        <v>2390.2861708192145</v>
      </c>
      <c r="P19" s="107">
        <v>0</v>
      </c>
      <c r="Q19" s="223">
        <v>0</v>
      </c>
      <c r="R19" s="103"/>
    </row>
    <row r="20" spans="1:19" ht="30" hidden="1" customHeight="1" outlineLevel="2" x14ac:dyDescent="0.25">
      <c r="A20" s="183" t="s">
        <v>138</v>
      </c>
      <c r="B20" s="96">
        <f t="shared" si="3"/>
        <v>783.899</v>
      </c>
      <c r="C20" s="108">
        <f t="shared" si="4"/>
        <v>643.851</v>
      </c>
      <c r="D20" s="105">
        <v>462.24299999999999</v>
      </c>
      <c r="E20" s="104">
        <v>21.696000000000002</v>
      </c>
      <c r="F20" s="104">
        <v>122.143</v>
      </c>
      <c r="G20" s="104">
        <v>3.7069999999999999</v>
      </c>
      <c r="H20" s="104">
        <v>27.341999999999999</v>
      </c>
      <c r="I20" s="106">
        <v>6.7200000000000273</v>
      </c>
      <c r="J20" s="242">
        <v>140.048</v>
      </c>
      <c r="K20" s="183" t="s">
        <v>138</v>
      </c>
      <c r="L20" s="104">
        <v>664.15499999999997</v>
      </c>
      <c r="M20" s="221">
        <v>5.4489999999999998</v>
      </c>
      <c r="N20" s="221">
        <v>12.928911009</v>
      </c>
      <c r="O20" s="222">
        <v>2372.7126094696273</v>
      </c>
      <c r="P20" s="107">
        <v>0</v>
      </c>
      <c r="Q20" s="223">
        <v>0</v>
      </c>
      <c r="R20" s="103"/>
    </row>
    <row r="21" spans="1:19" ht="30" hidden="1" customHeight="1" outlineLevel="2" x14ac:dyDescent="0.25">
      <c r="A21" s="183" t="s">
        <v>139</v>
      </c>
      <c r="B21" s="96">
        <f t="shared" si="3"/>
        <v>800.30400000000009</v>
      </c>
      <c r="C21" s="108">
        <f t="shared" si="4"/>
        <v>667.92200000000003</v>
      </c>
      <c r="D21" s="105">
        <v>475.06799999999998</v>
      </c>
      <c r="E21" s="104">
        <v>21.785</v>
      </c>
      <c r="F21" s="104">
        <v>123.267</v>
      </c>
      <c r="G21" s="104">
        <v>3.8879999999999999</v>
      </c>
      <c r="H21" s="104">
        <v>37.134999999999998</v>
      </c>
      <c r="I21" s="106">
        <v>6.7789999999999964</v>
      </c>
      <c r="J21" s="242">
        <v>132.38200000000001</v>
      </c>
      <c r="K21" s="183" t="s">
        <v>139</v>
      </c>
      <c r="L21" s="104">
        <v>656.81799999999998</v>
      </c>
      <c r="M21" s="221">
        <v>4.1449999999999996</v>
      </c>
      <c r="N21" s="221">
        <v>9.6907679899999994</v>
      </c>
      <c r="O21" s="222">
        <v>2337.9416139927625</v>
      </c>
      <c r="P21" s="107">
        <v>0</v>
      </c>
      <c r="Q21" s="223">
        <v>0</v>
      </c>
      <c r="R21" s="103"/>
    </row>
    <row r="22" spans="1:19" ht="30" hidden="1" customHeight="1" outlineLevel="2" x14ac:dyDescent="0.25">
      <c r="A22" s="183" t="s">
        <v>140</v>
      </c>
      <c r="B22" s="96">
        <f t="shared" si="3"/>
        <v>793.923</v>
      </c>
      <c r="C22" s="108">
        <f t="shared" si="4"/>
        <v>660.19500000000005</v>
      </c>
      <c r="D22" s="105">
        <v>472.12200000000001</v>
      </c>
      <c r="E22" s="104">
        <v>21.968</v>
      </c>
      <c r="F22" s="104">
        <v>124.197</v>
      </c>
      <c r="G22" s="104">
        <v>4.0330000000000004</v>
      </c>
      <c r="H22" s="104">
        <v>31.024000000000001</v>
      </c>
      <c r="I22" s="106">
        <v>6.8509999999999991</v>
      </c>
      <c r="J22" s="242">
        <v>133.72800000000001</v>
      </c>
      <c r="K22" s="183" t="s">
        <v>140</v>
      </c>
      <c r="L22" s="104">
        <v>654.50099999999998</v>
      </c>
      <c r="M22" s="221">
        <v>4.8280000000000003</v>
      </c>
      <c r="N22" s="221">
        <v>15.325960480000001</v>
      </c>
      <c r="O22" s="222">
        <v>3174.3911516155758</v>
      </c>
      <c r="P22" s="224">
        <v>0.06</v>
      </c>
      <c r="Q22" s="223">
        <v>0.39149259244338075</v>
      </c>
      <c r="R22" s="103"/>
    </row>
    <row r="23" spans="1:19" ht="30" hidden="1" customHeight="1" outlineLevel="2" x14ac:dyDescent="0.25">
      <c r="A23" s="183" t="s">
        <v>141</v>
      </c>
      <c r="B23" s="96">
        <f t="shared" si="3"/>
        <v>792.62599999999998</v>
      </c>
      <c r="C23" s="108">
        <f t="shared" si="4"/>
        <v>666.48099999999999</v>
      </c>
      <c r="D23" s="105">
        <v>480.01299999999998</v>
      </c>
      <c r="E23" s="104">
        <v>22.131</v>
      </c>
      <c r="F23" s="104">
        <v>126.753</v>
      </c>
      <c r="G23" s="104">
        <v>4.109</v>
      </c>
      <c r="H23" s="104">
        <v>26.593</v>
      </c>
      <c r="I23" s="106">
        <v>6.8819999999999482</v>
      </c>
      <c r="J23" s="242">
        <v>126.145</v>
      </c>
      <c r="K23" s="183" t="s">
        <v>141</v>
      </c>
      <c r="L23" s="104">
        <v>652.58000000000004</v>
      </c>
      <c r="M23" s="221">
        <v>3.71</v>
      </c>
      <c r="N23" s="221">
        <v>15.565951306000001</v>
      </c>
      <c r="O23" s="222">
        <v>4195.6742064690025</v>
      </c>
      <c r="P23" s="107">
        <v>0</v>
      </c>
      <c r="Q23" s="223">
        <v>0</v>
      </c>
      <c r="R23" s="103"/>
    </row>
    <row r="24" spans="1:19" ht="30" hidden="1" customHeight="1" outlineLevel="2" x14ac:dyDescent="0.25">
      <c r="A24" s="183" t="s">
        <v>142</v>
      </c>
      <c r="B24" s="96">
        <f t="shared" si="3"/>
        <v>803.50800000000004</v>
      </c>
      <c r="C24" s="108">
        <f t="shared" si="4"/>
        <v>662.64</v>
      </c>
      <c r="D24" s="105">
        <v>475.84699999999998</v>
      </c>
      <c r="E24" s="104">
        <v>22.681000000000001</v>
      </c>
      <c r="F24" s="104">
        <v>127.578</v>
      </c>
      <c r="G24" s="104">
        <v>4.3220000000000001</v>
      </c>
      <c r="H24" s="104">
        <v>25.285</v>
      </c>
      <c r="I24" s="106">
        <v>6.9270000000000209</v>
      </c>
      <c r="J24" s="242">
        <v>140.86799999999999</v>
      </c>
      <c r="K24" s="183" t="s">
        <v>142</v>
      </c>
      <c r="L24" s="104">
        <v>659.33699999999999</v>
      </c>
      <c r="M24" s="221">
        <v>4.95</v>
      </c>
      <c r="N24" s="221">
        <v>11.03179473</v>
      </c>
      <c r="O24" s="222">
        <v>2228.6453999999999</v>
      </c>
      <c r="P24" s="107">
        <v>0</v>
      </c>
      <c r="Q24" s="223">
        <v>0</v>
      </c>
      <c r="R24" s="103"/>
    </row>
    <row r="25" spans="1:19" ht="30" hidden="1" customHeight="1" outlineLevel="2" x14ac:dyDescent="0.25">
      <c r="A25" s="183" t="s">
        <v>143</v>
      </c>
      <c r="B25" s="96">
        <f t="shared" si="3"/>
        <v>804.89699999999993</v>
      </c>
      <c r="C25" s="108">
        <f t="shared" si="4"/>
        <v>677.24599999999998</v>
      </c>
      <c r="D25" s="105">
        <v>483.55399999999997</v>
      </c>
      <c r="E25" s="104">
        <v>22.812000000000001</v>
      </c>
      <c r="F25" s="104">
        <v>129.05699999999999</v>
      </c>
      <c r="G25" s="104">
        <v>4.3959999999999999</v>
      </c>
      <c r="H25" s="104">
        <v>30.393999999999998</v>
      </c>
      <c r="I25" s="106">
        <v>7.0330000000000155</v>
      </c>
      <c r="J25" s="242">
        <v>127.651</v>
      </c>
      <c r="K25" s="183" t="s">
        <v>143</v>
      </c>
      <c r="L25" s="104">
        <v>667.92100000000005</v>
      </c>
      <c r="M25" s="221">
        <v>4.3150000000000004</v>
      </c>
      <c r="N25" s="221">
        <v>9.5694181650000001</v>
      </c>
      <c r="O25" s="222">
        <v>2217.7098876013906</v>
      </c>
      <c r="P25" s="107">
        <v>0</v>
      </c>
      <c r="Q25" s="223">
        <v>0</v>
      </c>
      <c r="R25" s="103"/>
    </row>
    <row r="26" spans="1:19" ht="30" hidden="1" customHeight="1" outlineLevel="2" x14ac:dyDescent="0.25">
      <c r="A26" s="183" t="s">
        <v>144</v>
      </c>
      <c r="B26" s="96">
        <f t="shared" si="3"/>
        <v>767.91499999999996</v>
      </c>
      <c r="C26" s="108">
        <f t="shared" si="4"/>
        <v>648.38599999999997</v>
      </c>
      <c r="D26" s="105">
        <v>449.233</v>
      </c>
      <c r="E26" s="104">
        <v>22.722000000000001</v>
      </c>
      <c r="F26" s="104">
        <v>130.97300000000001</v>
      </c>
      <c r="G26" s="104">
        <v>4.4930000000000003</v>
      </c>
      <c r="H26" s="104">
        <v>33.893999999999998</v>
      </c>
      <c r="I26" s="106">
        <v>7.0709999999999127</v>
      </c>
      <c r="J26" s="242">
        <v>119.529</v>
      </c>
      <c r="K26" s="183" t="s">
        <v>144</v>
      </c>
      <c r="L26" s="104">
        <v>670.81600000000003</v>
      </c>
      <c r="M26" s="221">
        <v>4.1079999999999997</v>
      </c>
      <c r="N26" s="221">
        <v>9.4102284479999998</v>
      </c>
      <c r="O26" s="222">
        <v>2290.7079961051609</v>
      </c>
      <c r="P26" s="107">
        <v>0</v>
      </c>
      <c r="Q26" s="223">
        <v>0</v>
      </c>
      <c r="R26" s="103"/>
    </row>
    <row r="27" spans="1:19" ht="30" hidden="1" customHeight="1" outlineLevel="2" x14ac:dyDescent="0.25">
      <c r="A27" s="183" t="s">
        <v>145</v>
      </c>
      <c r="B27" s="96">
        <f t="shared" si="3"/>
        <v>722.15200000000004</v>
      </c>
      <c r="C27" s="108">
        <f t="shared" si="4"/>
        <v>580.846</v>
      </c>
      <c r="D27" s="105">
        <v>374.10700000000003</v>
      </c>
      <c r="E27" s="104">
        <v>22.173999999999999</v>
      </c>
      <c r="F27" s="104">
        <v>138.744</v>
      </c>
      <c r="G27" s="104">
        <v>4.3380000000000001</v>
      </c>
      <c r="H27" s="104">
        <v>34.363999999999997</v>
      </c>
      <c r="I27" s="106">
        <v>7.1190000000000282</v>
      </c>
      <c r="J27" s="242">
        <v>141.30600000000001</v>
      </c>
      <c r="K27" s="183" t="s">
        <v>145</v>
      </c>
      <c r="L27" s="104">
        <v>675.80799999999999</v>
      </c>
      <c r="M27" s="221">
        <v>4.8499999999999996</v>
      </c>
      <c r="N27" s="221">
        <v>13.667437402999999</v>
      </c>
      <c r="O27" s="222">
        <v>2818.0283305154639</v>
      </c>
      <c r="P27" s="107">
        <v>0</v>
      </c>
      <c r="Q27" s="223">
        <v>0</v>
      </c>
      <c r="R27" s="103"/>
    </row>
    <row r="28" spans="1:19" s="50" customFormat="1" ht="35.1" customHeight="1" collapsed="1" x14ac:dyDescent="0.25">
      <c r="A28" s="183">
        <v>2020</v>
      </c>
      <c r="B28" s="96">
        <f>B40</f>
        <v>742.774</v>
      </c>
      <c r="C28" s="96">
        <f t="shared" ref="C28:J28" si="5">C40</f>
        <v>557.41800000000001</v>
      </c>
      <c r="D28" s="96">
        <f t="shared" si="5"/>
        <v>324.27800000000002</v>
      </c>
      <c r="E28" s="96">
        <f t="shared" si="5"/>
        <v>21.372</v>
      </c>
      <c r="F28" s="96">
        <f t="shared" si="5"/>
        <v>169.77799999999999</v>
      </c>
      <c r="G28" s="96">
        <f t="shared" si="5"/>
        <v>5.1710000000000003</v>
      </c>
      <c r="H28" s="96">
        <f t="shared" si="5"/>
        <v>31.318000000000001</v>
      </c>
      <c r="I28" s="96">
        <f t="shared" si="5"/>
        <v>5.5009999999999764</v>
      </c>
      <c r="J28" s="241">
        <f t="shared" si="5"/>
        <v>185.35599999999999</v>
      </c>
      <c r="K28" s="183">
        <v>2020</v>
      </c>
      <c r="L28" s="96">
        <f>L40</f>
        <v>711.64599999999996</v>
      </c>
      <c r="M28" s="110">
        <f>SUM(M29:M40)</f>
        <v>49.238</v>
      </c>
      <c r="N28" s="110">
        <f t="shared" ref="N28" si="6">SUM(N29:N40)</f>
        <v>146.68930872499999</v>
      </c>
      <c r="O28" s="110">
        <f>SUM(O29:O40)</f>
        <v>35952.386005595101</v>
      </c>
      <c r="P28" s="256">
        <f>SUM(P29:P40)</f>
        <v>1E-4</v>
      </c>
      <c r="Q28" s="257">
        <f>P28/N28*100</f>
        <v>6.8171294056249912E-5</v>
      </c>
    </row>
    <row r="29" spans="1:19" s="50" customFormat="1" ht="24.95" hidden="1" customHeight="1" x14ac:dyDescent="0.25">
      <c r="A29" s="183" t="s">
        <v>133</v>
      </c>
      <c r="B29" s="96">
        <f>SUM(C29,J29)</f>
        <v>729.50699999999995</v>
      </c>
      <c r="C29" s="108">
        <f>SUM(D29:I29)</f>
        <v>587.31299999999999</v>
      </c>
      <c r="D29" s="225">
        <v>389.37900000000002</v>
      </c>
      <c r="E29" s="108">
        <v>21.5</v>
      </c>
      <c r="F29" s="108">
        <v>141.012</v>
      </c>
      <c r="G29" s="108">
        <v>4.3049999999999997</v>
      </c>
      <c r="H29" s="108">
        <v>23.863</v>
      </c>
      <c r="I29" s="226">
        <v>7.2540000000000191</v>
      </c>
      <c r="J29" s="243">
        <v>142.19399999999999</v>
      </c>
      <c r="K29" s="183" t="s">
        <v>133</v>
      </c>
      <c r="L29" s="108">
        <v>675.05</v>
      </c>
      <c r="M29" s="250">
        <v>4.4329999999999998</v>
      </c>
      <c r="N29" s="250">
        <v>14.270103846</v>
      </c>
      <c r="O29" s="110">
        <v>3219.0624511617416</v>
      </c>
      <c r="P29" s="227">
        <v>0</v>
      </c>
      <c r="Q29" s="247">
        <v>0</v>
      </c>
      <c r="R29" s="20"/>
      <c r="S29" s="20"/>
    </row>
    <row r="30" spans="1:19" s="50" customFormat="1" ht="24.95" hidden="1" customHeight="1" x14ac:dyDescent="0.25">
      <c r="A30" s="183" t="s">
        <v>135</v>
      </c>
      <c r="B30" s="96">
        <f t="shared" ref="B30:B40" si="7">SUM(C30,J30)</f>
        <v>773.63099999999997</v>
      </c>
      <c r="C30" s="108">
        <f t="shared" ref="C30:C40" si="8">SUM(D30:I30)</f>
        <v>578.80499999999995</v>
      </c>
      <c r="D30" s="225">
        <v>383.09500000000003</v>
      </c>
      <c r="E30" s="108">
        <v>21.024000000000001</v>
      </c>
      <c r="F30" s="108">
        <v>138.88399999999999</v>
      </c>
      <c r="G30" s="108">
        <v>4.3380000000000001</v>
      </c>
      <c r="H30" s="108">
        <v>24.257000000000001</v>
      </c>
      <c r="I30" s="226">
        <v>7.2069999999999936</v>
      </c>
      <c r="J30" s="243">
        <v>194.82599999999999</v>
      </c>
      <c r="K30" s="183" t="s">
        <v>135</v>
      </c>
      <c r="L30" s="108">
        <v>678.30499999999995</v>
      </c>
      <c r="M30" s="250">
        <v>3.2280000000000002</v>
      </c>
      <c r="N30" s="250">
        <v>11.874909261999999</v>
      </c>
      <c r="O30" s="110">
        <v>3678.7203413878565</v>
      </c>
      <c r="P30" s="227">
        <v>0</v>
      </c>
      <c r="Q30" s="247">
        <v>0</v>
      </c>
      <c r="R30" s="20"/>
      <c r="S30" s="20"/>
    </row>
    <row r="31" spans="1:19" s="50" customFormat="1" ht="24.95" hidden="1" customHeight="1" x14ac:dyDescent="0.25">
      <c r="A31" s="183" t="s">
        <v>136</v>
      </c>
      <c r="B31" s="96">
        <f t="shared" si="7"/>
        <v>774.46</v>
      </c>
      <c r="C31" s="108">
        <f t="shared" si="8"/>
        <v>613.11400000000003</v>
      </c>
      <c r="D31" s="225">
        <v>406.30500000000001</v>
      </c>
      <c r="E31" s="108">
        <v>21.077000000000002</v>
      </c>
      <c r="F31" s="108">
        <v>143.39099999999999</v>
      </c>
      <c r="G31" s="108">
        <v>4.4180000000000001</v>
      </c>
      <c r="H31" s="108">
        <v>31.686</v>
      </c>
      <c r="I31" s="226">
        <v>6.2369999999999663</v>
      </c>
      <c r="J31" s="243">
        <v>161.346</v>
      </c>
      <c r="K31" s="183" t="s">
        <v>136</v>
      </c>
      <c r="L31" s="108">
        <v>683.96299999999997</v>
      </c>
      <c r="M31" s="250">
        <v>3.972</v>
      </c>
      <c r="N31" s="250">
        <v>11.205805203000001</v>
      </c>
      <c r="O31" s="110">
        <v>2821.1996986404833</v>
      </c>
      <c r="P31" s="227">
        <v>0</v>
      </c>
      <c r="Q31" s="247">
        <v>0</v>
      </c>
      <c r="R31" s="20"/>
      <c r="S31" s="20"/>
    </row>
    <row r="32" spans="1:19" s="50" customFormat="1" ht="24.95" hidden="1" customHeight="1" x14ac:dyDescent="0.25">
      <c r="A32" s="183" t="s">
        <v>137</v>
      </c>
      <c r="B32" s="96">
        <f t="shared" si="7"/>
        <v>774.81000000000006</v>
      </c>
      <c r="C32" s="108">
        <f t="shared" si="8"/>
        <v>602.61800000000005</v>
      </c>
      <c r="D32" s="225">
        <v>393.291</v>
      </c>
      <c r="E32" s="108">
        <v>20.88</v>
      </c>
      <c r="F32" s="108">
        <v>145.13800000000001</v>
      </c>
      <c r="G32" s="108">
        <v>4.4160000000000004</v>
      </c>
      <c r="H32" s="108">
        <v>33.051000000000002</v>
      </c>
      <c r="I32" s="226">
        <v>5.8419999999999845</v>
      </c>
      <c r="J32" s="243">
        <v>172.19200000000001</v>
      </c>
      <c r="K32" s="183" t="s">
        <v>137</v>
      </c>
      <c r="L32" s="108">
        <v>696.702</v>
      </c>
      <c r="M32" s="250">
        <v>4.1070000000000002</v>
      </c>
      <c r="N32" s="250">
        <v>13.453942015000001</v>
      </c>
      <c r="O32" s="110">
        <v>3275.8563464816166</v>
      </c>
      <c r="P32" s="227">
        <v>0</v>
      </c>
      <c r="Q32" s="247">
        <v>0</v>
      </c>
    </row>
    <row r="33" spans="1:19" s="50" customFormat="1" ht="24.95" hidden="1" customHeight="1" x14ac:dyDescent="0.25">
      <c r="A33" s="183" t="s">
        <v>138</v>
      </c>
      <c r="B33" s="96">
        <f t="shared" si="7"/>
        <v>794.702</v>
      </c>
      <c r="C33" s="108">
        <f t="shared" si="8"/>
        <v>612.33299999999997</v>
      </c>
      <c r="D33" s="225">
        <v>400.98700000000002</v>
      </c>
      <c r="E33" s="108">
        <v>20.771000000000001</v>
      </c>
      <c r="F33" s="108">
        <v>148.94999999999999</v>
      </c>
      <c r="G33" s="108">
        <v>4.6459999999999999</v>
      </c>
      <c r="H33" s="108">
        <v>31.308</v>
      </c>
      <c r="I33" s="226">
        <v>5.6709999999999354</v>
      </c>
      <c r="J33" s="243">
        <v>182.369</v>
      </c>
      <c r="K33" s="183" t="s">
        <v>138</v>
      </c>
      <c r="L33" s="108">
        <v>706.26400000000001</v>
      </c>
      <c r="M33" s="250">
        <v>3.9039999999999999</v>
      </c>
      <c r="N33" s="250">
        <v>13.003956826</v>
      </c>
      <c r="O33" s="110">
        <v>3330.9315640368854</v>
      </c>
      <c r="P33" s="227">
        <v>0</v>
      </c>
      <c r="Q33" s="247">
        <v>0</v>
      </c>
    </row>
    <row r="34" spans="1:19" s="50" customFormat="1" ht="24.95" hidden="1" customHeight="1" x14ac:dyDescent="0.25">
      <c r="A34" s="183" t="s">
        <v>139</v>
      </c>
      <c r="B34" s="96">
        <f t="shared" si="7"/>
        <v>798.2940000000001</v>
      </c>
      <c r="C34" s="108">
        <f t="shared" si="8"/>
        <v>596.91200000000003</v>
      </c>
      <c r="D34" s="225">
        <v>374.35899999999998</v>
      </c>
      <c r="E34" s="108">
        <v>20.513000000000002</v>
      </c>
      <c r="F34" s="108">
        <v>151.81700000000001</v>
      </c>
      <c r="G34" s="108">
        <v>4.5579999999999998</v>
      </c>
      <c r="H34" s="108">
        <v>40.081000000000003</v>
      </c>
      <c r="I34" s="226">
        <v>5.58400000000006</v>
      </c>
      <c r="J34" s="243">
        <v>201.38200000000001</v>
      </c>
      <c r="K34" s="183" t="s">
        <v>139</v>
      </c>
      <c r="L34" s="108">
        <v>706.41399999999999</v>
      </c>
      <c r="M34" s="250">
        <v>4.093</v>
      </c>
      <c r="N34" s="250">
        <v>10.307298039999999</v>
      </c>
      <c r="O34" s="110">
        <v>2518.2746249694601</v>
      </c>
      <c r="P34" s="227">
        <v>0</v>
      </c>
      <c r="Q34" s="247">
        <v>0</v>
      </c>
    </row>
    <row r="35" spans="1:19" s="50" customFormat="1" ht="24.95" hidden="1" customHeight="1" x14ac:dyDescent="0.25">
      <c r="A35" s="183" t="s">
        <v>140</v>
      </c>
      <c r="B35" s="96">
        <f t="shared" si="7"/>
        <v>769.73800000000006</v>
      </c>
      <c r="C35" s="108">
        <f t="shared" si="8"/>
        <v>595.024</v>
      </c>
      <c r="D35" s="225">
        <v>377.44200000000001</v>
      </c>
      <c r="E35" s="108">
        <v>20.428999999999998</v>
      </c>
      <c r="F35" s="108">
        <v>155.386</v>
      </c>
      <c r="G35" s="108">
        <v>4.7969999999999997</v>
      </c>
      <c r="H35" s="108">
        <v>31.353000000000002</v>
      </c>
      <c r="I35" s="226">
        <v>5.6170000000000755</v>
      </c>
      <c r="J35" s="243">
        <v>174.714</v>
      </c>
      <c r="K35" s="183" t="s">
        <v>140</v>
      </c>
      <c r="L35" s="108">
        <v>706.55899999999997</v>
      </c>
      <c r="M35" s="250">
        <v>4.1840000000000002</v>
      </c>
      <c r="N35" s="250">
        <v>16.694631935</v>
      </c>
      <c r="O35" s="110">
        <v>3990.1127951720841</v>
      </c>
      <c r="P35" s="227">
        <v>0</v>
      </c>
      <c r="Q35" s="247">
        <v>0</v>
      </c>
    </row>
    <row r="36" spans="1:19" s="50" customFormat="1" ht="24.95" hidden="1" customHeight="1" x14ac:dyDescent="0.25">
      <c r="A36" s="183" t="s">
        <v>141</v>
      </c>
      <c r="B36" s="96">
        <f t="shared" si="7"/>
        <v>771.74099999999999</v>
      </c>
      <c r="C36" s="108">
        <f t="shared" si="8"/>
        <v>608.94100000000003</v>
      </c>
      <c r="D36" s="225">
        <v>395.20800000000003</v>
      </c>
      <c r="E36" s="108">
        <v>20.507000000000001</v>
      </c>
      <c r="F36" s="108">
        <v>154.32300000000001</v>
      </c>
      <c r="G36" s="108">
        <v>4.867</v>
      </c>
      <c r="H36" s="108">
        <v>28.478999999999999</v>
      </c>
      <c r="I36" s="226">
        <v>5.5570000000000164</v>
      </c>
      <c r="J36" s="243">
        <v>162.80000000000001</v>
      </c>
      <c r="K36" s="183" t="s">
        <v>141</v>
      </c>
      <c r="L36" s="108">
        <v>715.84799999999996</v>
      </c>
      <c r="M36" s="250">
        <v>4.0579999999999998</v>
      </c>
      <c r="N36" s="250">
        <v>11.035609118</v>
      </c>
      <c r="O36" s="110">
        <v>2719.4699650073926</v>
      </c>
      <c r="P36" s="227">
        <v>0</v>
      </c>
      <c r="Q36" s="247">
        <v>0</v>
      </c>
    </row>
    <row r="37" spans="1:19" s="50" customFormat="1" ht="24.95" hidden="1" customHeight="1" x14ac:dyDescent="0.25">
      <c r="A37" s="183" t="s">
        <v>142</v>
      </c>
      <c r="B37" s="96">
        <f t="shared" si="7"/>
        <v>777.87099999999998</v>
      </c>
      <c r="C37" s="108">
        <f t="shared" si="8"/>
        <v>613.18700000000001</v>
      </c>
      <c r="D37" s="225">
        <v>394.31799999999998</v>
      </c>
      <c r="E37" s="108">
        <v>21.012</v>
      </c>
      <c r="F37" s="108">
        <v>162.839</v>
      </c>
      <c r="G37" s="108">
        <v>4.944</v>
      </c>
      <c r="H37" s="108">
        <v>24.555</v>
      </c>
      <c r="I37" s="226">
        <v>5.5190000000001191</v>
      </c>
      <c r="J37" s="243">
        <v>164.684</v>
      </c>
      <c r="K37" s="183" t="s">
        <v>142</v>
      </c>
      <c r="L37" s="108">
        <v>721.51</v>
      </c>
      <c r="M37" s="250">
        <v>3.984</v>
      </c>
      <c r="N37" s="250">
        <v>10.751448647</v>
      </c>
      <c r="O37" s="110">
        <v>2698.6567889056223</v>
      </c>
      <c r="P37" s="227">
        <v>0</v>
      </c>
      <c r="Q37" s="247">
        <v>0</v>
      </c>
    </row>
    <row r="38" spans="1:19" s="50" customFormat="1" ht="24.95" hidden="1" customHeight="1" x14ac:dyDescent="0.25">
      <c r="A38" s="183" t="s">
        <v>143</v>
      </c>
      <c r="B38" s="96">
        <f t="shared" si="7"/>
        <v>789.06700000000001</v>
      </c>
      <c r="C38" s="108">
        <f t="shared" si="8"/>
        <v>615.601</v>
      </c>
      <c r="D38" s="225">
        <v>397.411</v>
      </c>
      <c r="E38" s="108">
        <v>21.34</v>
      </c>
      <c r="F38" s="108">
        <v>160.874</v>
      </c>
      <c r="G38" s="108">
        <v>5.0910000000000002</v>
      </c>
      <c r="H38" s="108">
        <v>25.289000000000001</v>
      </c>
      <c r="I38" s="226">
        <v>5.5960000000000036</v>
      </c>
      <c r="J38" s="243">
        <v>173.46600000000001</v>
      </c>
      <c r="K38" s="183" t="s">
        <v>143</v>
      </c>
      <c r="L38" s="108">
        <v>724.68</v>
      </c>
      <c r="M38" s="250">
        <v>4.1779999999999999</v>
      </c>
      <c r="N38" s="250">
        <v>10.50738204</v>
      </c>
      <c r="O38" s="110">
        <v>2514.9310770703687</v>
      </c>
      <c r="P38" s="227">
        <v>0</v>
      </c>
      <c r="Q38" s="247">
        <v>0</v>
      </c>
    </row>
    <row r="39" spans="1:19" s="50" customFormat="1" ht="24.95" hidden="1" customHeight="1" x14ac:dyDescent="0.25">
      <c r="A39" s="183" t="s">
        <v>144</v>
      </c>
      <c r="B39" s="96">
        <f t="shared" si="7"/>
        <v>776.93900000000008</v>
      </c>
      <c r="C39" s="108">
        <f t="shared" si="8"/>
        <v>600.45000000000005</v>
      </c>
      <c r="D39" s="225">
        <v>382.959</v>
      </c>
      <c r="E39" s="108">
        <v>21.58</v>
      </c>
      <c r="F39" s="108">
        <v>161.20599999999999</v>
      </c>
      <c r="G39" s="108">
        <v>5.1580000000000004</v>
      </c>
      <c r="H39" s="108">
        <v>23.991</v>
      </c>
      <c r="I39" s="226">
        <v>5.55600000000004</v>
      </c>
      <c r="J39" s="243">
        <v>176.489</v>
      </c>
      <c r="K39" s="183" t="s">
        <v>144</v>
      </c>
      <c r="L39" s="108">
        <v>719.94600000000003</v>
      </c>
      <c r="M39" s="250">
        <v>4.5229999999999997</v>
      </c>
      <c r="N39" s="250">
        <v>11.772872403999999</v>
      </c>
      <c r="O39" s="110">
        <v>2602.8902065001107</v>
      </c>
      <c r="P39" s="228">
        <v>1E-4</v>
      </c>
      <c r="Q39" s="251">
        <v>8.4941037809960109E-4</v>
      </c>
    </row>
    <row r="40" spans="1:19" s="50" customFormat="1" ht="24.95" hidden="1" customHeight="1" x14ac:dyDescent="0.25">
      <c r="A40" s="183" t="s">
        <v>145</v>
      </c>
      <c r="B40" s="96">
        <f t="shared" si="7"/>
        <v>742.774</v>
      </c>
      <c r="C40" s="108">
        <f t="shared" si="8"/>
        <v>557.41800000000001</v>
      </c>
      <c r="D40" s="225">
        <v>324.27800000000002</v>
      </c>
      <c r="E40" s="108">
        <v>21.372</v>
      </c>
      <c r="F40" s="108">
        <v>169.77799999999999</v>
      </c>
      <c r="G40" s="108">
        <v>5.1710000000000003</v>
      </c>
      <c r="H40" s="108">
        <v>31.318000000000001</v>
      </c>
      <c r="I40" s="226">
        <v>5.5009999999999764</v>
      </c>
      <c r="J40" s="243">
        <v>185.35599999999999</v>
      </c>
      <c r="K40" s="183" t="s">
        <v>145</v>
      </c>
      <c r="L40" s="108">
        <v>711.64599999999996</v>
      </c>
      <c r="M40" s="250">
        <v>4.5739999999999998</v>
      </c>
      <c r="N40" s="250">
        <v>11.811349389</v>
      </c>
      <c r="O40" s="110">
        <v>2582.280146261478</v>
      </c>
      <c r="P40" s="227">
        <v>0</v>
      </c>
      <c r="Q40" s="247">
        <v>0</v>
      </c>
    </row>
    <row r="41" spans="1:19" s="50" customFormat="1" ht="35.1" customHeight="1" collapsed="1" x14ac:dyDescent="0.25">
      <c r="A41" s="185">
        <v>2021</v>
      </c>
      <c r="B41" s="263">
        <f>B53</f>
        <v>843.5</v>
      </c>
      <c r="C41" s="263">
        <f t="shared" ref="C41:I41" si="9">C53</f>
        <v>615.54499999999996</v>
      </c>
      <c r="D41" s="263">
        <f t="shared" si="9"/>
        <v>353.17599999999999</v>
      </c>
      <c r="E41" s="263">
        <f t="shared" si="9"/>
        <v>19.111000000000001</v>
      </c>
      <c r="F41" s="263">
        <f t="shared" si="9"/>
        <v>183.261</v>
      </c>
      <c r="G41" s="263">
        <f t="shared" si="9"/>
        <v>4.7460000000000004</v>
      </c>
      <c r="H41" s="263">
        <f t="shared" si="9"/>
        <v>50.302999999999997</v>
      </c>
      <c r="I41" s="263">
        <f t="shared" si="9"/>
        <v>4.9479999999999791</v>
      </c>
      <c r="J41" s="264">
        <f>J53</f>
        <v>227.95500000000001</v>
      </c>
      <c r="K41" s="185">
        <v>2021</v>
      </c>
      <c r="L41" s="263">
        <f>L53</f>
        <v>763.13499999999999</v>
      </c>
      <c r="M41" s="265">
        <f>SUM(M42:M53)</f>
        <v>42.126000000000005</v>
      </c>
      <c r="N41" s="265">
        <f>SUM(N42:N53)</f>
        <v>127.17415260800001</v>
      </c>
      <c r="O41" s="266">
        <f>SUM(O42:O53)</f>
        <v>36118.22154916991</v>
      </c>
      <c r="P41" s="266">
        <f t="shared" ref="P41" si="10">SUM(P42:P53)</f>
        <v>0</v>
      </c>
      <c r="Q41" s="267">
        <f>P41/N41*1000</f>
        <v>0</v>
      </c>
    </row>
    <row r="42" spans="1:19" s="50" customFormat="1" ht="24.95" customHeight="1" x14ac:dyDescent="0.25">
      <c r="A42" s="183" t="s">
        <v>202</v>
      </c>
      <c r="B42" s="96">
        <f>SUM(C42,J42)</f>
        <v>744.19199999999989</v>
      </c>
      <c r="C42" s="108">
        <f>SUM(D42:I42)</f>
        <v>559.95199999999988</v>
      </c>
      <c r="D42" s="225">
        <v>332.505</v>
      </c>
      <c r="E42" s="108">
        <v>20.631</v>
      </c>
      <c r="F42" s="108">
        <v>167.42599999999999</v>
      </c>
      <c r="G42" s="108">
        <v>5.1289999999999996</v>
      </c>
      <c r="H42" s="108">
        <v>28.905999999999999</v>
      </c>
      <c r="I42" s="226">
        <v>5.3550000000000182</v>
      </c>
      <c r="J42" s="243">
        <v>184.24</v>
      </c>
      <c r="K42" s="183" t="s">
        <v>202</v>
      </c>
      <c r="L42" s="108">
        <v>716.01400000000001</v>
      </c>
      <c r="M42" s="250">
        <v>3.7810000000000001</v>
      </c>
      <c r="N42" s="250">
        <v>14.365750866999999</v>
      </c>
      <c r="O42" s="110">
        <v>3799.45804469717</v>
      </c>
      <c r="P42" s="227">
        <v>0</v>
      </c>
      <c r="Q42" s="247">
        <v>0</v>
      </c>
      <c r="R42" s="20"/>
      <c r="S42" s="20"/>
    </row>
    <row r="43" spans="1:19" s="50" customFormat="1" ht="24.95" customHeight="1" x14ac:dyDescent="0.25">
      <c r="A43" s="183" t="s">
        <v>203</v>
      </c>
      <c r="B43" s="96">
        <f>SUM(C43,J43)</f>
        <v>781.97399999999993</v>
      </c>
      <c r="C43" s="108">
        <f t="shared" ref="C43:C53" si="11">SUM(D43:I43)</f>
        <v>563.702</v>
      </c>
      <c r="D43" s="225">
        <v>331.29300000000001</v>
      </c>
      <c r="E43" s="108">
        <v>20.222999999999999</v>
      </c>
      <c r="F43" s="108">
        <v>171.25</v>
      </c>
      <c r="G43" s="108">
        <v>4.9390000000000001</v>
      </c>
      <c r="H43" s="108">
        <v>30.789000000000001</v>
      </c>
      <c r="I43" s="226">
        <v>5.20799999999997</v>
      </c>
      <c r="J43" s="243">
        <v>218.27199999999999</v>
      </c>
      <c r="K43" s="183" t="s">
        <v>203</v>
      </c>
      <c r="L43" s="108">
        <v>719.79</v>
      </c>
      <c r="M43" s="250">
        <v>3.9830000000000001</v>
      </c>
      <c r="N43" s="250">
        <v>7.9432871599999997</v>
      </c>
      <c r="O43" s="110">
        <v>1994.29755460708</v>
      </c>
      <c r="P43" s="227">
        <v>0</v>
      </c>
      <c r="Q43" s="247">
        <v>0</v>
      </c>
      <c r="R43" s="20"/>
      <c r="S43" s="20"/>
    </row>
    <row r="44" spans="1:19" s="50" customFormat="1" ht="24.95" customHeight="1" x14ac:dyDescent="0.25">
      <c r="A44" s="183" t="s">
        <v>204</v>
      </c>
      <c r="B44" s="96">
        <f t="shared" ref="B44:B53" si="12">SUM(C44,J44)</f>
        <v>812.13000000000011</v>
      </c>
      <c r="C44" s="108">
        <f t="shared" si="11"/>
        <v>639.74000000000012</v>
      </c>
      <c r="D44" s="225">
        <v>396.55</v>
      </c>
      <c r="E44" s="108">
        <v>19.734000000000002</v>
      </c>
      <c r="F44" s="108">
        <v>175.30099999999999</v>
      </c>
      <c r="G44" s="108">
        <v>4.6500000000000004</v>
      </c>
      <c r="H44" s="108">
        <v>38.390999999999998</v>
      </c>
      <c r="I44" s="226">
        <v>5.1140000000001464</v>
      </c>
      <c r="J44" s="243">
        <v>172.39</v>
      </c>
      <c r="K44" s="183" t="s">
        <v>204</v>
      </c>
      <c r="L44" s="108">
        <v>728.23900000000003</v>
      </c>
      <c r="M44" s="250">
        <v>4.6390000000000002</v>
      </c>
      <c r="N44" s="250">
        <v>15.054103484000001</v>
      </c>
      <c r="O44" s="110">
        <v>3245.1182332399221</v>
      </c>
      <c r="P44" s="227">
        <v>0</v>
      </c>
      <c r="Q44" s="247">
        <v>0</v>
      </c>
      <c r="R44" s="20"/>
      <c r="S44" s="20"/>
    </row>
    <row r="45" spans="1:19" s="50" customFormat="1" ht="24.95" customHeight="1" x14ac:dyDescent="0.25">
      <c r="A45" s="183" t="s">
        <v>205</v>
      </c>
      <c r="B45" s="96">
        <f t="shared" si="12"/>
        <v>818.79899999999986</v>
      </c>
      <c r="C45" s="108">
        <f t="shared" si="11"/>
        <v>636.50499999999988</v>
      </c>
      <c r="D45" s="225">
        <v>397.66699999999997</v>
      </c>
      <c r="E45" s="108">
        <v>19.417000000000002</v>
      </c>
      <c r="F45" s="108">
        <v>170.738</v>
      </c>
      <c r="G45" s="108">
        <v>4.4779999999999998</v>
      </c>
      <c r="H45" s="108">
        <v>39.014000000000003</v>
      </c>
      <c r="I45" s="226">
        <v>5.1910000000000309</v>
      </c>
      <c r="J45" s="243">
        <v>182.29400000000001</v>
      </c>
      <c r="K45" s="183" t="s">
        <v>205</v>
      </c>
      <c r="L45" s="108">
        <v>735.01700000000005</v>
      </c>
      <c r="M45" s="250">
        <v>3.7480000000000002</v>
      </c>
      <c r="N45" s="250">
        <v>14.433156343</v>
      </c>
      <c r="O45" s="110">
        <v>3850.8955024012807</v>
      </c>
      <c r="P45" s="227">
        <v>0</v>
      </c>
      <c r="Q45" s="247">
        <v>0</v>
      </c>
    </row>
    <row r="46" spans="1:19" s="50" customFormat="1" ht="24.95" customHeight="1" x14ac:dyDescent="0.25">
      <c r="A46" s="183" t="s">
        <v>206</v>
      </c>
      <c r="B46" s="96">
        <f t="shared" si="12"/>
        <v>834.03200000000004</v>
      </c>
      <c r="C46" s="108">
        <f t="shared" si="11"/>
        <v>657.00300000000004</v>
      </c>
      <c r="D46" s="225">
        <v>413.899</v>
      </c>
      <c r="E46" s="108">
        <v>19.622</v>
      </c>
      <c r="F46" s="108">
        <v>171.93700000000001</v>
      </c>
      <c r="G46" s="108">
        <v>4.5549999999999997</v>
      </c>
      <c r="H46" s="108">
        <v>41.817</v>
      </c>
      <c r="I46" s="226">
        <v>5.1730000000000018</v>
      </c>
      <c r="J46" s="243">
        <v>177.029</v>
      </c>
      <c r="K46" s="183" t="s">
        <v>206</v>
      </c>
      <c r="L46" s="108">
        <v>744.24699999999996</v>
      </c>
      <c r="M46" s="250">
        <v>3.274</v>
      </c>
      <c r="N46" s="250">
        <v>11.484197526000001</v>
      </c>
      <c r="O46" s="110">
        <v>3507.6962510690287</v>
      </c>
      <c r="P46" s="227">
        <v>0</v>
      </c>
      <c r="Q46" s="247">
        <v>0</v>
      </c>
    </row>
    <row r="47" spans="1:19" s="50" customFormat="1" ht="24.95" customHeight="1" x14ac:dyDescent="0.25">
      <c r="A47" s="183" t="s">
        <v>207</v>
      </c>
      <c r="B47" s="96">
        <f t="shared" si="12"/>
        <v>864.952</v>
      </c>
      <c r="C47" s="108">
        <f t="shared" si="11"/>
        <v>634.22900000000004</v>
      </c>
      <c r="D47" s="225">
        <v>376.11200000000002</v>
      </c>
      <c r="E47" s="108">
        <v>19.850000000000001</v>
      </c>
      <c r="F47" s="108">
        <v>174.886</v>
      </c>
      <c r="G47" s="108">
        <v>4.3849999999999998</v>
      </c>
      <c r="H47" s="108">
        <v>53.941000000000003</v>
      </c>
      <c r="I47" s="226">
        <v>5.05499999999995</v>
      </c>
      <c r="J47" s="243">
        <v>230.72300000000001</v>
      </c>
      <c r="K47" s="183" t="s">
        <v>207</v>
      </c>
      <c r="L47" s="108">
        <v>746.82</v>
      </c>
      <c r="M47" s="250">
        <v>3.3889999999999998</v>
      </c>
      <c r="N47" s="250">
        <v>9.916583417</v>
      </c>
      <c r="O47" s="110">
        <v>2926.1090047211569</v>
      </c>
      <c r="P47" s="227">
        <v>0</v>
      </c>
      <c r="Q47" s="247">
        <v>0</v>
      </c>
    </row>
    <row r="48" spans="1:19" s="50" customFormat="1" ht="24.95" customHeight="1" x14ac:dyDescent="0.25">
      <c r="A48" s="183" t="s">
        <v>208</v>
      </c>
      <c r="B48" s="96">
        <f t="shared" si="12"/>
        <v>851.94600000000003</v>
      </c>
      <c r="C48" s="108">
        <f t="shared" si="11"/>
        <v>672.71100000000001</v>
      </c>
      <c r="D48" s="225">
        <v>425.03899999999999</v>
      </c>
      <c r="E48" s="108">
        <v>19.308</v>
      </c>
      <c r="F48" s="108">
        <v>170.52099999999999</v>
      </c>
      <c r="G48" s="108">
        <v>4.3840000000000003</v>
      </c>
      <c r="H48" s="108">
        <v>48.502000000000002</v>
      </c>
      <c r="I48" s="226">
        <v>4.9570000000001073</v>
      </c>
      <c r="J48" s="243">
        <v>179.23500000000001</v>
      </c>
      <c r="K48" s="183" t="s">
        <v>208</v>
      </c>
      <c r="L48" s="108">
        <v>751.02499999999998</v>
      </c>
      <c r="M48" s="250">
        <v>2.9780000000000002</v>
      </c>
      <c r="N48" s="250">
        <v>9.6504194049999992</v>
      </c>
      <c r="O48" s="110">
        <v>3240.5706531229016</v>
      </c>
      <c r="P48" s="227">
        <v>0</v>
      </c>
      <c r="Q48" s="247">
        <v>0</v>
      </c>
    </row>
    <row r="49" spans="1:17" s="50" customFormat="1" ht="24.95" customHeight="1" x14ac:dyDescent="0.25">
      <c r="A49" s="183" t="s">
        <v>209</v>
      </c>
      <c r="B49" s="96">
        <f t="shared" si="12"/>
        <v>856.01100000000008</v>
      </c>
      <c r="C49" s="108">
        <f t="shared" si="11"/>
        <v>679.01700000000005</v>
      </c>
      <c r="D49" s="225">
        <v>428.39</v>
      </c>
      <c r="E49" s="108">
        <v>19.763999999999999</v>
      </c>
      <c r="F49" s="108">
        <v>174.21199999999999</v>
      </c>
      <c r="G49" s="108">
        <v>4.2350000000000003</v>
      </c>
      <c r="H49" s="108">
        <v>47.441000000000003</v>
      </c>
      <c r="I49" s="226">
        <v>4.9750000000000227</v>
      </c>
      <c r="J49" s="243">
        <v>176.994</v>
      </c>
      <c r="K49" s="183" t="s">
        <v>209</v>
      </c>
      <c r="L49" s="108">
        <v>751.34799999999996</v>
      </c>
      <c r="M49" s="250">
        <v>3.2770000000000001</v>
      </c>
      <c r="N49" s="250">
        <v>8.1754706160000001</v>
      </c>
      <c r="O49" s="110">
        <v>2494.8033616112298</v>
      </c>
      <c r="P49" s="227">
        <v>0</v>
      </c>
      <c r="Q49" s="247">
        <v>0</v>
      </c>
    </row>
    <row r="50" spans="1:17" s="50" customFormat="1" ht="24.95" customHeight="1" x14ac:dyDescent="0.25">
      <c r="A50" s="183" t="s">
        <v>210</v>
      </c>
      <c r="B50" s="96">
        <f t="shared" si="12"/>
        <v>858.55699999999979</v>
      </c>
      <c r="C50" s="108">
        <f t="shared" si="11"/>
        <v>655.63599999999985</v>
      </c>
      <c r="D50" s="225">
        <v>405.39600000000002</v>
      </c>
      <c r="E50" s="108">
        <v>19.972999999999999</v>
      </c>
      <c r="F50" s="108">
        <v>174.184</v>
      </c>
      <c r="G50" s="108">
        <v>4.4249999999999998</v>
      </c>
      <c r="H50" s="108">
        <v>46.654000000000003</v>
      </c>
      <c r="I50" s="226">
        <v>5.0039999999999054</v>
      </c>
      <c r="J50" s="243">
        <v>202.92099999999999</v>
      </c>
      <c r="K50" s="183" t="s">
        <v>210</v>
      </c>
      <c r="L50" s="108">
        <v>747.37400000000002</v>
      </c>
      <c r="M50" s="250">
        <v>3.5209999999999999</v>
      </c>
      <c r="N50" s="250">
        <v>9.9143743900000008</v>
      </c>
      <c r="O50" s="110">
        <v>2815.783694973019</v>
      </c>
      <c r="P50" s="227">
        <v>0</v>
      </c>
      <c r="Q50" s="247">
        <v>0</v>
      </c>
    </row>
    <row r="51" spans="1:17" s="50" customFormat="1" ht="24.95" customHeight="1" x14ac:dyDescent="0.25">
      <c r="A51" s="183" t="s">
        <v>211</v>
      </c>
      <c r="B51" s="96">
        <f>SUM(C51,J51)</f>
        <v>873.19799999999998</v>
      </c>
      <c r="C51" s="108">
        <f>SUM(D51:I51)</f>
        <v>677.00199999999995</v>
      </c>
      <c r="D51" s="225">
        <v>416.26299999999998</v>
      </c>
      <c r="E51" s="108">
        <v>20.062000000000001</v>
      </c>
      <c r="F51" s="108">
        <v>179.846</v>
      </c>
      <c r="G51" s="108">
        <v>4.5570000000000004</v>
      </c>
      <c r="H51" s="108">
        <v>51.192999999999998</v>
      </c>
      <c r="I51" s="226">
        <v>5.0809999999999036</v>
      </c>
      <c r="J51" s="243">
        <v>196.196</v>
      </c>
      <c r="K51" s="183" t="s">
        <v>211</v>
      </c>
      <c r="L51" s="108">
        <v>753.221</v>
      </c>
      <c r="M51" s="250">
        <v>2.6110000000000002</v>
      </c>
      <c r="N51" s="250">
        <v>6.9647753249999997</v>
      </c>
      <c r="O51" s="110">
        <v>2667.4742723094596</v>
      </c>
      <c r="P51" s="227">
        <v>0</v>
      </c>
      <c r="Q51" s="247">
        <v>0</v>
      </c>
    </row>
    <row r="52" spans="1:17" s="50" customFormat="1" ht="24.95" customHeight="1" x14ac:dyDescent="0.25">
      <c r="A52" s="183" t="s">
        <v>212</v>
      </c>
      <c r="B52" s="96">
        <f t="shared" si="12"/>
        <v>913.56500000000005</v>
      </c>
      <c r="C52" s="108">
        <f t="shared" si="11"/>
        <v>720.63900000000001</v>
      </c>
      <c r="D52" s="225">
        <v>423.01499999999999</v>
      </c>
      <c r="E52" s="108">
        <v>19.381</v>
      </c>
      <c r="F52" s="108">
        <v>216.63900000000001</v>
      </c>
      <c r="G52" s="108">
        <v>4.6989999999999998</v>
      </c>
      <c r="H52" s="108">
        <v>51.856999999999999</v>
      </c>
      <c r="I52" s="226">
        <v>5.0480000000001155</v>
      </c>
      <c r="J52" s="243">
        <v>192.92599999999999</v>
      </c>
      <c r="K52" s="183" t="s">
        <v>212</v>
      </c>
      <c r="L52" s="108">
        <v>751.81700000000001</v>
      </c>
      <c r="M52" s="250">
        <v>3.2770000000000001</v>
      </c>
      <c r="N52" s="250">
        <v>9.4447252499999994</v>
      </c>
      <c r="O52" s="110">
        <v>2882.1254958803784</v>
      </c>
      <c r="P52" s="261">
        <v>0</v>
      </c>
      <c r="Q52" s="262">
        <v>0</v>
      </c>
    </row>
    <row r="53" spans="1:17" s="50" customFormat="1" ht="24.95" customHeight="1" x14ac:dyDescent="0.25">
      <c r="A53" s="183" t="s">
        <v>213</v>
      </c>
      <c r="B53" s="96">
        <f t="shared" si="12"/>
        <v>843.5</v>
      </c>
      <c r="C53" s="108">
        <f t="shared" si="11"/>
        <v>615.54499999999996</v>
      </c>
      <c r="D53" s="225">
        <v>353.17599999999999</v>
      </c>
      <c r="E53" s="108">
        <v>19.111000000000001</v>
      </c>
      <c r="F53" s="108">
        <v>183.261</v>
      </c>
      <c r="G53" s="108">
        <v>4.7460000000000004</v>
      </c>
      <c r="H53" s="108">
        <v>50.302999999999997</v>
      </c>
      <c r="I53" s="226">
        <v>4.9479999999999791</v>
      </c>
      <c r="J53" s="243">
        <v>227.95500000000001</v>
      </c>
      <c r="K53" s="183" t="s">
        <v>213</v>
      </c>
      <c r="L53" s="108">
        <v>763.13499999999999</v>
      </c>
      <c r="M53" s="250">
        <v>3.6480000000000001</v>
      </c>
      <c r="N53" s="250">
        <v>9.8273088249999994</v>
      </c>
      <c r="O53" s="110">
        <v>2693.8894805372811</v>
      </c>
      <c r="P53" s="227">
        <v>0</v>
      </c>
      <c r="Q53" s="247">
        <v>0</v>
      </c>
    </row>
    <row r="54" spans="1:17" ht="9.9499999999999993" customHeight="1" thickBot="1" x14ac:dyDescent="0.3">
      <c r="A54" s="187"/>
      <c r="B54" s="217"/>
      <c r="C54" s="218"/>
      <c r="D54" s="218"/>
      <c r="E54" s="218"/>
      <c r="F54" s="218"/>
      <c r="G54" s="218"/>
      <c r="H54" s="218"/>
      <c r="I54" s="244"/>
      <c r="J54" s="219"/>
      <c r="K54" s="201"/>
      <c r="L54" s="218"/>
      <c r="M54" s="252"/>
      <c r="N54" s="218"/>
      <c r="O54" s="253"/>
      <c r="P54" s="254"/>
      <c r="Q54" s="255"/>
    </row>
    <row r="55" spans="1:17" ht="9.9499999999999993" customHeight="1" x14ac:dyDescent="0.25">
      <c r="A55" s="73"/>
      <c r="B55" s="96"/>
      <c r="C55" s="97"/>
      <c r="D55" s="97"/>
      <c r="E55" s="97"/>
      <c r="F55" s="97"/>
      <c r="G55" s="97"/>
      <c r="H55" s="97"/>
      <c r="I55" s="96"/>
      <c r="J55" s="97"/>
      <c r="K55" s="73"/>
      <c r="L55" s="97"/>
      <c r="M55" s="109"/>
      <c r="N55" s="97"/>
      <c r="O55" s="110"/>
      <c r="P55" s="111"/>
      <c r="Q55" s="102"/>
    </row>
    <row r="56" spans="1:17" ht="15" customHeight="1" x14ac:dyDescent="0.25">
      <c r="A56" s="80" t="s">
        <v>185</v>
      </c>
      <c r="B56" s="124"/>
      <c r="C56" s="124"/>
      <c r="D56" s="50"/>
      <c r="E56" s="50"/>
      <c r="F56" s="50"/>
      <c r="G56" s="50"/>
      <c r="H56" s="50"/>
      <c r="I56" s="50"/>
      <c r="J56" s="50"/>
      <c r="K56" s="80"/>
      <c r="L56" s="50"/>
      <c r="M56" s="50"/>
      <c r="N56" s="50"/>
      <c r="O56" s="125"/>
      <c r="P56" s="50"/>
      <c r="Q56" s="112"/>
    </row>
    <row r="57" spans="1:17" ht="15" customHeight="1" x14ac:dyDescent="0.25">
      <c r="A57" s="50" t="s">
        <v>195</v>
      </c>
      <c r="B57" s="124"/>
      <c r="C57" s="124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112"/>
    </row>
    <row r="58" spans="1:17" ht="15" customHeight="1" x14ac:dyDescent="0.25">
      <c r="A58" s="50" t="s">
        <v>186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79"/>
    </row>
    <row r="59" spans="1:17" ht="15" customHeight="1" x14ac:dyDescent="0.25">
      <c r="A59" s="50" t="s">
        <v>146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112"/>
    </row>
    <row r="60" spans="1:17" x14ac:dyDescent="0.25">
      <c r="P60" s="112"/>
      <c r="Q60" s="112"/>
    </row>
    <row r="61" spans="1:17" x14ac:dyDescent="0.25">
      <c r="P61" s="112"/>
      <c r="Q61" s="112"/>
    </row>
    <row r="62" spans="1:17" x14ac:dyDescent="0.25">
      <c r="A62" s="113"/>
      <c r="J62" s="113"/>
    </row>
  </sheetData>
  <mergeCells count="8">
    <mergeCell ref="A2:J3"/>
    <mergeCell ref="K2:Q3"/>
    <mergeCell ref="E9:E10"/>
    <mergeCell ref="G9:G10"/>
    <mergeCell ref="H9:H10"/>
    <mergeCell ref="J9:J10"/>
    <mergeCell ref="O9:O10"/>
    <mergeCell ref="P9:P10"/>
  </mergeCells>
  <phoneticPr fontId="2" type="noConversion"/>
  <printOptions horizontalCentered="1"/>
  <pageMargins left="0.39370078740157483" right="0.39370078740157483" top="0.55118110236220474" bottom="0.55118110236220474" header="0.51181102362204722" footer="0.51181102362204722"/>
  <pageSetup paperSize="9" scale="90" firstPageNumber="189" pageOrder="overThenDown" orientation="portrait" useFirstPageNumber="1" r:id="rId1"/>
  <headerFooter differentOddEven="1" alignWithMargins="0">
    <firstHeader>&amp;R&amp;"-,보통"&amp;12Trade, Banking, Insurance and Other Services    &amp;P</firstHeader>
  </headerFooter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F23"/>
  <sheetViews>
    <sheetView view="pageBreakPreview" zoomScaleNormal="100" workbookViewId="0"/>
  </sheetViews>
  <sheetFormatPr defaultRowHeight="13.5" x14ac:dyDescent="0.25"/>
  <cols>
    <col min="1" max="1" width="14" style="12" customWidth="1"/>
    <col min="2" max="3" width="15.77734375" style="12" customWidth="1"/>
    <col min="4" max="5" width="15.6640625" style="12" customWidth="1"/>
    <col min="6" max="16384" width="8.88671875" style="12"/>
  </cols>
  <sheetData>
    <row r="1" spans="1:6" s="8" customFormat="1" ht="15" customHeight="1" x14ac:dyDescent="0.15">
      <c r="A1" s="6"/>
      <c r="B1" s="6"/>
      <c r="C1" s="6"/>
      <c r="D1" s="6"/>
      <c r="E1" s="6"/>
      <c r="F1" s="7"/>
    </row>
    <row r="2" spans="1:6" s="127" customFormat="1" ht="30" customHeight="1" x14ac:dyDescent="0.15">
      <c r="A2" s="126" t="s">
        <v>152</v>
      </c>
      <c r="B2" s="126"/>
      <c r="C2" s="126"/>
      <c r="D2" s="126"/>
      <c r="E2" s="126"/>
    </row>
    <row r="3" spans="1:6" s="129" customFormat="1" ht="30" customHeight="1" x14ac:dyDescent="0.3">
      <c r="A3" s="128" t="s">
        <v>3</v>
      </c>
      <c r="B3" s="128"/>
      <c r="C3" s="128"/>
      <c r="D3" s="128"/>
      <c r="E3" s="128"/>
    </row>
    <row r="4" spans="1:6" s="11" customFormat="1" ht="15" customHeight="1" x14ac:dyDescent="0.55000000000000004">
      <c r="A4" s="10"/>
      <c r="B4" s="10"/>
      <c r="C4" s="10"/>
      <c r="D4" s="10"/>
      <c r="E4" s="10"/>
    </row>
    <row r="5" spans="1:6" ht="15" customHeight="1" thickBot="1" x14ac:dyDescent="0.3">
      <c r="A5" s="12" t="s">
        <v>0</v>
      </c>
      <c r="B5" s="11"/>
      <c r="C5" s="11"/>
      <c r="D5" s="11"/>
      <c r="E5" s="13" t="s">
        <v>4</v>
      </c>
    </row>
    <row r="6" spans="1:6" s="9" customFormat="1" ht="15" customHeight="1" x14ac:dyDescent="0.15">
      <c r="A6" s="322" t="s">
        <v>42</v>
      </c>
      <c r="B6" s="174" t="s">
        <v>5</v>
      </c>
      <c r="C6" s="174" t="s">
        <v>6</v>
      </c>
      <c r="D6" s="174" t="s">
        <v>7</v>
      </c>
      <c r="E6" s="229" t="s">
        <v>8</v>
      </c>
    </row>
    <row r="7" spans="1:6" s="9" customFormat="1" ht="15" customHeight="1" x14ac:dyDescent="0.15">
      <c r="A7" s="323"/>
      <c r="B7" s="175" t="s">
        <v>9</v>
      </c>
      <c r="C7" s="175" t="s">
        <v>10</v>
      </c>
      <c r="D7" s="175" t="s">
        <v>11</v>
      </c>
      <c r="E7" s="230" t="s">
        <v>12</v>
      </c>
    </row>
    <row r="8" spans="1:6" s="9" customFormat="1" ht="15" customHeight="1" x14ac:dyDescent="0.15">
      <c r="A8" s="323"/>
      <c r="B8" s="175"/>
      <c r="C8" s="175"/>
      <c r="D8" s="175"/>
      <c r="E8" s="325" t="s">
        <v>13</v>
      </c>
    </row>
    <row r="9" spans="1:6" s="9" customFormat="1" ht="15" customHeight="1" x14ac:dyDescent="0.15">
      <c r="A9" s="324"/>
      <c r="B9" s="176" t="s">
        <v>14</v>
      </c>
      <c r="C9" s="176" t="s">
        <v>15</v>
      </c>
      <c r="D9" s="176" t="s">
        <v>16</v>
      </c>
      <c r="E9" s="326"/>
    </row>
    <row r="10" spans="1:6" ht="60" hidden="1" customHeight="1" x14ac:dyDescent="0.25">
      <c r="A10" s="137">
        <v>2015</v>
      </c>
      <c r="B10" s="14">
        <v>364403</v>
      </c>
      <c r="C10" s="14">
        <v>266682</v>
      </c>
      <c r="D10" s="14">
        <v>97721</v>
      </c>
      <c r="E10" s="231">
        <v>168961</v>
      </c>
    </row>
    <row r="11" spans="1:6" ht="60" customHeight="1" x14ac:dyDescent="0.25">
      <c r="A11" s="137">
        <v>2016</v>
      </c>
      <c r="B11" s="14">
        <v>337398</v>
      </c>
      <c r="C11" s="14">
        <v>244382</v>
      </c>
      <c r="D11" s="14">
        <v>93016</v>
      </c>
      <c r="E11" s="231">
        <v>151366</v>
      </c>
    </row>
    <row r="12" spans="1:6" ht="60" customHeight="1" x14ac:dyDescent="0.25">
      <c r="A12" s="137">
        <v>2017</v>
      </c>
      <c r="B12" s="14">
        <v>397033</v>
      </c>
      <c r="C12" s="14">
        <v>312329</v>
      </c>
      <c r="D12" s="14">
        <v>84704</v>
      </c>
      <c r="E12" s="231">
        <v>227626</v>
      </c>
    </row>
    <row r="13" spans="1:6" ht="60" customHeight="1" x14ac:dyDescent="0.25">
      <c r="A13" s="137">
        <v>2018</v>
      </c>
      <c r="B13" s="14">
        <v>444783</v>
      </c>
      <c r="C13" s="14">
        <v>376021</v>
      </c>
      <c r="D13" s="14">
        <v>68762</v>
      </c>
      <c r="E13" s="231">
        <v>307259</v>
      </c>
    </row>
    <row r="14" spans="1:6" ht="60" customHeight="1" x14ac:dyDescent="0.25">
      <c r="A14" s="137">
        <v>2019</v>
      </c>
      <c r="B14" s="14">
        <v>426226</v>
      </c>
      <c r="C14" s="14">
        <v>354816</v>
      </c>
      <c r="D14" s="14">
        <v>71410</v>
      </c>
      <c r="E14" s="231">
        <v>283406</v>
      </c>
    </row>
    <row r="15" spans="1:6" s="258" customFormat="1" ht="60" customHeight="1" x14ac:dyDescent="0.25">
      <c r="A15" s="137">
        <v>2020</v>
      </c>
      <c r="B15" s="14">
        <f>SUM(C15:D15)</f>
        <v>387113</v>
      </c>
      <c r="C15" s="14">
        <v>320093</v>
      </c>
      <c r="D15" s="14">
        <v>67020</v>
      </c>
      <c r="E15" s="231">
        <f>C15-D15</f>
        <v>253073</v>
      </c>
    </row>
    <row r="16" spans="1:6" s="165" customFormat="1" ht="60" customHeight="1" x14ac:dyDescent="0.25">
      <c r="A16" s="268">
        <v>2021</v>
      </c>
      <c r="B16" s="170">
        <f>SUM(C16:D16)</f>
        <v>473092</v>
      </c>
      <c r="C16" s="170">
        <v>405056</v>
      </c>
      <c r="D16" s="170">
        <v>68036</v>
      </c>
      <c r="E16" s="269">
        <f>C16-D16</f>
        <v>337020</v>
      </c>
    </row>
    <row r="17" spans="1:6" ht="9.9499999999999993" customHeight="1" thickBot="1" x14ac:dyDescent="0.3">
      <c r="A17" s="142"/>
      <c r="B17" s="232"/>
      <c r="C17" s="232"/>
      <c r="D17" s="232"/>
      <c r="E17" s="233"/>
    </row>
    <row r="18" spans="1:6" s="18" customFormat="1" ht="9.9499999999999993" customHeight="1" x14ac:dyDescent="0.25">
      <c r="A18" s="16"/>
      <c r="B18" s="14"/>
      <c r="C18" s="14"/>
      <c r="D18" s="14"/>
      <c r="E18" s="15"/>
      <c r="F18" s="17"/>
    </row>
    <row r="19" spans="1:6" ht="15" customHeight="1" x14ac:dyDescent="0.25">
      <c r="A19" s="260" t="s">
        <v>17</v>
      </c>
      <c r="B19" s="260"/>
      <c r="C19" s="260"/>
      <c r="E19" s="19"/>
      <c r="F19" s="19"/>
    </row>
    <row r="20" spans="1:6" ht="15" customHeight="1" x14ac:dyDescent="0.25">
      <c r="A20" s="50" t="s">
        <v>157</v>
      </c>
    </row>
    <row r="22" spans="1:6" x14ac:dyDescent="0.25">
      <c r="A22" s="21"/>
    </row>
    <row r="23" spans="1:6" x14ac:dyDescent="0.25">
      <c r="A23" s="22"/>
    </row>
  </sheetData>
  <mergeCells count="2">
    <mergeCell ref="A6:A9"/>
    <mergeCell ref="E8:E9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firstPageNumber="189" pageOrder="overThenDown" orientation="portrait" useFirstPageNumber="1" r:id="rId1"/>
  <headerFooter differentOddEven="1" alignWithMargins="0">
    <firstHeader>&amp;R&amp;"-,보통"&amp;12Trade, Banking, Insurance and Other Services    &amp;P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29"/>
  <sheetViews>
    <sheetView view="pageBreakPreview" zoomScaleNormal="100" workbookViewId="0"/>
  </sheetViews>
  <sheetFormatPr defaultRowHeight="13.5" x14ac:dyDescent="0.25"/>
  <cols>
    <col min="1" max="8" width="8.77734375" style="12" customWidth="1"/>
    <col min="9" max="13" width="10.77734375" style="12" customWidth="1"/>
    <col min="14" max="16384" width="8.88671875" style="12"/>
  </cols>
  <sheetData>
    <row r="1" spans="1:13" s="8" customFormat="1" ht="15" customHeight="1" x14ac:dyDescent="0.15">
      <c r="A1" s="6"/>
      <c r="B1" s="6"/>
      <c r="C1" s="6"/>
      <c r="D1" s="6"/>
      <c r="E1" s="6"/>
      <c r="H1" s="6"/>
      <c r="M1" s="7"/>
    </row>
    <row r="2" spans="1:13" s="133" customFormat="1" ht="30" customHeight="1" x14ac:dyDescent="0.15">
      <c r="A2" s="131" t="s">
        <v>18</v>
      </c>
      <c r="B2" s="132"/>
      <c r="C2" s="132"/>
      <c r="D2" s="132"/>
      <c r="E2" s="132"/>
      <c r="F2" s="132"/>
      <c r="G2" s="132"/>
      <c r="H2" s="131" t="s">
        <v>19</v>
      </c>
      <c r="I2" s="132"/>
      <c r="J2" s="132"/>
      <c r="K2" s="132"/>
      <c r="L2" s="132"/>
      <c r="M2" s="132"/>
    </row>
    <row r="3" spans="1:13" s="136" customFormat="1" ht="30" customHeight="1" x14ac:dyDescent="0.35">
      <c r="A3" s="134"/>
      <c r="B3" s="135"/>
      <c r="C3" s="135"/>
      <c r="D3" s="135"/>
      <c r="E3" s="135"/>
      <c r="F3" s="135"/>
      <c r="G3" s="135"/>
      <c r="H3" s="134"/>
      <c r="I3" s="135"/>
      <c r="J3" s="135"/>
      <c r="K3" s="135"/>
      <c r="L3" s="135"/>
      <c r="M3" s="135"/>
    </row>
    <row r="4" spans="1:13" s="11" customFormat="1" ht="15" customHeight="1" x14ac:dyDescent="0.55000000000000004">
      <c r="A4" s="10"/>
      <c r="B4" s="23"/>
      <c r="C4" s="23"/>
      <c r="D4" s="23"/>
      <c r="E4" s="23"/>
      <c r="F4" s="23"/>
      <c r="G4" s="23"/>
      <c r="H4" s="10"/>
      <c r="I4" s="23"/>
      <c r="J4" s="23"/>
      <c r="K4" s="23"/>
      <c r="L4" s="23"/>
      <c r="M4" s="23"/>
    </row>
    <row r="5" spans="1:13" ht="15" customHeight="1" thickBot="1" x14ac:dyDescent="0.3">
      <c r="A5" s="12" t="s">
        <v>0</v>
      </c>
      <c r="B5" s="11"/>
      <c r="C5" s="11"/>
      <c r="D5" s="11"/>
      <c r="E5" s="11"/>
      <c r="F5" s="11"/>
      <c r="G5" s="11"/>
      <c r="I5" s="11"/>
      <c r="J5" s="11"/>
      <c r="K5" s="11"/>
      <c r="L5" s="11"/>
      <c r="M5" s="13" t="s">
        <v>4</v>
      </c>
    </row>
    <row r="6" spans="1:13" s="9" customFormat="1" ht="18" customHeight="1" x14ac:dyDescent="0.15">
      <c r="A6" s="322" t="s">
        <v>42</v>
      </c>
      <c r="B6" s="24" t="s">
        <v>20</v>
      </c>
      <c r="C6" s="327" t="s">
        <v>214</v>
      </c>
      <c r="D6" s="327" t="s">
        <v>189</v>
      </c>
      <c r="E6" s="327" t="s">
        <v>28</v>
      </c>
      <c r="F6" s="327" t="s">
        <v>24</v>
      </c>
      <c r="G6" s="327" t="s">
        <v>188</v>
      </c>
      <c r="H6" s="322" t="s">
        <v>42</v>
      </c>
      <c r="I6" s="327" t="s">
        <v>29</v>
      </c>
      <c r="J6" s="327" t="s">
        <v>30</v>
      </c>
      <c r="K6" s="327" t="s">
        <v>31</v>
      </c>
      <c r="L6" s="327" t="s">
        <v>32</v>
      </c>
      <c r="M6" s="333" t="s">
        <v>187</v>
      </c>
    </row>
    <row r="7" spans="1:13" s="9" customFormat="1" ht="15" customHeight="1" x14ac:dyDescent="0.15">
      <c r="A7" s="323"/>
      <c r="B7" s="25"/>
      <c r="C7" s="328"/>
      <c r="D7" s="331"/>
      <c r="E7" s="328"/>
      <c r="F7" s="328"/>
      <c r="G7" s="328"/>
      <c r="H7" s="323"/>
      <c r="I7" s="328"/>
      <c r="J7" s="328"/>
      <c r="K7" s="328"/>
      <c r="L7" s="328"/>
      <c r="M7" s="334"/>
    </row>
    <row r="8" spans="1:13" s="9" customFormat="1" ht="13.5" customHeight="1" x14ac:dyDescent="0.15">
      <c r="A8" s="323"/>
      <c r="B8" s="25"/>
      <c r="C8" s="31"/>
      <c r="D8" s="331"/>
      <c r="E8" s="328"/>
      <c r="F8" s="328"/>
      <c r="G8" s="328"/>
      <c r="H8" s="323"/>
      <c r="I8" s="328"/>
      <c r="J8" s="328"/>
      <c r="K8" s="328"/>
      <c r="L8" s="328"/>
      <c r="M8" s="334"/>
    </row>
    <row r="9" spans="1:13" s="9" customFormat="1" ht="12" customHeight="1" x14ac:dyDescent="0.15">
      <c r="A9" s="323"/>
      <c r="B9" s="25"/>
      <c r="C9" s="31"/>
      <c r="D9" s="31"/>
      <c r="E9" s="31"/>
      <c r="F9" s="328"/>
      <c r="G9" s="31"/>
      <c r="H9" s="323"/>
      <c r="I9" s="31"/>
      <c r="J9" s="31"/>
      <c r="K9" s="31"/>
      <c r="L9" s="31"/>
      <c r="M9" s="334"/>
    </row>
    <row r="10" spans="1:13" s="9" customFormat="1" ht="12" customHeight="1" x14ac:dyDescent="0.2">
      <c r="A10" s="323"/>
      <c r="B10" s="177"/>
      <c r="C10" s="329" t="s">
        <v>27</v>
      </c>
      <c r="D10" s="329" t="s">
        <v>23</v>
      </c>
      <c r="E10" s="329" t="s">
        <v>26</v>
      </c>
      <c r="F10" s="329" t="s">
        <v>25</v>
      </c>
      <c r="G10" s="329" t="s">
        <v>33</v>
      </c>
      <c r="H10" s="323"/>
      <c r="I10" s="329" t="s">
        <v>34</v>
      </c>
      <c r="J10" s="329" t="s">
        <v>191</v>
      </c>
      <c r="K10" s="329" t="s">
        <v>35</v>
      </c>
      <c r="L10" s="329" t="s">
        <v>192</v>
      </c>
      <c r="M10" s="337" t="s">
        <v>193</v>
      </c>
    </row>
    <row r="11" spans="1:13" s="9" customFormat="1" ht="12" customHeight="1" x14ac:dyDescent="0.2">
      <c r="A11" s="323"/>
      <c r="B11" s="130"/>
      <c r="C11" s="329"/>
      <c r="D11" s="329"/>
      <c r="E11" s="329"/>
      <c r="F11" s="329"/>
      <c r="G11" s="329"/>
      <c r="H11" s="323"/>
      <c r="I11" s="329"/>
      <c r="J11" s="329"/>
      <c r="K11" s="335"/>
      <c r="L11" s="329"/>
      <c r="M11" s="337"/>
    </row>
    <row r="12" spans="1:13" s="9" customFormat="1" ht="13.5" customHeight="1" x14ac:dyDescent="0.2">
      <c r="A12" s="323"/>
      <c r="B12" s="130"/>
      <c r="C12" s="329"/>
      <c r="D12" s="329"/>
      <c r="E12" s="329"/>
      <c r="F12" s="329"/>
      <c r="G12" s="329"/>
      <c r="H12" s="323"/>
      <c r="I12" s="329"/>
      <c r="J12" s="329"/>
      <c r="K12" s="335"/>
      <c r="L12" s="329"/>
      <c r="M12" s="337"/>
    </row>
    <row r="13" spans="1:13" s="9" customFormat="1" ht="13.5" customHeight="1" x14ac:dyDescent="0.2">
      <c r="A13" s="323"/>
      <c r="B13" s="130"/>
      <c r="C13" s="329"/>
      <c r="D13" s="329"/>
      <c r="E13" s="329"/>
      <c r="F13" s="329"/>
      <c r="G13" s="329"/>
      <c r="H13" s="323"/>
      <c r="I13" s="329"/>
      <c r="J13" s="329"/>
      <c r="K13" s="335"/>
      <c r="L13" s="329"/>
      <c r="M13" s="337"/>
    </row>
    <row r="14" spans="1:13" s="9" customFormat="1" ht="33" customHeight="1" x14ac:dyDescent="0.2">
      <c r="A14" s="324"/>
      <c r="B14" s="178" t="s">
        <v>22</v>
      </c>
      <c r="C14" s="330"/>
      <c r="D14" s="330"/>
      <c r="E14" s="330"/>
      <c r="F14" s="330"/>
      <c r="G14" s="330"/>
      <c r="H14" s="324"/>
      <c r="I14" s="330"/>
      <c r="J14" s="330"/>
      <c r="K14" s="336"/>
      <c r="L14" s="330"/>
      <c r="M14" s="338"/>
    </row>
    <row r="15" spans="1:13" ht="60" hidden="1" customHeight="1" x14ac:dyDescent="0.25">
      <c r="A15" s="137">
        <v>2015</v>
      </c>
      <c r="B15" s="26">
        <v>266682</v>
      </c>
      <c r="C15" s="138">
        <v>997</v>
      </c>
      <c r="D15" s="138">
        <v>42905</v>
      </c>
      <c r="E15" s="138">
        <v>903</v>
      </c>
      <c r="F15" s="26">
        <v>0</v>
      </c>
      <c r="G15" s="26">
        <v>0</v>
      </c>
      <c r="H15" s="137">
        <v>2015</v>
      </c>
      <c r="I15" s="138">
        <v>845</v>
      </c>
      <c r="J15" s="138">
        <v>212</v>
      </c>
      <c r="K15" s="138">
        <v>215772</v>
      </c>
      <c r="L15" s="138">
        <v>5048</v>
      </c>
      <c r="M15" s="139">
        <v>0</v>
      </c>
    </row>
    <row r="16" spans="1:13" ht="60" customHeight="1" x14ac:dyDescent="0.25">
      <c r="A16" s="137">
        <v>2016</v>
      </c>
      <c r="B16" s="26">
        <v>244382</v>
      </c>
      <c r="C16" s="26">
        <v>958</v>
      </c>
      <c r="D16" s="26">
        <v>39465</v>
      </c>
      <c r="E16" s="26">
        <v>658</v>
      </c>
      <c r="F16" s="26">
        <v>0</v>
      </c>
      <c r="G16" s="26">
        <v>0</v>
      </c>
      <c r="H16" s="137">
        <v>2016</v>
      </c>
      <c r="I16" s="26">
        <v>1989</v>
      </c>
      <c r="J16" s="26">
        <v>3896</v>
      </c>
      <c r="K16" s="26">
        <v>194122</v>
      </c>
      <c r="L16" s="26">
        <v>3294</v>
      </c>
      <c r="M16" s="140">
        <v>0</v>
      </c>
    </row>
    <row r="17" spans="1:13" ht="60" customHeight="1" x14ac:dyDescent="0.25">
      <c r="A17" s="137">
        <v>2017</v>
      </c>
      <c r="B17" s="26">
        <v>312329</v>
      </c>
      <c r="C17" s="26">
        <v>2161</v>
      </c>
      <c r="D17" s="26">
        <v>39779</v>
      </c>
      <c r="E17" s="26">
        <v>30</v>
      </c>
      <c r="F17" s="26">
        <v>0</v>
      </c>
      <c r="G17" s="26">
        <v>0</v>
      </c>
      <c r="H17" s="137">
        <v>2017</v>
      </c>
      <c r="I17" s="26">
        <v>3651</v>
      </c>
      <c r="J17" s="26">
        <v>828</v>
      </c>
      <c r="K17" s="26">
        <v>261265</v>
      </c>
      <c r="L17" s="26">
        <v>4616</v>
      </c>
      <c r="M17" s="140">
        <v>0</v>
      </c>
    </row>
    <row r="18" spans="1:13" ht="60" customHeight="1" x14ac:dyDescent="0.25">
      <c r="A18" s="137">
        <v>2018</v>
      </c>
      <c r="B18" s="26">
        <v>376021</v>
      </c>
      <c r="C18" s="26">
        <v>2603</v>
      </c>
      <c r="D18" s="26">
        <v>34637</v>
      </c>
      <c r="E18" s="26">
        <v>40</v>
      </c>
      <c r="F18" s="26">
        <v>0</v>
      </c>
      <c r="G18" s="26">
        <v>0</v>
      </c>
      <c r="H18" s="137">
        <v>2018</v>
      </c>
      <c r="I18" s="26">
        <v>2671</v>
      </c>
      <c r="J18" s="26">
        <v>4915</v>
      </c>
      <c r="K18" s="26">
        <v>322526</v>
      </c>
      <c r="L18" s="26">
        <v>8628</v>
      </c>
      <c r="M18" s="140">
        <v>0</v>
      </c>
    </row>
    <row r="19" spans="1:13" ht="60" customHeight="1" x14ac:dyDescent="0.25">
      <c r="A19" s="137">
        <v>2019</v>
      </c>
      <c r="B19" s="26">
        <f>SUM(C19:M19)</f>
        <v>356835</v>
      </c>
      <c r="C19" s="26">
        <v>2613</v>
      </c>
      <c r="D19" s="26">
        <v>28652</v>
      </c>
      <c r="E19" s="26">
        <v>58</v>
      </c>
      <c r="F19" s="26">
        <v>0</v>
      </c>
      <c r="G19" s="26">
        <v>0</v>
      </c>
      <c r="H19" s="137">
        <v>2019</v>
      </c>
      <c r="I19" s="26">
        <v>937</v>
      </c>
      <c r="J19" s="26">
        <v>8583</v>
      </c>
      <c r="K19" s="26">
        <v>306053</v>
      </c>
      <c r="L19" s="26">
        <v>7920</v>
      </c>
      <c r="M19" s="140">
        <v>0</v>
      </c>
    </row>
    <row r="20" spans="1:13" ht="60" customHeight="1" x14ac:dyDescent="0.25">
      <c r="A20" s="137">
        <v>2020</v>
      </c>
      <c r="B20" s="26">
        <f>SUM(C20:M20)</f>
        <v>322112</v>
      </c>
      <c r="C20" s="26">
        <v>3550</v>
      </c>
      <c r="D20" s="26">
        <v>27519</v>
      </c>
      <c r="E20" s="26">
        <v>88</v>
      </c>
      <c r="F20" s="26">
        <v>0</v>
      </c>
      <c r="G20" s="26">
        <v>0</v>
      </c>
      <c r="H20" s="137">
        <v>2020</v>
      </c>
      <c r="I20" s="26">
        <v>989</v>
      </c>
      <c r="J20" s="26">
        <v>766</v>
      </c>
      <c r="K20" s="26">
        <v>277355</v>
      </c>
      <c r="L20" s="26">
        <v>9825</v>
      </c>
      <c r="M20" s="140">
        <v>0</v>
      </c>
    </row>
    <row r="21" spans="1:13" ht="60" customHeight="1" x14ac:dyDescent="0.25">
      <c r="A21" s="268">
        <v>2021</v>
      </c>
      <c r="B21" s="141">
        <f>SUM(C21:G21,I21:M21)</f>
        <v>405057</v>
      </c>
      <c r="C21" s="141">
        <v>4860</v>
      </c>
      <c r="D21" s="141">
        <v>22168</v>
      </c>
      <c r="E21" s="141">
        <v>221</v>
      </c>
      <c r="F21" s="141" t="s">
        <v>196</v>
      </c>
      <c r="G21" s="141" t="s">
        <v>196</v>
      </c>
      <c r="H21" s="268">
        <v>2021</v>
      </c>
      <c r="I21" s="141">
        <v>1208</v>
      </c>
      <c r="J21" s="141">
        <v>310</v>
      </c>
      <c r="K21" s="141">
        <v>362411</v>
      </c>
      <c r="L21" s="141">
        <v>13879</v>
      </c>
      <c r="M21" s="270" t="s">
        <v>196</v>
      </c>
    </row>
    <row r="22" spans="1:13" ht="9.9499999999999993" customHeight="1" thickBot="1" x14ac:dyDescent="0.3">
      <c r="A22" s="142"/>
      <c r="B22" s="143"/>
      <c r="C22" s="144"/>
      <c r="D22" s="144"/>
      <c r="E22" s="145"/>
      <c r="F22" s="146"/>
      <c r="G22" s="146"/>
      <c r="H22" s="142"/>
      <c r="I22" s="147"/>
      <c r="J22" s="144"/>
      <c r="K22" s="144"/>
      <c r="L22" s="144"/>
      <c r="M22" s="148"/>
    </row>
    <row r="23" spans="1:13" ht="9.9499999999999993" customHeight="1" x14ac:dyDescent="0.25">
      <c r="A23" s="16"/>
      <c r="B23" s="27"/>
      <c r="C23" s="28"/>
      <c r="D23" s="28"/>
      <c r="E23" s="19"/>
      <c r="F23" s="29"/>
      <c r="G23" s="29"/>
      <c r="H23" s="16"/>
      <c r="I23" s="30"/>
      <c r="J23" s="28"/>
      <c r="K23" s="28"/>
      <c r="L23" s="28"/>
      <c r="M23" s="29"/>
    </row>
    <row r="24" spans="1:13" s="160" customFormat="1" ht="15" customHeight="1" x14ac:dyDescent="0.2">
      <c r="A24" s="158" t="s">
        <v>154</v>
      </c>
      <c r="B24" s="159"/>
      <c r="C24" s="159"/>
      <c r="E24" s="161"/>
      <c r="H24" s="158"/>
    </row>
    <row r="25" spans="1:13" s="160" customFormat="1" ht="15" customHeight="1" x14ac:dyDescent="0.2">
      <c r="A25" s="332" t="s">
        <v>158</v>
      </c>
      <c r="B25" s="332"/>
      <c r="C25" s="332"/>
      <c r="D25" s="332"/>
      <c r="E25" s="332"/>
      <c r="F25" s="332"/>
    </row>
    <row r="28" spans="1:13" x14ac:dyDescent="0.25">
      <c r="A28" s="21"/>
      <c r="H28" s="21"/>
    </row>
    <row r="29" spans="1:13" x14ac:dyDescent="0.25">
      <c r="A29" s="22"/>
      <c r="H29" s="22"/>
    </row>
  </sheetData>
  <mergeCells count="23">
    <mergeCell ref="H6:H14"/>
    <mergeCell ref="A25:F25"/>
    <mergeCell ref="M6:M9"/>
    <mergeCell ref="G10:G14"/>
    <mergeCell ref="I10:I14"/>
    <mergeCell ref="J10:J14"/>
    <mergeCell ref="K10:K14"/>
    <mergeCell ref="L10:L14"/>
    <mergeCell ref="M10:M14"/>
    <mergeCell ref="C6:C7"/>
    <mergeCell ref="G6:G8"/>
    <mergeCell ref="I6:I8"/>
    <mergeCell ref="J6:J8"/>
    <mergeCell ref="K6:K8"/>
    <mergeCell ref="L6:L8"/>
    <mergeCell ref="A6:A14"/>
    <mergeCell ref="F6:F9"/>
    <mergeCell ref="F10:F14"/>
    <mergeCell ref="E10:E14"/>
    <mergeCell ref="D10:D14"/>
    <mergeCell ref="C10:C14"/>
    <mergeCell ref="D6:D8"/>
    <mergeCell ref="E6:E8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5" firstPageNumber="189" pageOrder="overThenDown" orientation="portrait" useFirstPageNumber="1" r:id="rId1"/>
  <headerFooter differentOddEven="1" alignWithMargins="0">
    <firstHeader>&amp;R&amp;"-,보통"&amp;12Trade, Banking, Insurance and Other Services    &amp;P</firstHeader>
  </headerFooter>
  <colBreaks count="1" manualBreakCount="1">
    <brk id="7" max="2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55"/>
  <sheetViews>
    <sheetView view="pageBreakPreview" zoomScaleNormal="100" workbookViewId="0"/>
  </sheetViews>
  <sheetFormatPr defaultRowHeight="13.5" x14ac:dyDescent="0.25"/>
  <cols>
    <col min="1" max="8" width="8.77734375" style="12" customWidth="1"/>
    <col min="9" max="13" width="10.77734375" style="12" customWidth="1"/>
    <col min="14" max="16384" width="8.88671875" style="12"/>
  </cols>
  <sheetData>
    <row r="1" spans="1:15" s="8" customFormat="1" ht="15" customHeight="1" x14ac:dyDescent="0.15">
      <c r="A1" s="6"/>
      <c r="B1" s="6"/>
      <c r="C1" s="6"/>
      <c r="D1" s="6"/>
      <c r="E1" s="6"/>
      <c r="F1" s="7"/>
      <c r="H1" s="6"/>
      <c r="M1" s="32"/>
    </row>
    <row r="2" spans="1:15" s="133" customFormat="1" ht="30" customHeight="1" x14ac:dyDescent="0.15">
      <c r="A2" s="131" t="s">
        <v>36</v>
      </c>
      <c r="B2" s="132"/>
      <c r="C2" s="132"/>
      <c r="D2" s="132"/>
      <c r="E2" s="132"/>
      <c r="F2" s="132"/>
      <c r="G2" s="132"/>
      <c r="H2" s="131" t="s">
        <v>37</v>
      </c>
      <c r="I2" s="132"/>
      <c r="J2" s="132"/>
      <c r="K2" s="132"/>
      <c r="L2" s="132"/>
      <c r="M2" s="132"/>
    </row>
    <row r="3" spans="1:15" s="136" customFormat="1" ht="30" customHeight="1" x14ac:dyDescent="0.35">
      <c r="A3" s="134"/>
      <c r="B3" s="135"/>
      <c r="C3" s="135"/>
      <c r="D3" s="135"/>
      <c r="E3" s="135"/>
      <c r="F3" s="135"/>
      <c r="G3" s="135"/>
      <c r="H3" s="134"/>
      <c r="I3" s="135"/>
      <c r="J3" s="135"/>
      <c r="K3" s="135"/>
      <c r="L3" s="135"/>
      <c r="M3" s="135"/>
    </row>
    <row r="4" spans="1:15" s="11" customFormat="1" ht="15" customHeight="1" x14ac:dyDescent="0.55000000000000004">
      <c r="A4" s="10"/>
      <c r="B4" s="23"/>
      <c r="C4" s="23"/>
      <c r="D4" s="23"/>
      <c r="E4" s="23"/>
      <c r="F4" s="23"/>
      <c r="G4" s="33"/>
      <c r="H4" s="10"/>
      <c r="I4" s="23"/>
      <c r="J4" s="23"/>
      <c r="K4" s="23"/>
      <c r="L4" s="23"/>
      <c r="M4" s="23"/>
    </row>
    <row r="5" spans="1:15" ht="15" customHeight="1" thickBot="1" x14ac:dyDescent="0.3">
      <c r="A5" s="12" t="s">
        <v>0</v>
      </c>
      <c r="B5" s="11"/>
      <c r="C5" s="11"/>
      <c r="D5" s="11"/>
      <c r="E5" s="11"/>
      <c r="F5" s="11"/>
      <c r="G5" s="11"/>
      <c r="I5" s="11"/>
      <c r="J5" s="11"/>
      <c r="K5" s="11"/>
      <c r="L5" s="11"/>
      <c r="M5" s="13" t="s">
        <v>4</v>
      </c>
    </row>
    <row r="6" spans="1:15" s="9" customFormat="1" ht="18" customHeight="1" x14ac:dyDescent="0.15">
      <c r="A6" s="322" t="s">
        <v>42</v>
      </c>
      <c r="B6" s="24" t="s">
        <v>20</v>
      </c>
      <c r="C6" s="327" t="s">
        <v>214</v>
      </c>
      <c r="D6" s="327" t="s">
        <v>190</v>
      </c>
      <c r="E6" s="327" t="s">
        <v>28</v>
      </c>
      <c r="F6" s="327" t="s">
        <v>24</v>
      </c>
      <c r="G6" s="327" t="s">
        <v>188</v>
      </c>
      <c r="H6" s="322" t="s">
        <v>42</v>
      </c>
      <c r="I6" s="327" t="s">
        <v>29</v>
      </c>
      <c r="J6" s="327" t="s">
        <v>30</v>
      </c>
      <c r="K6" s="327" t="s">
        <v>31</v>
      </c>
      <c r="L6" s="327" t="s">
        <v>32</v>
      </c>
      <c r="M6" s="333" t="s">
        <v>187</v>
      </c>
    </row>
    <row r="7" spans="1:15" s="9" customFormat="1" ht="15" customHeight="1" x14ac:dyDescent="0.15">
      <c r="A7" s="323"/>
      <c r="B7" s="25"/>
      <c r="C7" s="328"/>
      <c r="D7" s="331"/>
      <c r="E7" s="328"/>
      <c r="F7" s="328"/>
      <c r="G7" s="328"/>
      <c r="H7" s="323"/>
      <c r="I7" s="328"/>
      <c r="J7" s="328"/>
      <c r="K7" s="328"/>
      <c r="L7" s="328"/>
      <c r="M7" s="334"/>
    </row>
    <row r="8" spans="1:15" s="9" customFormat="1" ht="13.5" customHeight="1" x14ac:dyDescent="0.15">
      <c r="A8" s="323"/>
      <c r="B8" s="25"/>
      <c r="C8" s="31"/>
      <c r="D8" s="331"/>
      <c r="E8" s="328"/>
      <c r="F8" s="328"/>
      <c r="G8" s="328"/>
      <c r="H8" s="323"/>
      <c r="I8" s="328"/>
      <c r="J8" s="328"/>
      <c r="K8" s="328"/>
      <c r="L8" s="328"/>
      <c r="M8" s="334"/>
    </row>
    <row r="9" spans="1:15" s="9" customFormat="1" ht="12" customHeight="1" x14ac:dyDescent="0.15">
      <c r="A9" s="323"/>
      <c r="B9" s="25"/>
      <c r="C9" s="31"/>
      <c r="D9" s="31"/>
      <c r="E9" s="31"/>
      <c r="F9" s="328"/>
      <c r="G9" s="31"/>
      <c r="H9" s="323"/>
      <c r="I9" s="31"/>
      <c r="J9" s="31"/>
      <c r="K9" s="31"/>
      <c r="L9" s="31"/>
      <c r="M9" s="334"/>
    </row>
    <row r="10" spans="1:15" s="9" customFormat="1" ht="12" customHeight="1" x14ac:dyDescent="0.2">
      <c r="A10" s="323"/>
      <c r="B10" s="234"/>
      <c r="C10" s="329" t="s">
        <v>27</v>
      </c>
      <c r="D10" s="329" t="s">
        <v>23</v>
      </c>
      <c r="E10" s="329" t="s">
        <v>26</v>
      </c>
      <c r="F10" s="329" t="s">
        <v>25</v>
      </c>
      <c r="G10" s="329" t="s">
        <v>33</v>
      </c>
      <c r="H10" s="323"/>
      <c r="I10" s="329" t="s">
        <v>34</v>
      </c>
      <c r="J10" s="329" t="s">
        <v>191</v>
      </c>
      <c r="K10" s="329" t="s">
        <v>35</v>
      </c>
      <c r="L10" s="329" t="s">
        <v>192</v>
      </c>
      <c r="M10" s="337" t="s">
        <v>193</v>
      </c>
    </row>
    <row r="11" spans="1:15" s="9" customFormat="1" ht="12" customHeight="1" x14ac:dyDescent="0.2">
      <c r="A11" s="323"/>
      <c r="B11" s="130"/>
      <c r="C11" s="329"/>
      <c r="D11" s="329"/>
      <c r="E11" s="329"/>
      <c r="F11" s="329"/>
      <c r="G11" s="329"/>
      <c r="H11" s="323"/>
      <c r="I11" s="329"/>
      <c r="J11" s="329"/>
      <c r="K11" s="335"/>
      <c r="L11" s="329"/>
      <c r="M11" s="337"/>
    </row>
    <row r="12" spans="1:15" s="9" customFormat="1" ht="13.5" customHeight="1" x14ac:dyDescent="0.2">
      <c r="A12" s="323"/>
      <c r="B12" s="130"/>
      <c r="C12" s="329"/>
      <c r="D12" s="329"/>
      <c r="E12" s="329"/>
      <c r="F12" s="329"/>
      <c r="G12" s="329"/>
      <c r="H12" s="323"/>
      <c r="I12" s="329"/>
      <c r="J12" s="329"/>
      <c r="K12" s="335"/>
      <c r="L12" s="329"/>
      <c r="M12" s="337"/>
    </row>
    <row r="13" spans="1:15" s="9" customFormat="1" ht="13.5" customHeight="1" x14ac:dyDescent="0.2">
      <c r="A13" s="323"/>
      <c r="B13" s="130"/>
      <c r="C13" s="329"/>
      <c r="D13" s="329"/>
      <c r="E13" s="329"/>
      <c r="F13" s="329"/>
      <c r="G13" s="329"/>
      <c r="H13" s="323"/>
      <c r="I13" s="329"/>
      <c r="J13" s="329"/>
      <c r="K13" s="335"/>
      <c r="L13" s="329"/>
      <c r="M13" s="337"/>
    </row>
    <row r="14" spans="1:15" s="9" customFormat="1" ht="36" customHeight="1" x14ac:dyDescent="0.2">
      <c r="A14" s="324"/>
      <c r="B14" s="235" t="s">
        <v>22</v>
      </c>
      <c r="C14" s="330"/>
      <c r="D14" s="330"/>
      <c r="E14" s="330"/>
      <c r="F14" s="330"/>
      <c r="G14" s="330"/>
      <c r="H14" s="324"/>
      <c r="I14" s="330"/>
      <c r="J14" s="330"/>
      <c r="K14" s="336"/>
      <c r="L14" s="330"/>
      <c r="M14" s="338"/>
    </row>
    <row r="15" spans="1:15" s="11" customFormat="1" ht="65.099999999999994" hidden="1" customHeight="1" x14ac:dyDescent="0.25">
      <c r="A15" s="137">
        <v>2015</v>
      </c>
      <c r="B15" s="149">
        <v>97721</v>
      </c>
      <c r="C15" s="34">
        <v>9653</v>
      </c>
      <c r="D15" s="34">
        <v>1</v>
      </c>
      <c r="E15" s="34">
        <v>884</v>
      </c>
      <c r="F15" s="34">
        <v>0</v>
      </c>
      <c r="G15" s="34">
        <v>31</v>
      </c>
      <c r="H15" s="137">
        <v>2015</v>
      </c>
      <c r="I15" s="34">
        <v>10629</v>
      </c>
      <c r="J15" s="34">
        <v>1137</v>
      </c>
      <c r="K15" s="34">
        <v>70834</v>
      </c>
      <c r="L15" s="34">
        <v>4406</v>
      </c>
      <c r="M15" s="150">
        <v>0</v>
      </c>
      <c r="O15" s="35"/>
    </row>
    <row r="16" spans="1:15" s="11" customFormat="1" ht="65.099999999999994" customHeight="1" x14ac:dyDescent="0.25">
      <c r="A16" s="137">
        <v>2016</v>
      </c>
      <c r="B16" s="36">
        <v>93016</v>
      </c>
      <c r="C16" s="37">
        <v>14354</v>
      </c>
      <c r="D16" s="37">
        <v>1</v>
      </c>
      <c r="E16" s="37">
        <v>1046</v>
      </c>
      <c r="F16" s="37">
        <v>0</v>
      </c>
      <c r="G16" s="37">
        <v>34</v>
      </c>
      <c r="H16" s="137">
        <v>2016</v>
      </c>
      <c r="I16" s="37">
        <v>17652</v>
      </c>
      <c r="J16" s="37">
        <v>1044</v>
      </c>
      <c r="K16" s="37">
        <v>53597</v>
      </c>
      <c r="L16" s="37">
        <v>5287</v>
      </c>
      <c r="M16" s="151">
        <v>0</v>
      </c>
      <c r="O16" s="35"/>
    </row>
    <row r="17" spans="1:15" s="11" customFormat="1" ht="65.099999999999994" customHeight="1" x14ac:dyDescent="0.25">
      <c r="A17" s="137">
        <v>2017</v>
      </c>
      <c r="B17" s="36">
        <v>84704</v>
      </c>
      <c r="C17" s="37">
        <v>4948</v>
      </c>
      <c r="D17" s="37">
        <v>1</v>
      </c>
      <c r="E17" s="37">
        <v>746</v>
      </c>
      <c r="F17" s="37">
        <v>1</v>
      </c>
      <c r="G17" s="37">
        <v>41</v>
      </c>
      <c r="H17" s="137">
        <v>2017</v>
      </c>
      <c r="I17" s="37">
        <v>12242</v>
      </c>
      <c r="J17" s="37">
        <v>1274</v>
      </c>
      <c r="K17" s="37">
        <v>60317</v>
      </c>
      <c r="L17" s="37">
        <v>5134</v>
      </c>
      <c r="M17" s="151">
        <v>0</v>
      </c>
      <c r="O17" s="35"/>
    </row>
    <row r="18" spans="1:15" s="11" customFormat="1" ht="65.099999999999994" customHeight="1" x14ac:dyDescent="0.25">
      <c r="A18" s="137">
        <v>2018</v>
      </c>
      <c r="B18" s="36">
        <v>68762</v>
      </c>
      <c r="C18" s="37">
        <v>2091</v>
      </c>
      <c r="D18" s="37">
        <v>2</v>
      </c>
      <c r="E18" s="37">
        <v>434</v>
      </c>
      <c r="F18" s="37">
        <v>0</v>
      </c>
      <c r="G18" s="37">
        <v>2</v>
      </c>
      <c r="H18" s="137">
        <v>2018</v>
      </c>
      <c r="I18" s="37">
        <v>4456</v>
      </c>
      <c r="J18" s="37">
        <v>1119</v>
      </c>
      <c r="K18" s="37">
        <v>55094</v>
      </c>
      <c r="L18" s="37">
        <v>5563</v>
      </c>
      <c r="M18" s="151">
        <v>0</v>
      </c>
      <c r="O18" s="35"/>
    </row>
    <row r="19" spans="1:15" s="11" customFormat="1" ht="65.099999999999994" customHeight="1" x14ac:dyDescent="0.25">
      <c r="A19" s="137">
        <v>2019</v>
      </c>
      <c r="B19" s="36">
        <f>SUM(C19:M19)</f>
        <v>73430</v>
      </c>
      <c r="C19" s="37">
        <v>1206</v>
      </c>
      <c r="D19" s="179">
        <v>1</v>
      </c>
      <c r="E19" s="179">
        <v>675</v>
      </c>
      <c r="F19" s="179">
        <v>0</v>
      </c>
      <c r="G19" s="37">
        <v>3</v>
      </c>
      <c r="H19" s="137">
        <v>2019</v>
      </c>
      <c r="I19" s="37">
        <v>4781</v>
      </c>
      <c r="J19" s="37">
        <v>1965</v>
      </c>
      <c r="K19" s="37">
        <v>57987</v>
      </c>
      <c r="L19" s="37">
        <v>4793</v>
      </c>
      <c r="M19" s="151">
        <v>0</v>
      </c>
      <c r="O19" s="35"/>
    </row>
    <row r="20" spans="1:15" s="11" customFormat="1" ht="65.099999999999994" customHeight="1" x14ac:dyDescent="0.25">
      <c r="A20" s="137">
        <v>2020</v>
      </c>
      <c r="B20" s="36">
        <f>SUM(C20:M20)</f>
        <v>69039</v>
      </c>
      <c r="C20" s="37">
        <v>1106</v>
      </c>
      <c r="D20" s="179">
        <v>2</v>
      </c>
      <c r="E20" s="179">
        <v>262</v>
      </c>
      <c r="F20" s="179">
        <v>0</v>
      </c>
      <c r="G20" s="37">
        <v>20</v>
      </c>
      <c r="H20" s="137">
        <v>2020</v>
      </c>
      <c r="I20" s="37">
        <v>4287</v>
      </c>
      <c r="J20" s="37">
        <v>1784</v>
      </c>
      <c r="K20" s="37">
        <v>55163</v>
      </c>
      <c r="L20" s="37">
        <v>4395</v>
      </c>
      <c r="M20" s="151">
        <v>0</v>
      </c>
      <c r="O20" s="35"/>
    </row>
    <row r="21" spans="1:15" s="11" customFormat="1" ht="65.099999999999994" customHeight="1" x14ac:dyDescent="0.25">
      <c r="A21" s="268">
        <v>2021</v>
      </c>
      <c r="B21" s="271">
        <f>SUM(C21:G21,I21:M21)</f>
        <v>68035</v>
      </c>
      <c r="C21" s="38">
        <v>1643</v>
      </c>
      <c r="D21" s="39">
        <v>7</v>
      </c>
      <c r="E21" s="39">
        <v>522</v>
      </c>
      <c r="F21" s="39" t="s">
        <v>196</v>
      </c>
      <c r="G21" s="38">
        <v>22</v>
      </c>
      <c r="H21" s="268">
        <v>2021</v>
      </c>
      <c r="I21" s="38">
        <v>6333</v>
      </c>
      <c r="J21" s="38">
        <v>1843</v>
      </c>
      <c r="K21" s="38">
        <v>52922</v>
      </c>
      <c r="L21" s="38">
        <v>4738</v>
      </c>
      <c r="M21" s="152">
        <v>5</v>
      </c>
      <c r="O21" s="35"/>
    </row>
    <row r="22" spans="1:15" s="40" customFormat="1" ht="9.9499999999999993" customHeight="1" thickBot="1" x14ac:dyDescent="0.3">
      <c r="A22" s="153"/>
      <c r="B22" s="154"/>
      <c r="C22" s="155"/>
      <c r="D22" s="155"/>
      <c r="E22" s="155"/>
      <c r="F22" s="155"/>
      <c r="G22" s="155"/>
      <c r="H22" s="259"/>
      <c r="I22" s="155"/>
      <c r="J22" s="155"/>
      <c r="K22" s="155"/>
      <c r="L22" s="155"/>
      <c r="M22" s="156"/>
      <c r="O22" s="35"/>
    </row>
    <row r="23" spans="1:15" s="40" customFormat="1" ht="9.9499999999999993" customHeight="1" x14ac:dyDescent="0.25">
      <c r="A23" s="41"/>
      <c r="B23" s="42"/>
      <c r="C23" s="43"/>
      <c r="D23" s="43"/>
      <c r="E23" s="43"/>
      <c r="F23" s="43"/>
      <c r="G23" s="43"/>
      <c r="H23" s="41"/>
      <c r="I23" s="43"/>
      <c r="J23" s="43"/>
      <c r="K23" s="43"/>
      <c r="L23" s="43"/>
      <c r="M23" s="43"/>
      <c r="O23" s="35"/>
    </row>
    <row r="24" spans="1:15" s="163" customFormat="1" ht="15" customHeight="1" x14ac:dyDescent="0.25">
      <c r="A24" s="158" t="s">
        <v>154</v>
      </c>
      <c r="B24" s="162"/>
      <c r="C24" s="162"/>
      <c r="E24" s="164"/>
      <c r="H24" s="158"/>
      <c r="M24" s="164"/>
    </row>
    <row r="25" spans="1:15" s="163" customFormat="1" ht="15" customHeight="1" x14ac:dyDescent="0.25">
      <c r="A25" s="162" t="s">
        <v>158</v>
      </c>
      <c r="B25" s="162"/>
      <c r="C25" s="162"/>
      <c r="E25" s="164"/>
      <c r="H25" s="162"/>
      <c r="M25" s="164"/>
    </row>
    <row r="26" spans="1:15" s="18" customFormat="1" ht="12" customHeight="1" x14ac:dyDescent="0.2">
      <c r="A26" s="20"/>
      <c r="E26" s="17"/>
      <c r="H26" s="20"/>
    </row>
    <row r="29" spans="1:15" x14ac:dyDescent="0.25">
      <c r="A29" s="21"/>
      <c r="H29" s="21"/>
    </row>
    <row r="30" spans="1:15" x14ac:dyDescent="0.25">
      <c r="A30" s="22"/>
      <c r="H30" s="22"/>
    </row>
    <row r="31" spans="1:15" x14ac:dyDescent="0.25">
      <c r="M31" s="19"/>
    </row>
    <row r="32" spans="1:15" x14ac:dyDescent="0.25">
      <c r="M32" s="19"/>
    </row>
    <row r="33" spans="13:13" x14ac:dyDescent="0.25">
      <c r="M33" s="19"/>
    </row>
    <row r="34" spans="13:13" x14ac:dyDescent="0.25">
      <c r="M34" s="19"/>
    </row>
    <row r="35" spans="13:13" x14ac:dyDescent="0.25">
      <c r="M35" s="19"/>
    </row>
    <row r="36" spans="13:13" x14ac:dyDescent="0.25">
      <c r="M36" s="19"/>
    </row>
    <row r="37" spans="13:13" x14ac:dyDescent="0.25">
      <c r="M37" s="19"/>
    </row>
    <row r="38" spans="13:13" x14ac:dyDescent="0.25">
      <c r="M38" s="19"/>
    </row>
    <row r="39" spans="13:13" x14ac:dyDescent="0.25">
      <c r="M39" s="19"/>
    </row>
    <row r="40" spans="13:13" x14ac:dyDescent="0.25">
      <c r="M40" s="19"/>
    </row>
    <row r="41" spans="13:13" x14ac:dyDescent="0.25">
      <c r="M41" s="19"/>
    </row>
    <row r="42" spans="13:13" x14ac:dyDescent="0.25">
      <c r="M42" s="19"/>
    </row>
    <row r="43" spans="13:13" x14ac:dyDescent="0.25">
      <c r="M43" s="19"/>
    </row>
    <row r="44" spans="13:13" x14ac:dyDescent="0.25">
      <c r="M44" s="19"/>
    </row>
    <row r="45" spans="13:13" x14ac:dyDescent="0.25">
      <c r="M45" s="19"/>
    </row>
    <row r="46" spans="13:13" x14ac:dyDescent="0.25">
      <c r="M46" s="19"/>
    </row>
    <row r="47" spans="13:13" x14ac:dyDescent="0.25">
      <c r="M47" s="19"/>
    </row>
    <row r="48" spans="13:13" x14ac:dyDescent="0.25">
      <c r="M48" s="19"/>
    </row>
    <row r="49" spans="13:13" x14ac:dyDescent="0.25">
      <c r="M49" s="19"/>
    </row>
    <row r="50" spans="13:13" x14ac:dyDescent="0.25">
      <c r="M50" s="19"/>
    </row>
    <row r="51" spans="13:13" x14ac:dyDescent="0.25">
      <c r="M51" s="19"/>
    </row>
    <row r="52" spans="13:13" x14ac:dyDescent="0.25">
      <c r="M52" s="19"/>
    </row>
    <row r="53" spans="13:13" x14ac:dyDescent="0.25">
      <c r="M53" s="19"/>
    </row>
    <row r="54" spans="13:13" x14ac:dyDescent="0.25">
      <c r="M54" s="19"/>
    </row>
    <row r="55" spans="13:13" x14ac:dyDescent="0.25">
      <c r="M55" s="19"/>
    </row>
  </sheetData>
  <mergeCells count="22">
    <mergeCell ref="H6:H14"/>
    <mergeCell ref="I10:I14"/>
    <mergeCell ref="J10:J14"/>
    <mergeCell ref="K10:K14"/>
    <mergeCell ref="L10:L14"/>
    <mergeCell ref="M10:M14"/>
    <mergeCell ref="I6:I8"/>
    <mergeCell ref="J6:J8"/>
    <mergeCell ref="K6:K8"/>
    <mergeCell ref="L6:L8"/>
    <mergeCell ref="M6:M9"/>
    <mergeCell ref="G6:G8"/>
    <mergeCell ref="A6:A14"/>
    <mergeCell ref="C6:C7"/>
    <mergeCell ref="D6:D8"/>
    <mergeCell ref="E6:E8"/>
    <mergeCell ref="F6:F9"/>
    <mergeCell ref="C10:C14"/>
    <mergeCell ref="D10:D14"/>
    <mergeCell ref="E10:E14"/>
    <mergeCell ref="F10:F14"/>
    <mergeCell ref="G10:G14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5" firstPageNumber="189" pageOrder="overThenDown" orientation="portrait" useFirstPageNumber="1" r:id="rId1"/>
  <headerFooter differentOddEven="1" alignWithMargins="0">
    <firstHeader>&amp;R&amp;"-,보통"&amp;12Trade, Banking, Insurance and Other Services    &amp;P</firstHeader>
  </headerFooter>
  <colBreaks count="1" manualBreakCount="1">
    <brk id="7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6</vt:i4>
      </vt:variant>
    </vt:vector>
  </HeadingPairs>
  <TitlesOfParts>
    <vt:vector size="13" baseType="lpstr">
      <vt:lpstr>Ⅸ. 유통 · 금융 · 보험 및 기타 서비스</vt:lpstr>
      <vt:lpstr>1.유통업체현황</vt:lpstr>
      <vt:lpstr>2.금융기관</vt:lpstr>
      <vt:lpstr>3.금융기관 예금,대출 및 어음</vt:lpstr>
      <vt:lpstr>4.수출입통관실적</vt:lpstr>
      <vt:lpstr>4-1.수출실적</vt:lpstr>
      <vt:lpstr>4-2.수입실적</vt:lpstr>
      <vt:lpstr>'1.유통업체현황'!Print_Area</vt:lpstr>
      <vt:lpstr>'2.금융기관'!Print_Area</vt:lpstr>
      <vt:lpstr>'4.수출입통관실적'!Print_Area</vt:lpstr>
      <vt:lpstr>'4-1.수출실적'!Print_Area</vt:lpstr>
      <vt:lpstr>'4-2.수입실적'!Print_Area</vt:lpstr>
      <vt:lpstr>'Ⅸ. 유통 · 금융 · 보험 및 기타 서비스'!Print_Area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2022-12-08T06:31:11Z</cp:lastPrinted>
  <dcterms:created xsi:type="dcterms:W3CDTF">2010-02-19T05:12:06Z</dcterms:created>
  <dcterms:modified xsi:type="dcterms:W3CDTF">2023-10-19T00:37:44Z</dcterms:modified>
</cp:coreProperties>
</file>