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3년도\통계연보\2022년 통계연보\제작완\"/>
    </mc:Choice>
  </mc:AlternateContent>
  <bookViews>
    <workbookView xWindow="0" yWindow="0" windowWidth="28770" windowHeight="12225" tabRatio="819"/>
  </bookViews>
  <sheets>
    <sheet name="ⅩⅠ. 교통관광" sheetId="55" r:id="rId1"/>
    <sheet name="1.자동차등록" sheetId="56" r:id="rId2"/>
    <sheet name="1-1. 자동차 연료 종류별 등록" sheetId="57" r:id="rId3"/>
    <sheet name="2.업종별운수업체" sheetId="59" r:id="rId4"/>
    <sheet name="3.영업용자동차 업종별 수송" sheetId="61" r:id="rId5"/>
    <sheet name="4.관광사업체등록" sheetId="62" r:id="rId6"/>
    <sheet name="5.주요관광지방문객수 " sheetId="63" r:id="rId7"/>
  </sheets>
  <definedNames>
    <definedName name="aaa" localSheetId="1">#REF!</definedName>
    <definedName name="aaa" localSheetId="3">#REF!</definedName>
    <definedName name="aaa" localSheetId="4">#REF!</definedName>
    <definedName name="aaa" localSheetId="5">#REF!</definedName>
    <definedName name="aaa" localSheetId="6">#REF!</definedName>
    <definedName name="aaa" localSheetId="0">#REF!</definedName>
    <definedName name="aaa">#REF!</definedName>
    <definedName name="_xlnm.Print_Area" localSheetId="1">'1.자동차등록'!$A$1:$Y$56</definedName>
    <definedName name="_xlnm.Print_Area" localSheetId="3">'2.업종별운수업체'!$A$1:$M$30</definedName>
    <definedName name="_xlnm.Print_Area" localSheetId="4">'3.영업용자동차 업종별 수송'!$A$1:$K$34</definedName>
    <definedName name="_xlnm.Print_Area" localSheetId="5">'4.관광사업체등록'!$A$1:$Q$44</definedName>
    <definedName name="_xlnm.Print_Area" localSheetId="6">'5.주요관광지방문객수 '!$A$1:$F$56</definedName>
    <definedName name="_xlnm.Print_Area" localSheetId="0">'ⅩⅠ. 교통관광'!$A$1:$J$44</definedName>
  </definedNames>
  <calcPr calcId="162913"/>
</workbook>
</file>

<file path=xl/calcChain.xml><?xml version="1.0" encoding="utf-8"?>
<calcChain xmlns="http://schemas.openxmlformats.org/spreadsheetml/2006/main">
  <c r="C15" i="59" l="1"/>
  <c r="B15" i="59"/>
  <c r="E27" i="56" l="1"/>
  <c r="W52" i="56" l="1"/>
  <c r="S52" i="56"/>
  <c r="O52" i="56"/>
  <c r="E52" i="56"/>
  <c r="D52" i="56"/>
  <c r="C52" i="56"/>
  <c r="J52" i="56"/>
  <c r="F52" i="56"/>
  <c r="B51" i="56" l="1"/>
  <c r="B16" i="57"/>
  <c r="F40" i="63" l="1"/>
  <c r="E40" i="63"/>
  <c r="C40" i="63"/>
  <c r="B17" i="61" l="1"/>
  <c r="F16" i="57"/>
  <c r="E16" i="57"/>
  <c r="D16" i="57"/>
  <c r="C16" i="57"/>
  <c r="C31" i="61"/>
  <c r="C17" i="61"/>
  <c r="B31" i="61"/>
  <c r="B40" i="63" l="1"/>
  <c r="C52" i="63"/>
  <c r="C51" i="63"/>
  <c r="C50" i="63"/>
  <c r="C49" i="63"/>
  <c r="C48" i="63"/>
  <c r="C47" i="63"/>
  <c r="C46" i="63"/>
  <c r="C45" i="63"/>
  <c r="C44" i="63"/>
  <c r="C43" i="63"/>
  <c r="C42" i="63"/>
  <c r="C41" i="63"/>
  <c r="J16" i="57" l="1"/>
  <c r="D41" i="56" l="1"/>
  <c r="E41" i="56"/>
  <c r="D42" i="56"/>
  <c r="E42" i="56"/>
  <c r="D43" i="56"/>
  <c r="E43" i="56"/>
  <c r="D44" i="56"/>
  <c r="E44" i="56"/>
  <c r="D45" i="56"/>
  <c r="E45" i="56"/>
  <c r="D46" i="56"/>
  <c r="E46" i="56"/>
  <c r="D47" i="56"/>
  <c r="E47" i="56"/>
  <c r="D48" i="56"/>
  <c r="E48" i="56"/>
  <c r="D49" i="56"/>
  <c r="E49" i="56"/>
  <c r="D50" i="56"/>
  <c r="E50" i="56"/>
  <c r="D51" i="56"/>
  <c r="E51" i="56"/>
  <c r="C42" i="56"/>
  <c r="C43" i="56"/>
  <c r="C44" i="56"/>
  <c r="C45" i="56"/>
  <c r="C46" i="56"/>
  <c r="C47" i="56"/>
  <c r="C48" i="56"/>
  <c r="C49" i="56"/>
  <c r="C50" i="56"/>
  <c r="C51" i="56"/>
  <c r="C41" i="56"/>
  <c r="D28" i="56"/>
  <c r="E28" i="56"/>
  <c r="D29" i="56"/>
  <c r="E29" i="56"/>
  <c r="D30" i="56"/>
  <c r="E30" i="56"/>
  <c r="D31" i="56"/>
  <c r="E31" i="56"/>
  <c r="D32" i="56"/>
  <c r="E32" i="56"/>
  <c r="D33" i="56"/>
  <c r="E33" i="56"/>
  <c r="D34" i="56"/>
  <c r="E34" i="56"/>
  <c r="D35" i="56"/>
  <c r="E35" i="56"/>
  <c r="D36" i="56"/>
  <c r="E36" i="56"/>
  <c r="D37" i="56"/>
  <c r="E37" i="56"/>
  <c r="D38" i="56"/>
  <c r="E38" i="56"/>
  <c r="D39" i="56"/>
  <c r="E39" i="56"/>
  <c r="C29" i="56"/>
  <c r="C30" i="56"/>
  <c r="C31" i="56"/>
  <c r="C32" i="56"/>
  <c r="C33" i="56"/>
  <c r="C34" i="56"/>
  <c r="C35" i="56"/>
  <c r="C36" i="56"/>
  <c r="C37" i="56"/>
  <c r="C38" i="56"/>
  <c r="C39" i="56"/>
  <c r="C28" i="56"/>
  <c r="D15" i="56"/>
  <c r="E15" i="56"/>
  <c r="D16" i="56"/>
  <c r="E16" i="56"/>
  <c r="D17" i="56"/>
  <c r="E17" i="56"/>
  <c r="D18" i="56"/>
  <c r="E18" i="56"/>
  <c r="D19" i="56"/>
  <c r="E19" i="56"/>
  <c r="D20" i="56"/>
  <c r="E20" i="56"/>
  <c r="D21" i="56"/>
  <c r="E21" i="56"/>
  <c r="D22" i="56"/>
  <c r="E22" i="56"/>
  <c r="D23" i="56"/>
  <c r="E23" i="56"/>
  <c r="D24" i="56"/>
  <c r="E24" i="56"/>
  <c r="D25" i="56"/>
  <c r="E25" i="56"/>
  <c r="D26" i="56"/>
  <c r="E26" i="56"/>
  <c r="C16" i="56"/>
  <c r="C17" i="56"/>
  <c r="C18" i="56"/>
  <c r="C19" i="56"/>
  <c r="C20" i="56"/>
  <c r="C21" i="56"/>
  <c r="C22" i="56"/>
  <c r="C23" i="56"/>
  <c r="C24" i="56"/>
  <c r="C25" i="56"/>
  <c r="C26" i="56"/>
  <c r="C15" i="56"/>
  <c r="B52" i="56" l="1"/>
  <c r="B40" i="56" s="1"/>
  <c r="B41" i="56"/>
  <c r="B15" i="56"/>
  <c r="X14" i="56"/>
  <c r="T14" i="56"/>
  <c r="P14" i="56"/>
  <c r="K14" i="56"/>
  <c r="G14" i="56"/>
  <c r="C14" i="56" s="1"/>
  <c r="F41" i="56" l="1"/>
  <c r="F44" i="56"/>
  <c r="D40" i="63" l="1"/>
  <c r="V29" i="57"/>
  <c r="L29" i="57"/>
  <c r="B29" i="57"/>
  <c r="V16" i="57"/>
  <c r="L16" i="57"/>
  <c r="G16" i="57"/>
  <c r="H16" i="57"/>
  <c r="I16" i="57"/>
  <c r="B46" i="56" l="1"/>
  <c r="B47" i="56"/>
  <c r="S40" i="56"/>
  <c r="O40" i="56"/>
  <c r="W51" i="56"/>
  <c r="S51" i="56"/>
  <c r="O51" i="56"/>
  <c r="J51" i="56"/>
  <c r="F51" i="56"/>
  <c r="W50" i="56"/>
  <c r="S50" i="56"/>
  <c r="O50" i="56"/>
  <c r="J50" i="56"/>
  <c r="F50" i="56"/>
  <c r="W49" i="56"/>
  <c r="S49" i="56"/>
  <c r="O49" i="56"/>
  <c r="J49" i="56"/>
  <c r="F49" i="56"/>
  <c r="B49" i="56"/>
  <c r="W48" i="56"/>
  <c r="S48" i="56"/>
  <c r="O48" i="56"/>
  <c r="J48" i="56"/>
  <c r="F48" i="56"/>
  <c r="W47" i="56"/>
  <c r="S47" i="56"/>
  <c r="O47" i="56"/>
  <c r="J47" i="56"/>
  <c r="F47" i="56"/>
  <c r="W46" i="56"/>
  <c r="S46" i="56"/>
  <c r="O46" i="56"/>
  <c r="J46" i="56"/>
  <c r="F46" i="56"/>
  <c r="W45" i="56"/>
  <c r="S45" i="56"/>
  <c r="O45" i="56"/>
  <c r="J45" i="56"/>
  <c r="F45" i="56"/>
  <c r="B45" i="56"/>
  <c r="W44" i="56"/>
  <c r="S44" i="56"/>
  <c r="O44" i="56"/>
  <c r="J44" i="56"/>
  <c r="B44" i="56"/>
  <c r="W43" i="56"/>
  <c r="S43" i="56"/>
  <c r="O43" i="56"/>
  <c r="J43" i="56"/>
  <c r="F43" i="56"/>
  <c r="B43" i="56"/>
  <c r="W42" i="56"/>
  <c r="S42" i="56"/>
  <c r="O42" i="56"/>
  <c r="J42" i="56"/>
  <c r="F42" i="56"/>
  <c r="B42" i="56"/>
  <c r="W41" i="56"/>
  <c r="S41" i="56"/>
  <c r="O41" i="56"/>
  <c r="J41" i="56"/>
  <c r="Y40" i="56"/>
  <c r="X40" i="56"/>
  <c r="W40" i="56"/>
  <c r="V40" i="56"/>
  <c r="U40" i="56"/>
  <c r="T40" i="56"/>
  <c r="R40" i="56"/>
  <c r="Q40" i="56"/>
  <c r="P40" i="56"/>
  <c r="M40" i="56"/>
  <c r="L40" i="56"/>
  <c r="K40" i="56"/>
  <c r="J40" i="56"/>
  <c r="I40" i="56"/>
  <c r="H40" i="56"/>
  <c r="G40" i="56"/>
  <c r="F40" i="56"/>
  <c r="C40" i="56" l="1"/>
  <c r="D40" i="56"/>
  <c r="E40" i="56"/>
  <c r="B48" i="56"/>
  <c r="B50" i="56"/>
  <c r="C30" i="61"/>
  <c r="C29" i="61"/>
  <c r="C14" i="59" l="1"/>
  <c r="B14" i="59"/>
  <c r="C15" i="57"/>
  <c r="D15" i="57"/>
  <c r="E15" i="57"/>
  <c r="F15" i="57"/>
  <c r="G15" i="57"/>
  <c r="H15" i="57"/>
  <c r="I15" i="57"/>
  <c r="J15" i="57"/>
  <c r="C13" i="59" l="1"/>
  <c r="B13" i="59"/>
  <c r="C29" i="63" l="1"/>
  <c r="C30" i="63"/>
  <c r="C31" i="63"/>
  <c r="C32" i="63"/>
  <c r="C33" i="63"/>
  <c r="C34" i="63"/>
  <c r="C35" i="63"/>
  <c r="C36" i="63"/>
  <c r="C37" i="63"/>
  <c r="C38" i="63"/>
  <c r="C39" i="63"/>
  <c r="C28" i="63"/>
  <c r="C16" i="63"/>
  <c r="C17" i="63"/>
  <c r="C18" i="63"/>
  <c r="C19" i="63"/>
  <c r="C20" i="63"/>
  <c r="C21" i="63"/>
  <c r="C22" i="63"/>
  <c r="C23" i="63"/>
  <c r="C24" i="63"/>
  <c r="C25" i="63"/>
  <c r="C26" i="63"/>
  <c r="C15" i="63"/>
  <c r="B30" i="61"/>
  <c r="B29" i="61"/>
  <c r="C15" i="61"/>
  <c r="C16" i="61"/>
  <c r="B16" i="61"/>
  <c r="B15" i="61"/>
  <c r="B28" i="57"/>
  <c r="B27" i="57"/>
  <c r="B26" i="57"/>
  <c r="B25" i="57"/>
  <c r="B24" i="57"/>
  <c r="B23" i="57"/>
  <c r="L28" i="57"/>
  <c r="L27" i="57"/>
  <c r="L26" i="57"/>
  <c r="L25" i="57"/>
  <c r="L24" i="57"/>
  <c r="L23" i="57"/>
  <c r="V24" i="57"/>
  <c r="V25" i="57"/>
  <c r="V26" i="57"/>
  <c r="V27" i="57"/>
  <c r="V28" i="57"/>
  <c r="V23" i="57"/>
  <c r="V11" i="57"/>
  <c r="V12" i="57"/>
  <c r="V13" i="57"/>
  <c r="V14" i="57"/>
  <c r="V15" i="57"/>
  <c r="V10" i="57"/>
  <c r="L10" i="57"/>
  <c r="L11" i="57"/>
  <c r="L12" i="57"/>
  <c r="L13" i="57"/>
  <c r="L15" i="57"/>
  <c r="L14" i="57"/>
  <c r="C14" i="63" l="1"/>
  <c r="C27" i="63"/>
  <c r="F14" i="63"/>
  <c r="E14" i="63"/>
  <c r="D14" i="63"/>
  <c r="F27" i="63"/>
  <c r="E27" i="63"/>
  <c r="D27" i="63"/>
  <c r="D14" i="57" l="1"/>
  <c r="E14" i="57"/>
  <c r="F14" i="57"/>
  <c r="G14" i="57"/>
  <c r="H14" i="57"/>
  <c r="I14" i="57"/>
  <c r="J14" i="57"/>
  <c r="C14" i="57"/>
  <c r="W26" i="56"/>
  <c r="W14" i="56" s="1"/>
  <c r="S26" i="56"/>
  <c r="S14" i="56" s="1"/>
  <c r="O26" i="56"/>
  <c r="O14" i="56" s="1"/>
  <c r="W25" i="56"/>
  <c r="S25" i="56"/>
  <c r="O25" i="56"/>
  <c r="W24" i="56"/>
  <c r="S24" i="56"/>
  <c r="O24" i="56"/>
  <c r="W23" i="56"/>
  <c r="S23" i="56"/>
  <c r="O23" i="56"/>
  <c r="W22" i="56"/>
  <c r="S22" i="56"/>
  <c r="O22" i="56"/>
  <c r="W21" i="56"/>
  <c r="S21" i="56"/>
  <c r="O21" i="56"/>
  <c r="W20" i="56"/>
  <c r="S20" i="56"/>
  <c r="O20" i="56"/>
  <c r="W19" i="56"/>
  <c r="S19" i="56"/>
  <c r="O19" i="56"/>
  <c r="W18" i="56"/>
  <c r="S18" i="56"/>
  <c r="O18" i="56"/>
  <c r="W17" i="56"/>
  <c r="S17" i="56"/>
  <c r="O17" i="56"/>
  <c r="W16" i="56"/>
  <c r="S16" i="56"/>
  <c r="O16" i="56"/>
  <c r="W15" i="56"/>
  <c r="S15" i="56"/>
  <c r="O15" i="56"/>
  <c r="Y14" i="56"/>
  <c r="V14" i="56"/>
  <c r="U14" i="56"/>
  <c r="R14" i="56"/>
  <c r="Q14" i="56"/>
  <c r="J26" i="56"/>
  <c r="J14" i="56" s="1"/>
  <c r="F26" i="56"/>
  <c r="F14" i="56" s="1"/>
  <c r="B26" i="56"/>
  <c r="B14" i="56" s="1"/>
  <c r="J25" i="56"/>
  <c r="F25" i="56"/>
  <c r="B25" i="56"/>
  <c r="J24" i="56"/>
  <c r="F24" i="56"/>
  <c r="B24" i="56"/>
  <c r="J23" i="56"/>
  <c r="F23" i="56"/>
  <c r="B23" i="56"/>
  <c r="J22" i="56"/>
  <c r="F22" i="56"/>
  <c r="B22" i="56"/>
  <c r="J21" i="56"/>
  <c r="F21" i="56"/>
  <c r="B21" i="56"/>
  <c r="J20" i="56"/>
  <c r="F20" i="56"/>
  <c r="B20" i="56"/>
  <c r="J19" i="56"/>
  <c r="F19" i="56"/>
  <c r="B19" i="56"/>
  <c r="J18" i="56"/>
  <c r="F18" i="56"/>
  <c r="B18" i="56"/>
  <c r="J17" i="56"/>
  <c r="F17" i="56"/>
  <c r="B17" i="56"/>
  <c r="J16" i="56"/>
  <c r="F16" i="56"/>
  <c r="B16" i="56"/>
  <c r="J15" i="56"/>
  <c r="F15" i="56"/>
  <c r="M14" i="56"/>
  <c r="L14" i="56"/>
  <c r="I14" i="56"/>
  <c r="H14" i="56"/>
  <c r="B28" i="56"/>
  <c r="I27" i="56"/>
  <c r="H27" i="56"/>
  <c r="G27" i="56"/>
  <c r="W39" i="56"/>
  <c r="W27" i="56" s="1"/>
  <c r="S39" i="56"/>
  <c r="S27" i="56" s="1"/>
  <c r="O39" i="56"/>
  <c r="O27" i="56" s="1"/>
  <c r="J39" i="56"/>
  <c r="J27" i="56" s="1"/>
  <c r="F39" i="56"/>
  <c r="F27" i="56" s="1"/>
  <c r="B39" i="56"/>
  <c r="B27" i="56" s="1"/>
  <c r="W38" i="56"/>
  <c r="S38" i="56"/>
  <c r="O38" i="56"/>
  <c r="J38" i="56"/>
  <c r="F38" i="56"/>
  <c r="W37" i="56"/>
  <c r="S37" i="56"/>
  <c r="O37" i="56"/>
  <c r="J37" i="56"/>
  <c r="F37" i="56"/>
  <c r="W36" i="56"/>
  <c r="S36" i="56"/>
  <c r="O36" i="56"/>
  <c r="J36" i="56"/>
  <c r="F36" i="56"/>
  <c r="B36" i="56"/>
  <c r="W35" i="56"/>
  <c r="S35" i="56"/>
  <c r="O35" i="56"/>
  <c r="J35" i="56"/>
  <c r="F35" i="56"/>
  <c r="W34" i="56"/>
  <c r="S34" i="56"/>
  <c r="O34" i="56"/>
  <c r="J34" i="56"/>
  <c r="F34" i="56"/>
  <c r="W33" i="56"/>
  <c r="S33" i="56"/>
  <c r="O33" i="56"/>
  <c r="J33" i="56"/>
  <c r="F33" i="56"/>
  <c r="W32" i="56"/>
  <c r="S32" i="56"/>
  <c r="O32" i="56"/>
  <c r="J32" i="56"/>
  <c r="F32" i="56"/>
  <c r="W31" i="56"/>
  <c r="S31" i="56"/>
  <c r="O31" i="56"/>
  <c r="J31" i="56"/>
  <c r="F31" i="56"/>
  <c r="W30" i="56"/>
  <c r="S30" i="56"/>
  <c r="O30" i="56"/>
  <c r="J30" i="56"/>
  <c r="F30" i="56"/>
  <c r="W29" i="56"/>
  <c r="S29" i="56"/>
  <c r="O29" i="56"/>
  <c r="J29" i="56"/>
  <c r="F29" i="56"/>
  <c r="W28" i="56"/>
  <c r="S28" i="56"/>
  <c r="O28" i="56"/>
  <c r="J28" i="56"/>
  <c r="F28" i="56"/>
  <c r="Y27" i="56"/>
  <c r="X27" i="56"/>
  <c r="V27" i="56"/>
  <c r="U27" i="56"/>
  <c r="T27" i="56"/>
  <c r="R27" i="56"/>
  <c r="Q27" i="56"/>
  <c r="P27" i="56"/>
  <c r="M27" i="56"/>
  <c r="L27" i="56"/>
  <c r="K27" i="56"/>
  <c r="C27" i="56" l="1"/>
  <c r="D27" i="56"/>
  <c r="D14" i="56"/>
  <c r="E14" i="56"/>
  <c r="B14" i="57"/>
  <c r="B15" i="57"/>
  <c r="B32" i="56"/>
  <c r="B29" i="56"/>
  <c r="B35" i="56"/>
  <c r="B30" i="56"/>
  <c r="B37" i="56"/>
  <c r="B33" i="56"/>
  <c r="B38" i="56"/>
  <c r="B31" i="56"/>
  <c r="B34" i="56"/>
</calcChain>
</file>

<file path=xl/sharedStrings.xml><?xml version="1.0" encoding="utf-8"?>
<sst xmlns="http://schemas.openxmlformats.org/spreadsheetml/2006/main" count="548" uniqueCount="233">
  <si>
    <t>단위 : 명</t>
  </si>
  <si>
    <t>Unit : person</t>
  </si>
  <si>
    <t>단위 : 대</t>
  </si>
  <si>
    <t>Unit : each</t>
  </si>
  <si>
    <t>CNG</t>
    <phoneticPr fontId="2" type="noConversion"/>
  </si>
  <si>
    <t>휘발유</t>
    <phoneticPr fontId="2" type="noConversion"/>
  </si>
  <si>
    <t>경유</t>
    <phoneticPr fontId="2" type="noConversion"/>
  </si>
  <si>
    <t>전기</t>
    <phoneticPr fontId="2" type="noConversion"/>
  </si>
  <si>
    <t>수소</t>
    <phoneticPr fontId="2" type="noConversion"/>
  </si>
  <si>
    <t>기타연료</t>
    <phoneticPr fontId="2" type="noConversion"/>
  </si>
  <si>
    <t>ⅩⅠ.교통·관광 및 정보통신</t>
  </si>
  <si>
    <t xml:space="preserve"> Transportation, Tourism and 
Information Telecommunications</t>
  </si>
  <si>
    <t>1. 자 동 차 등 록</t>
  </si>
  <si>
    <t xml:space="preserve"> </t>
  </si>
  <si>
    <t>unit : each</t>
  </si>
  <si>
    <r>
      <t>합  계</t>
    </r>
    <r>
      <rPr>
        <vertAlign val="superscript"/>
        <sz val="10"/>
        <color theme="1"/>
        <rFont val="맑은 고딕"/>
        <family val="3"/>
        <charset val="129"/>
      </rPr>
      <t>1)</t>
    </r>
    <r>
      <rPr>
        <sz val="10"/>
        <color theme="1"/>
        <rFont val="맑은 고딕"/>
        <family val="3"/>
        <charset val="129"/>
      </rPr>
      <t xml:space="preserve">      Total</t>
    </r>
  </si>
  <si>
    <t>관  용</t>
  </si>
  <si>
    <t>자가용</t>
  </si>
  <si>
    <t>영업용</t>
  </si>
  <si>
    <t>Private</t>
  </si>
  <si>
    <t>1 월</t>
  </si>
  <si>
    <t>2 월</t>
  </si>
  <si>
    <t>3 월</t>
  </si>
  <si>
    <t>4 월</t>
  </si>
  <si>
    <t>5 월</t>
  </si>
  <si>
    <t>6 월</t>
  </si>
  <si>
    <t>7 월</t>
  </si>
  <si>
    <t>8 월</t>
  </si>
  <si>
    <t>9 월</t>
  </si>
  <si>
    <t>10 월</t>
  </si>
  <si>
    <t>11 월</t>
  </si>
  <si>
    <t>12 월</t>
  </si>
  <si>
    <t xml:space="preserve">  주 : 1) 이륜자동차 미포함.</t>
  </si>
  <si>
    <t>승용차  Car</t>
    <phoneticPr fontId="2" type="noConversion"/>
  </si>
  <si>
    <t>화물차  Truck</t>
    <phoneticPr fontId="2" type="noConversion"/>
  </si>
  <si>
    <t>특수차  Special car</t>
    <phoneticPr fontId="2" type="noConversion"/>
  </si>
  <si>
    <t>이륜자동차  Motor cycle</t>
    <phoneticPr fontId="2" type="noConversion"/>
  </si>
  <si>
    <t>승합차  Van</t>
    <phoneticPr fontId="2" type="noConversion"/>
  </si>
  <si>
    <r>
      <t>합  계</t>
    </r>
    <r>
      <rPr>
        <vertAlign val="superscript"/>
        <sz val="10"/>
        <rFont val="맑은 고딕"/>
        <family val="3"/>
        <charset val="129"/>
      </rPr>
      <t xml:space="preserve">1)
</t>
    </r>
    <r>
      <rPr>
        <sz val="10"/>
        <rFont val="맑은 고딕"/>
        <family val="3"/>
        <charset val="129"/>
      </rPr>
      <t xml:space="preserve">Total </t>
    </r>
  </si>
  <si>
    <t>이륜차
Motorcycle</t>
    <phoneticPr fontId="28" type="noConversion"/>
  </si>
  <si>
    <t>1-1. 자동차 연료 종류별 등록</t>
    <phoneticPr fontId="2" type="noConversion"/>
  </si>
  <si>
    <t>Compressed Natural Gas</t>
    <phoneticPr fontId="2" type="noConversion"/>
  </si>
  <si>
    <t>Gasoline</t>
  </si>
  <si>
    <t>Diesel</t>
    <phoneticPr fontId="2" type="noConversion"/>
  </si>
  <si>
    <t>Liquified Petroleum Gas</t>
    <phoneticPr fontId="2" type="noConversion"/>
  </si>
  <si>
    <t>Electronic</t>
  </si>
  <si>
    <t>Hybrid</t>
  </si>
  <si>
    <t>Hydrogen</t>
  </si>
  <si>
    <t>Other fuel</t>
  </si>
  <si>
    <t>LPG</t>
    <phoneticPr fontId="2" type="noConversion"/>
  </si>
  <si>
    <t>3. 영업용자동차 업종별 수송</t>
  </si>
  <si>
    <t>단위 : 업체수, 대</t>
  </si>
  <si>
    <t>연   별</t>
  </si>
  <si>
    <t>업체수</t>
  </si>
  <si>
    <t>대수</t>
  </si>
  <si>
    <t>-</t>
  </si>
  <si>
    <t>계      
Total</t>
  </si>
  <si>
    <t>여객                Passenger</t>
  </si>
  <si>
    <t>시내버스
   Inter-city buses</t>
  </si>
  <si>
    <t>시외버스  
 Intra-city buses</t>
  </si>
  <si>
    <t>택   시
Taxi</t>
  </si>
  <si>
    <t>등록대수</t>
  </si>
  <si>
    <t>수송인원</t>
  </si>
  <si>
    <t xml:space="preserve">일 반
General cargo   </t>
  </si>
  <si>
    <t xml:space="preserve">개 별
Individual cargo      </t>
  </si>
  <si>
    <t>용 달   
Delivery cargo</t>
  </si>
  <si>
    <t>수 송 량</t>
  </si>
  <si>
    <t>Volume of traffic</t>
    <phoneticPr fontId="2" type="noConversion"/>
  </si>
  <si>
    <t>No. of cars</t>
    <phoneticPr fontId="28" type="noConversion"/>
  </si>
  <si>
    <t>No. of passengers</t>
    <phoneticPr fontId="28" type="noConversion"/>
  </si>
  <si>
    <t>단위 : 개소</t>
  </si>
  <si>
    <t>unit : place</t>
  </si>
  <si>
    <t>여행업   Travel agencies</t>
  </si>
  <si>
    <t>카지노업</t>
  </si>
  <si>
    <t>관광편의시설업  Tourist convenience facilities</t>
  </si>
  <si>
    <t>일  반</t>
  </si>
  <si>
    <t>국 내</t>
  </si>
  <si>
    <t>국내외</t>
  </si>
  <si>
    <t>종합유원</t>
  </si>
  <si>
    <t>일반유원</t>
  </si>
  <si>
    <t>기타유원</t>
  </si>
  <si>
    <t>관광</t>
  </si>
  <si>
    <t>관광극장</t>
  </si>
  <si>
    <t>외국인전용</t>
  </si>
  <si>
    <t>미니엄업</t>
  </si>
  <si>
    <t>시설업</t>
  </si>
  <si>
    <t>유흥음식점업</t>
  </si>
  <si>
    <t>유흥업</t>
    <phoneticPr fontId="28" type="noConversion"/>
  </si>
  <si>
    <t>가  족</t>
  </si>
  <si>
    <t>관광호텔업</t>
  </si>
  <si>
    <t>General</t>
  </si>
  <si>
    <t>호텔업</t>
  </si>
  <si>
    <t>Overseas</t>
  </si>
  <si>
    <t>Domestic</t>
  </si>
  <si>
    <t>Casino</t>
  </si>
  <si>
    <t>관광객이용시설업    Tourist entertainment facilities</t>
  </si>
  <si>
    <t>국제회의업</t>
  </si>
  <si>
    <t>종합휴양업</t>
  </si>
  <si>
    <t>관    광</t>
  </si>
  <si>
    <t>외국인관광</t>
  </si>
  <si>
    <t>관  광</t>
  </si>
  <si>
    <t>한  옥</t>
  </si>
  <si>
    <t>휴양업</t>
  </si>
  <si>
    <t>유람선업</t>
  </si>
  <si>
    <t>공연장업</t>
  </si>
  <si>
    <t>시 설 업</t>
  </si>
  <si>
    <t>기 획 업</t>
  </si>
  <si>
    <t>식당업</t>
  </si>
  <si>
    <t>사진업</t>
  </si>
  <si>
    <t>궤도업</t>
  </si>
  <si>
    <t>체험업</t>
    <phoneticPr fontId="28" type="noConversion"/>
  </si>
  <si>
    <t>4. 관광사업체 등록</t>
    <phoneticPr fontId="2" type="noConversion"/>
  </si>
  <si>
    <t>Overseas and Domestic</t>
    <phoneticPr fontId="2" type="noConversion"/>
  </si>
  <si>
    <t>관 광 숙 박 업       Tourist accommodation</t>
    <phoneticPr fontId="2" type="noConversion"/>
  </si>
  <si>
    <t>관  광
순환버스업</t>
    <phoneticPr fontId="2" type="noConversion"/>
  </si>
  <si>
    <t>관   광
면세업</t>
    <phoneticPr fontId="2" type="noConversion"/>
  </si>
  <si>
    <t>여객자동차
터미널시설업</t>
    <phoneticPr fontId="2" type="noConversion"/>
  </si>
  <si>
    <t>Passenger car terminals</t>
    <phoneticPr fontId="2" type="noConversion"/>
  </si>
  <si>
    <t xml:space="preserve"> Duty-Free 
Trading</t>
    <phoneticPr fontId="2" type="noConversion"/>
  </si>
  <si>
    <t>Tourist
support 
services</t>
    <phoneticPr fontId="2" type="noConversion"/>
  </si>
  <si>
    <t>휴양콘도</t>
    <phoneticPr fontId="2" type="noConversion"/>
  </si>
  <si>
    <t>Family 
Hotels</t>
    <phoneticPr fontId="2" type="noConversion"/>
  </si>
  <si>
    <t>Tourist 
hotels</t>
    <phoneticPr fontId="2" type="noConversion"/>
  </si>
  <si>
    <t>Other 
Hotels</t>
    <phoneticPr fontId="2" type="noConversion"/>
  </si>
  <si>
    <t>Specialized 
recreation
facilities</t>
    <phoneticPr fontId="2" type="noConversion"/>
  </si>
  <si>
    <t>General recreation facilities</t>
    <phoneticPr fontId="28" type="noConversion"/>
  </si>
  <si>
    <t>Camping
grounds</t>
    <phoneticPr fontId="2" type="noConversion"/>
  </si>
  <si>
    <t>관      광</t>
    <phoneticPr fontId="2" type="noConversion"/>
  </si>
  <si>
    <t>Tourist
performance
theaters</t>
    <phoneticPr fontId="2" type="noConversion"/>
  </si>
  <si>
    <t>International Convention Services</t>
    <phoneticPr fontId="2" type="noConversion"/>
  </si>
  <si>
    <t>Conference
facility business</t>
    <phoneticPr fontId="2" type="noConversion"/>
  </si>
  <si>
    <t>Professional
convention
organizer</t>
    <phoneticPr fontId="2" type="noConversion"/>
  </si>
  <si>
    <t xml:space="preserve"> 유원시설업    Amusement Parks</t>
    <phoneticPr fontId="2" type="noConversion"/>
  </si>
  <si>
    <t>Large
Amusement
Complexes</t>
    <phoneticPr fontId="2" type="noConversion"/>
  </si>
  <si>
    <t>General
Amusement
Parks</t>
    <phoneticPr fontId="2" type="noConversion"/>
  </si>
  <si>
    <t>Other
amusement
facilities</t>
    <phoneticPr fontId="2" type="noConversion"/>
  </si>
  <si>
    <t>Tourist
amusement
restaurants</t>
    <phoneticPr fontId="2" type="noConversion"/>
  </si>
  <si>
    <t>Tourist 
theaters</t>
    <phoneticPr fontId="2" type="noConversion"/>
  </si>
  <si>
    <t>Amusement restaurants exclusively for foreigners</t>
    <phoneticPr fontId="2" type="noConversion"/>
  </si>
  <si>
    <t>Tourist restaurants</t>
    <phoneticPr fontId="2" type="noConversion"/>
  </si>
  <si>
    <t>City-tour 
operators</t>
    <phoneticPr fontId="2" type="noConversion"/>
  </si>
  <si>
    <t>Tourist photo</t>
    <phoneticPr fontId="2" type="noConversion"/>
  </si>
  <si>
    <t>Pensions</t>
    <phoneticPr fontId="2" type="noConversion"/>
  </si>
  <si>
    <t>Ropeways</t>
  </si>
  <si>
    <t>Hanok (Korean traditional house) experience</t>
    <phoneticPr fontId="2" type="noConversion"/>
  </si>
  <si>
    <t>condo
-miniums</t>
    <phoneticPr fontId="2" type="noConversion"/>
  </si>
  <si>
    <t>집계관광지수</t>
  </si>
  <si>
    <t>방   문   객   수       Visitors</t>
  </si>
  <si>
    <t>무료 관광지</t>
  </si>
  <si>
    <r>
      <t>내국인</t>
    </r>
    <r>
      <rPr>
        <sz val="10"/>
        <rFont val="돋움"/>
        <family val="3"/>
        <charset val="129"/>
      </rPr>
      <t/>
    </r>
  </si>
  <si>
    <t xml:space="preserve"> 외국인 </t>
  </si>
  <si>
    <t>월   별</t>
  </si>
  <si>
    <t>Foreign</t>
  </si>
  <si>
    <t xml:space="preserve"> 주  : 주요 관광지만을 대상으로 방문객수를 중복 집계하였기에 실제 방문객수와 차이가 있을수 있음</t>
  </si>
  <si>
    <t>5. 주요 관광지 방문객수</t>
    <phoneticPr fontId="2" type="noConversion"/>
  </si>
  <si>
    <t>Number of Visitors to Major Attractions</t>
    <phoneticPr fontId="2" type="noConversion"/>
  </si>
  <si>
    <t>No. of tourist attractions</t>
    <phoneticPr fontId="2" type="noConversion"/>
  </si>
  <si>
    <t>유료 관광지   Paid tourist attractions</t>
    <phoneticPr fontId="2" type="noConversion"/>
  </si>
  <si>
    <t>Free tourist attractions</t>
    <phoneticPr fontId="2" type="noConversion"/>
  </si>
  <si>
    <t>승 용 차
Car</t>
    <phoneticPr fontId="2" type="noConversion"/>
  </si>
  <si>
    <t>승 합 차
Van</t>
    <phoneticPr fontId="2" type="noConversion"/>
  </si>
  <si>
    <t>특 수 차
Special-Car</t>
    <phoneticPr fontId="27" type="noConversion"/>
  </si>
  <si>
    <t>Registered Motor Vehicles by Fuel Type</t>
    <phoneticPr fontId="2" type="noConversion"/>
  </si>
  <si>
    <t>시외버스</t>
    <phoneticPr fontId="2" type="noConversion"/>
  </si>
  <si>
    <t>Total</t>
    <phoneticPr fontId="2" type="noConversion"/>
  </si>
  <si>
    <t>계</t>
    <phoneticPr fontId="2" type="noConversion"/>
  </si>
  <si>
    <t>Intra-city buses</t>
    <phoneticPr fontId="2" type="noConversion"/>
  </si>
  <si>
    <t>Inter-city buses</t>
    <phoneticPr fontId="2" type="noConversion"/>
  </si>
  <si>
    <t>시내버스</t>
    <phoneticPr fontId="2" type="noConversion"/>
  </si>
  <si>
    <t>택시(업체)</t>
    <phoneticPr fontId="2" type="noConversion"/>
  </si>
  <si>
    <t>Tax(Company)</t>
    <phoneticPr fontId="2" type="noConversion"/>
  </si>
  <si>
    <t>Private taxi</t>
    <phoneticPr fontId="2" type="noConversion"/>
  </si>
  <si>
    <t>개인택시</t>
    <phoneticPr fontId="2" type="noConversion"/>
  </si>
  <si>
    <t>Chartered buses</t>
    <phoneticPr fontId="2" type="noConversion"/>
  </si>
  <si>
    <t>전세버스</t>
    <phoneticPr fontId="2" type="noConversion"/>
  </si>
  <si>
    <t>General cargo</t>
    <phoneticPr fontId="2" type="noConversion"/>
  </si>
  <si>
    <t>일반화물</t>
    <phoneticPr fontId="2" type="noConversion"/>
  </si>
  <si>
    <t>Individual cargo</t>
    <phoneticPr fontId="2" type="noConversion"/>
  </si>
  <si>
    <t>개별화물</t>
    <phoneticPr fontId="2" type="noConversion"/>
  </si>
  <si>
    <t>Delivery cargo</t>
    <phoneticPr fontId="2" type="noConversion"/>
  </si>
  <si>
    <t>용달화물(업체)</t>
    <phoneticPr fontId="2" type="noConversion"/>
  </si>
  <si>
    <t>Funeral buses</t>
    <phoneticPr fontId="2" type="noConversion"/>
  </si>
  <si>
    <t>특수여객</t>
    <phoneticPr fontId="2" type="noConversion"/>
  </si>
  <si>
    <t>Transportation Companies by Type of Business</t>
    <phoneticPr fontId="2" type="noConversion"/>
  </si>
  <si>
    <t>자료 : 도시교통과</t>
    <phoneticPr fontId="2" type="noConversion"/>
  </si>
  <si>
    <t>Transportation of Commercial Motor Vehicles by Type of Business</t>
    <phoneticPr fontId="2" type="noConversion"/>
  </si>
  <si>
    <t>화물             Freight</t>
    <phoneticPr fontId="2" type="noConversion"/>
  </si>
  <si>
    <t>…</t>
    <phoneticPr fontId="2" type="noConversion"/>
  </si>
  <si>
    <t>마을버스</t>
    <phoneticPr fontId="2" type="noConversion"/>
  </si>
  <si>
    <t>Lacal buses</t>
    <phoneticPr fontId="2" type="noConversion"/>
  </si>
  <si>
    <t>Registration of Tourist Service 
Establishments</t>
    <phoneticPr fontId="2" type="noConversion"/>
  </si>
  <si>
    <t>전   문</t>
    <phoneticPr fontId="2" type="noConversion"/>
  </si>
  <si>
    <t>연   별</t>
    <phoneticPr fontId="2" type="noConversion"/>
  </si>
  <si>
    <t>월   별</t>
    <phoneticPr fontId="2" type="noConversion"/>
  </si>
  <si>
    <t>Registered Motor Vehicles</t>
    <phoneticPr fontId="2" type="noConversion"/>
  </si>
  <si>
    <t>자동차 연료 종류별 등록(속)</t>
    <phoneticPr fontId="2" type="noConversion"/>
  </si>
  <si>
    <t>Registered Motor Vehicles by Fuel Type(Cont'd)</t>
    <phoneticPr fontId="2" type="noConversion"/>
  </si>
  <si>
    <t>연   별</t>
    <phoneticPr fontId="2" type="noConversion"/>
  </si>
  <si>
    <t xml:space="preserve"> 주 : 1) 이륜자동차 미포함
       2) 하이브리드 : LPG+전기, 휘발유+전기, 경유+전기, CNG+전기</t>
    <phoneticPr fontId="2" type="noConversion"/>
  </si>
  <si>
    <r>
      <t xml:space="preserve">하이브리드
</t>
    </r>
    <r>
      <rPr>
        <vertAlign val="superscript"/>
        <sz val="10"/>
        <rFont val="맑은 고딕"/>
        <family val="3"/>
        <charset val="129"/>
      </rPr>
      <t>2)</t>
    </r>
    <phoneticPr fontId="2" type="noConversion"/>
  </si>
  <si>
    <r>
      <t>화 물 차</t>
    </r>
    <r>
      <rPr>
        <vertAlign val="superscript"/>
        <sz val="10"/>
        <rFont val="맑은 고딕"/>
        <family val="3"/>
        <charset val="129"/>
        <scheme val="minor"/>
      </rPr>
      <t xml:space="preserve">
</t>
    </r>
    <r>
      <rPr>
        <sz val="10"/>
        <rFont val="맑은 고딕"/>
        <family val="3"/>
        <charset val="129"/>
        <scheme val="minor"/>
      </rPr>
      <t>Trucks</t>
    </r>
    <phoneticPr fontId="4" type="noConversion"/>
  </si>
  <si>
    <t>No. of
cars</t>
    <phoneticPr fontId="28" type="noConversion"/>
  </si>
  <si>
    <t>No. of
cars</t>
    <phoneticPr fontId="2" type="noConversion"/>
  </si>
  <si>
    <t>Volume of
traffic</t>
    <phoneticPr fontId="2" type="noConversion"/>
  </si>
  <si>
    <t>Cruise
ships</t>
    <phoneticPr fontId="2" type="noConversion"/>
  </si>
  <si>
    <t xml:space="preserve"> Guesthouses
/B&amp;Bs for Foreign Tourists </t>
    <phoneticPr fontId="2" type="noConversion"/>
  </si>
  <si>
    <t>Govern
-ment</t>
    <phoneticPr fontId="2" type="noConversion"/>
  </si>
  <si>
    <t>Comme
-rcial</t>
    <phoneticPr fontId="2" type="noConversion"/>
  </si>
  <si>
    <t xml:space="preserve">  자료 : 도시교통과</t>
    <phoneticPr fontId="2" type="noConversion"/>
  </si>
  <si>
    <t xml:space="preserve"> 자료 : 「자동차등록현황」국토교통부 자동차정책과, 도시교통과</t>
    <phoneticPr fontId="2" type="noConversion"/>
  </si>
  <si>
    <t xml:space="preserve"> 자료 : 「자동차등록현황」국토교통부 자동차정책과, 도시교통과</t>
    <phoneticPr fontId="2" type="noConversion"/>
  </si>
  <si>
    <t xml:space="preserve"> 자료 : 관광문화과</t>
    <phoneticPr fontId="2" type="noConversion"/>
  </si>
  <si>
    <t>자료 : 관광문화과</t>
    <phoneticPr fontId="2" type="noConversion"/>
  </si>
  <si>
    <t>Unit : establishment, number</t>
    <phoneticPr fontId="2" type="noConversion"/>
  </si>
  <si>
    <t xml:space="preserve">전세버스
Chartered car              </t>
    <phoneticPr fontId="2" type="noConversion"/>
  </si>
  <si>
    <t>단위 : 여객/명, 화물/톤</t>
    <phoneticPr fontId="28" type="noConversion"/>
  </si>
  <si>
    <t>Unit : passenger/person, freight/ton</t>
    <phoneticPr fontId="28" type="noConversion"/>
  </si>
  <si>
    <r>
      <t>국  외</t>
    </r>
    <r>
      <rPr>
        <vertAlign val="superscript"/>
        <sz val="10"/>
        <rFont val="맑은 고딕"/>
        <family val="3"/>
        <charset val="129"/>
        <scheme val="minor"/>
      </rPr>
      <t>1)</t>
    </r>
    <phoneticPr fontId="2" type="noConversion"/>
  </si>
  <si>
    <t>호텔업
Hotel</t>
    <phoneticPr fontId="2" type="noConversion"/>
  </si>
  <si>
    <r>
      <t>기타호텔업</t>
    </r>
    <r>
      <rPr>
        <vertAlign val="superscript"/>
        <sz val="10"/>
        <rFont val="맑은 고딕"/>
        <family val="3"/>
        <charset val="129"/>
        <scheme val="minor"/>
      </rPr>
      <t>3)</t>
    </r>
    <phoneticPr fontId="28" type="noConversion"/>
  </si>
  <si>
    <r>
      <t>여행업</t>
    </r>
    <r>
      <rPr>
        <vertAlign val="superscript"/>
        <sz val="10"/>
        <rFont val="맑은 고딕"/>
        <family val="3"/>
        <charset val="129"/>
        <scheme val="minor"/>
      </rPr>
      <t>2)</t>
    </r>
    <phoneticPr fontId="28" type="noConversion"/>
  </si>
  <si>
    <r>
      <t>야영장업</t>
    </r>
    <r>
      <rPr>
        <vertAlign val="superscript"/>
        <sz val="10"/>
        <rFont val="맑은 고딕"/>
        <family val="3"/>
        <charset val="129"/>
        <scheme val="minor"/>
      </rPr>
      <t>4)</t>
    </r>
    <phoneticPr fontId="2" type="noConversion"/>
  </si>
  <si>
    <r>
      <t>도시민박업</t>
    </r>
    <r>
      <rPr>
        <vertAlign val="superscript"/>
        <sz val="10"/>
        <rFont val="맑은 고딕"/>
        <family val="3"/>
        <charset val="129"/>
        <scheme val="minor"/>
      </rPr>
      <t>5)</t>
    </r>
    <phoneticPr fontId="2" type="noConversion"/>
  </si>
  <si>
    <r>
      <t>펜션업</t>
    </r>
    <r>
      <rPr>
        <vertAlign val="superscript"/>
        <sz val="10"/>
        <rFont val="맑은 고딕"/>
        <family val="3"/>
        <charset val="129"/>
        <scheme val="minor"/>
      </rPr>
      <t>6)</t>
    </r>
    <phoneticPr fontId="2" type="noConversion"/>
  </si>
  <si>
    <r>
      <t>관광지원
서비스업</t>
    </r>
    <r>
      <rPr>
        <vertAlign val="superscript"/>
        <sz val="10"/>
        <rFont val="맑은 고딕"/>
        <family val="3"/>
        <charset val="129"/>
        <scheme val="minor"/>
      </rPr>
      <t>7)</t>
    </r>
    <phoneticPr fontId="2" type="noConversion"/>
  </si>
  <si>
    <t xml:space="preserve">  주 1) 2021년 9월 24일 관광진흥법 시행령 개정으로 국내외여행업으로 개편</t>
  </si>
  <si>
    <t xml:space="preserve">     2) 국내외를 여행하는 내국인을 대상으로 하는 여행업</t>
  </si>
  <si>
    <t xml:space="preserve">     3) 기타호텔업에는 수상관광호텔업, 한국전통호텔업, 호스텔업이 포함  </t>
  </si>
  <si>
    <t xml:space="preserve">     4) 야영장업은 2015년 관광진흥법 시행령 개정에 따라 2015년 조사대상으로 포함        </t>
  </si>
  <si>
    <t xml:space="preserve">     5) 외국인관광도시민박업은 2016년 관광진흥법 개정에 따라 관광객이용시설업으로 재 분류</t>
  </si>
  <si>
    <t xml:space="preserve">     6) 관광펜션업은 2003년 관광진흥법규 개정에 따라 2003년부터 대상업종으로 추가</t>
    <phoneticPr fontId="2" type="noConversion"/>
  </si>
  <si>
    <t xml:space="preserve">     7) 관광지원서비스업은 2019년 관광진흥법규 개정에 따라 2019년부터 대상업종으로 추가</t>
    <phoneticPr fontId="2" type="noConversion"/>
  </si>
  <si>
    <t>2. 업종별 운수업체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</si>
</sst>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#,##0_);[Red]\(#,##0\)"/>
    <numFmt numFmtId="178" formatCode="* #,##0_-;\-* #,##0_-;_-* &quot;-&quot;_-;_-@_-"/>
    <numFmt numFmtId="179" formatCode="_-* #,##0.000_-;\-* #,##0.000_-;_-* &quot;-&quot;_-;_-@_-"/>
  </numFmts>
  <fonts count="50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바탕체"/>
      <family val="1"/>
      <charset val="129"/>
    </font>
    <font>
      <sz val="10"/>
      <name val="돋움체"/>
      <family val="3"/>
      <charset val="129"/>
    </font>
    <font>
      <sz val="10"/>
      <name val="HY중고딕"/>
      <family val="1"/>
      <charset val="129"/>
    </font>
    <font>
      <sz val="9"/>
      <name val="굴림"/>
      <family val="3"/>
      <charset val="129"/>
    </font>
    <font>
      <sz val="10"/>
      <color indexed="8"/>
      <name val="Arial"/>
      <family val="2"/>
    </font>
    <font>
      <sz val="12"/>
      <name val="맑은 고딕"/>
      <family val="3"/>
      <charset val="129"/>
      <scheme val="minor"/>
    </font>
    <font>
      <sz val="10"/>
      <name val="바탕체"/>
      <family val="1"/>
      <charset val="129"/>
    </font>
    <font>
      <b/>
      <sz val="26"/>
      <color indexed="8"/>
      <name val="맑은 고딕"/>
      <family val="3"/>
      <charset val="129"/>
      <scheme val="minor"/>
    </font>
    <font>
      <b/>
      <sz val="20"/>
      <color indexed="8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vertAlign val="superscript"/>
      <sz val="10"/>
      <color theme="1"/>
      <name val="맑은 고딕"/>
      <family val="3"/>
      <charset val="129"/>
    </font>
    <font>
      <sz val="10"/>
      <color theme="1"/>
      <name val="맑은 고딕"/>
      <family val="3"/>
      <charset val="129"/>
    </font>
    <font>
      <sz val="1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vertAlign val="superscript"/>
      <sz val="10"/>
      <name val="맑은 고딕"/>
      <family val="3"/>
      <charset val="129"/>
    </font>
    <font>
      <sz val="10"/>
      <name val="맑은 고딕"/>
      <family val="3"/>
      <charset val="129"/>
    </font>
    <font>
      <b/>
      <sz val="12"/>
      <name val="바탕체"/>
      <family val="1"/>
      <charset val="129"/>
    </font>
    <font>
      <sz val="8"/>
      <name val="맑은 고딕"/>
      <family val="2"/>
      <charset val="129"/>
      <scheme val="minor"/>
    </font>
    <font>
      <sz val="8"/>
      <name val="바탕체"/>
      <family val="1"/>
      <charset val="129"/>
    </font>
    <font>
      <sz val="11"/>
      <name val="맑은 고딕"/>
      <family val="3"/>
      <charset val="129"/>
      <scheme val="minor"/>
    </font>
    <font>
      <b/>
      <sz val="20"/>
      <name val="맑은 고딕"/>
      <family val="3"/>
      <charset val="129"/>
      <scheme val="minor"/>
    </font>
    <font>
      <b/>
      <sz val="18"/>
      <name val="맑은 고딕"/>
      <family val="3"/>
      <charset val="129"/>
      <scheme val="minor"/>
    </font>
    <font>
      <sz val="18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b/>
      <sz val="16"/>
      <name val="맑은 고딕"/>
      <family val="3"/>
      <charset val="129"/>
      <scheme val="minor"/>
    </font>
    <font>
      <sz val="10"/>
      <color indexed="12"/>
      <name val="맑은 고딕"/>
      <family val="3"/>
      <charset val="129"/>
      <scheme val="minor"/>
    </font>
    <font>
      <sz val="10"/>
      <name val="돋움"/>
      <family val="3"/>
      <charset val="129"/>
    </font>
    <font>
      <b/>
      <sz val="23"/>
      <color theme="1"/>
      <name val="HY헤드라인M"/>
      <family val="1"/>
      <charset val="129"/>
    </font>
    <font>
      <sz val="23"/>
      <color theme="1"/>
      <name val="HY헤드라인M"/>
      <family val="1"/>
      <charset val="129"/>
    </font>
    <font>
      <b/>
      <sz val="23"/>
      <name val="HY헤드라인M"/>
      <family val="1"/>
      <charset val="129"/>
    </font>
    <font>
      <sz val="23"/>
      <name val="HY헤드라인M"/>
      <family val="1"/>
      <charset val="129"/>
    </font>
    <font>
      <b/>
      <sz val="19"/>
      <name val="HY헤드라인M"/>
      <family val="1"/>
      <charset val="129"/>
    </font>
    <font>
      <sz val="19"/>
      <name val="HY헤드라인M"/>
      <family val="1"/>
      <charset val="129"/>
    </font>
    <font>
      <b/>
      <sz val="10"/>
      <name val="맑은 고딕"/>
      <family val="3"/>
      <charset val="129"/>
    </font>
    <font>
      <b/>
      <sz val="10"/>
      <color rgb="FF0000FF"/>
      <name val="맑은 고딕"/>
      <family val="3"/>
      <charset val="129"/>
      <scheme val="minor"/>
    </font>
    <font>
      <sz val="9"/>
      <color rgb="FF0000FF"/>
      <name val="맑은 고딕"/>
      <family val="3"/>
      <charset val="129"/>
      <scheme val="minor"/>
    </font>
    <font>
      <b/>
      <sz val="9"/>
      <color rgb="FF0000FF"/>
      <name val="맑은 고딕"/>
      <family val="3"/>
      <charset val="129"/>
      <scheme val="minor"/>
    </font>
    <font>
      <b/>
      <sz val="22"/>
      <name val="HY헤드라인M"/>
      <family val="1"/>
      <charset val="129"/>
    </font>
    <font>
      <vertAlign val="superscript"/>
      <sz val="10"/>
      <name val="맑은 고딕"/>
      <family val="3"/>
      <charset val="129"/>
      <scheme val="minor"/>
    </font>
    <font>
      <sz val="10"/>
      <color rgb="FF0000FF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9">
    <xf numFmtId="0" fontId="0" fillId="0" borderId="0">
      <alignment vertical="center"/>
    </xf>
    <xf numFmtId="176" fontId="3" fillId="0" borderId="0" applyProtection="0"/>
    <xf numFmtId="42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176" fontId="3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  <xf numFmtId="0" fontId="1" fillId="0" borderId="0"/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7" fillId="0" borderId="0"/>
    <xf numFmtId="0" fontId="3" fillId="0" borderId="0"/>
    <xf numFmtId="0" fontId="9" fillId="0" borderId="0"/>
    <xf numFmtId="0" fontId="3" fillId="0" borderId="0"/>
    <xf numFmtId="176" fontId="3" fillId="0" borderId="0" applyFont="0" applyFill="0" applyBorder="0" applyAlignment="0" applyProtection="0"/>
    <xf numFmtId="0" fontId="3" fillId="0" borderId="0"/>
    <xf numFmtId="176" fontId="3" fillId="0" borderId="0" applyFont="0" applyFill="0" applyBorder="0" applyAlignment="0" applyProtection="0"/>
    <xf numFmtId="0" fontId="1" fillId="0" borderId="0">
      <alignment vertical="center"/>
    </xf>
    <xf numFmtId="176" fontId="3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0" fontId="3" fillId="0" borderId="0"/>
    <xf numFmtId="41" fontId="1" fillId="0" borderId="0" applyFont="0" applyFill="0" applyBorder="0" applyAlignment="0" applyProtection="0">
      <alignment vertical="center"/>
    </xf>
  </cellStyleXfs>
  <cellXfs count="513">
    <xf numFmtId="0" fontId="0" fillId="0" borderId="0" xfId="0">
      <alignment vertical="center"/>
    </xf>
    <xf numFmtId="0" fontId="8" fillId="0" borderId="0" xfId="18" applyFont="1"/>
    <xf numFmtId="0" fontId="10" fillId="0" borderId="0" xfId="19" applyFont="1" applyAlignment="1">
      <alignment horizontal="centerContinuous" wrapText="1" shrinkToFit="1"/>
    </xf>
    <xf numFmtId="0" fontId="8" fillId="0" borderId="0" xfId="18" applyFont="1" applyAlignment="1">
      <alignment horizontal="centerContinuous" shrinkToFit="1"/>
    </xf>
    <xf numFmtId="0" fontId="11" fillId="0" borderId="0" xfId="19" applyFont="1" applyAlignment="1">
      <alignment horizontal="centerContinuous" wrapText="1"/>
    </xf>
    <xf numFmtId="0" fontId="8" fillId="0" borderId="0" xfId="18" applyFont="1" applyAlignment="1">
      <alignment horizontal="centerContinuous"/>
    </xf>
    <xf numFmtId="0" fontId="12" fillId="0" borderId="0" xfId="20" applyFont="1" applyFill="1" applyAlignment="1">
      <alignment vertical="top"/>
    </xf>
    <xf numFmtId="0" fontId="12" fillId="0" borderId="0" xfId="20" applyFont="1" applyFill="1" applyAlignment="1">
      <alignment horizontal="right" vertical="top"/>
    </xf>
    <xf numFmtId="0" fontId="13" fillId="0" borderId="0" xfId="20" applyFont="1" applyFill="1" applyAlignment="1">
      <alignment horizontal="right" vertical="top"/>
    </xf>
    <xf numFmtId="0" fontId="14" fillId="0" borderId="0" xfId="20" applyFont="1" applyFill="1" applyAlignment="1">
      <alignment horizontal="centerContinuous" vertical="center"/>
    </xf>
    <xf numFmtId="0" fontId="12" fillId="0" borderId="0" xfId="20" applyFont="1" applyFill="1" applyAlignment="1">
      <alignment vertical="center"/>
    </xf>
    <xf numFmtId="0" fontId="12" fillId="0" borderId="0" xfId="20" applyFont="1" applyFill="1" applyAlignment="1">
      <alignment horizontal="centerContinuous"/>
    </xf>
    <xf numFmtId="0" fontId="12" fillId="0" borderId="0" xfId="20" applyFont="1" applyFill="1"/>
    <xf numFmtId="0" fontId="12" fillId="2" borderId="20" xfId="20" applyFont="1" applyFill="1" applyBorder="1" applyAlignment="1">
      <alignment horizontal="centerContinuous" vertical="center"/>
    </xf>
    <xf numFmtId="0" fontId="12" fillId="2" borderId="21" xfId="20" applyFont="1" applyFill="1" applyBorder="1" applyAlignment="1">
      <alignment horizontal="centerContinuous" vertical="center"/>
    </xf>
    <xf numFmtId="0" fontId="12" fillId="2" borderId="19" xfId="20" applyFont="1" applyFill="1" applyBorder="1" applyAlignment="1">
      <alignment horizontal="centerContinuous" vertical="center"/>
    </xf>
    <xf numFmtId="0" fontId="12" fillId="2" borderId="8" xfId="20" applyFont="1" applyFill="1" applyBorder="1" applyAlignment="1">
      <alignment horizontal="center" vertical="center"/>
    </xf>
    <xf numFmtId="0" fontId="12" fillId="2" borderId="17" xfId="20" applyFont="1" applyFill="1" applyBorder="1" applyAlignment="1">
      <alignment horizontal="center" vertical="center"/>
    </xf>
    <xf numFmtId="0" fontId="17" fillId="2" borderId="2" xfId="20" applyFont="1" applyFill="1" applyBorder="1" applyAlignment="1">
      <alignment horizontal="center" vertical="center"/>
    </xf>
    <xf numFmtId="0" fontId="12" fillId="2" borderId="2" xfId="20" applyFont="1" applyFill="1" applyBorder="1" applyAlignment="1">
      <alignment horizontal="center" vertical="center"/>
    </xf>
    <xf numFmtId="0" fontId="12" fillId="2" borderId="6" xfId="20" applyFont="1" applyFill="1" applyBorder="1" applyAlignment="1">
      <alignment horizontal="center" vertical="center"/>
    </xf>
    <xf numFmtId="0" fontId="12" fillId="2" borderId="16" xfId="20" applyFont="1" applyFill="1" applyBorder="1" applyAlignment="1">
      <alignment horizontal="center" vertical="center"/>
    </xf>
    <xf numFmtId="176" fontId="12" fillId="0" borderId="0" xfId="20" applyNumberFormat="1" applyFont="1" applyFill="1"/>
    <xf numFmtId="176" fontId="18" fillId="0" borderId="0" xfId="20" applyNumberFormat="1" applyFont="1" applyFill="1"/>
    <xf numFmtId="0" fontId="18" fillId="0" borderId="0" xfId="20" applyFont="1" applyFill="1"/>
    <xf numFmtId="0" fontId="12" fillId="0" borderId="0" xfId="20" applyFont="1" applyFill="1" applyBorder="1"/>
    <xf numFmtId="0" fontId="12" fillId="0" borderId="0" xfId="20" applyFont="1" applyFill="1" applyBorder="1" applyAlignment="1">
      <alignment horizontal="center"/>
    </xf>
    <xf numFmtId="176" fontId="12" fillId="0" borderId="0" xfId="21" applyFont="1" applyFill="1" applyBorder="1" applyAlignment="1">
      <alignment horizontal="right"/>
    </xf>
    <xf numFmtId="176" fontId="12" fillId="0" borderId="0" xfId="21" applyFont="1" applyFill="1" applyBorder="1" applyAlignment="1" applyProtection="1">
      <alignment horizontal="right"/>
    </xf>
    <xf numFmtId="0" fontId="3" fillId="0" borderId="0" xfId="22"/>
    <xf numFmtId="41" fontId="17" fillId="0" borderId="0" xfId="22" applyNumberFormat="1" applyFont="1" applyFill="1" applyBorder="1" applyAlignment="1"/>
    <xf numFmtId="0" fontId="17" fillId="0" borderId="0" xfId="22" applyFont="1" applyFill="1" applyBorder="1" applyAlignment="1" applyProtection="1">
      <alignment horizontal="center"/>
    </xf>
    <xf numFmtId="41" fontId="17" fillId="0" borderId="0" xfId="22" applyNumberFormat="1" applyFont="1" applyBorder="1" applyAlignment="1">
      <alignment vertical="center"/>
    </xf>
    <xf numFmtId="176" fontId="17" fillId="0" borderId="0" xfId="23" applyFont="1" applyBorder="1" applyAlignment="1">
      <alignment vertical="center"/>
    </xf>
    <xf numFmtId="0" fontId="5" fillId="0" borderId="0" xfId="22" applyFont="1" applyFill="1" applyBorder="1" applyAlignment="1">
      <alignment horizontal="left" vertical="center" wrapText="1"/>
    </xf>
    <xf numFmtId="0" fontId="17" fillId="2" borderId="17" xfId="22" applyFont="1" applyFill="1" applyBorder="1" applyAlignment="1">
      <alignment vertical="center"/>
    </xf>
    <xf numFmtId="0" fontId="17" fillId="2" borderId="2" xfId="22" applyFont="1" applyFill="1" applyBorder="1" applyAlignment="1">
      <alignment horizontal="center" vertical="center"/>
    </xf>
    <xf numFmtId="0" fontId="17" fillId="2" borderId="4" xfId="22" applyFont="1" applyFill="1" applyBorder="1" applyAlignment="1">
      <alignment horizontal="center" vertical="center"/>
    </xf>
    <xf numFmtId="0" fontId="17" fillId="2" borderId="10" xfId="22" applyFont="1" applyFill="1" applyBorder="1" applyAlignment="1">
      <alignment horizontal="center" vertical="center"/>
    </xf>
    <xf numFmtId="0" fontId="17" fillId="0" borderId="0" xfId="24" applyFont="1" applyFill="1" applyAlignment="1">
      <alignment vertical="top"/>
    </xf>
    <xf numFmtId="0" fontId="17" fillId="0" borderId="0" xfId="20" applyFont="1" applyFill="1" applyAlignment="1">
      <alignment horizontal="right" vertical="top"/>
    </xf>
    <xf numFmtId="0" fontId="29" fillId="0" borderId="0" xfId="24" applyFont="1">
      <alignment vertical="center"/>
    </xf>
    <xf numFmtId="0" fontId="31" fillId="0" borderId="0" xfId="24" applyFont="1" applyFill="1" applyAlignment="1" applyProtection="1">
      <alignment horizontal="centerContinuous"/>
    </xf>
    <xf numFmtId="0" fontId="32" fillId="0" borderId="0" xfId="24" applyFont="1" applyFill="1" applyAlignment="1" applyProtection="1">
      <alignment horizontal="centerContinuous"/>
    </xf>
    <xf numFmtId="0" fontId="32" fillId="0" borderId="0" xfId="24" applyFont="1">
      <alignment vertical="center"/>
    </xf>
    <xf numFmtId="0" fontId="23" fillId="0" borderId="0" xfId="24" applyFont="1">
      <alignment vertical="center"/>
    </xf>
    <xf numFmtId="0" fontId="17" fillId="2" borderId="20" xfId="24" applyFont="1" applyFill="1" applyBorder="1" applyAlignment="1" applyProtection="1">
      <alignment horizontal="centerContinuous" vertical="center"/>
    </xf>
    <xf numFmtId="0" fontId="17" fillId="2" borderId="21" xfId="24" applyFont="1" applyFill="1" applyBorder="1" applyAlignment="1" applyProtection="1">
      <alignment horizontal="centerContinuous" vertical="center" wrapText="1"/>
    </xf>
    <xf numFmtId="0" fontId="17" fillId="2" borderId="25" xfId="24" applyFont="1" applyFill="1" applyBorder="1" applyAlignment="1" applyProtection="1">
      <alignment horizontal="centerContinuous" vertical="center" wrapText="1"/>
    </xf>
    <xf numFmtId="0" fontId="17" fillId="2" borderId="1" xfId="24" applyFont="1" applyFill="1" applyBorder="1" applyAlignment="1" applyProtection="1">
      <alignment horizontal="center" vertical="center"/>
    </xf>
    <xf numFmtId="176" fontId="17" fillId="0" borderId="0" xfId="25" applyFont="1" applyFill="1" applyBorder="1" applyAlignment="1" applyProtection="1">
      <alignment horizontal="center"/>
    </xf>
    <xf numFmtId="178" fontId="17" fillId="0" borderId="0" xfId="26" applyNumberFormat="1" applyFont="1" applyFill="1" applyBorder="1" applyAlignment="1"/>
    <xf numFmtId="0" fontId="23" fillId="0" borderId="0" xfId="24" applyFont="1" applyFill="1">
      <alignment vertical="center"/>
    </xf>
    <xf numFmtId="0" fontId="33" fillId="0" borderId="0" xfId="24" applyFont="1">
      <alignment vertical="center"/>
    </xf>
    <xf numFmtId="0" fontId="17" fillId="0" borderId="0" xfId="24" applyFont="1" applyFill="1">
      <alignment vertical="center"/>
    </xf>
    <xf numFmtId="0" fontId="17" fillId="0" borderId="0" xfId="24" applyFont="1" applyFill="1" applyBorder="1">
      <alignment vertical="center"/>
    </xf>
    <xf numFmtId="0" fontId="17" fillId="2" borderId="25" xfId="24" applyFont="1" applyFill="1" applyBorder="1" applyAlignment="1" applyProtection="1">
      <alignment horizontal="centerContinuous" vertical="center"/>
    </xf>
    <xf numFmtId="0" fontId="17" fillId="2" borderId="20" xfId="24" applyFont="1" applyFill="1" applyBorder="1" applyAlignment="1" applyProtection="1">
      <alignment horizontal="centerContinuous" vertical="center" wrapText="1"/>
    </xf>
    <xf numFmtId="41" fontId="17" fillId="0" borderId="7" xfId="26" applyFont="1" applyFill="1" applyBorder="1" applyAlignment="1" applyProtection="1">
      <alignment horizontal="center"/>
    </xf>
    <xf numFmtId="0" fontId="33" fillId="0" borderId="0" xfId="24" applyFont="1" applyFill="1" applyBorder="1" applyAlignment="1" applyProtection="1">
      <alignment horizontal="center"/>
    </xf>
    <xf numFmtId="41" fontId="33" fillId="0" borderId="0" xfId="26" applyFont="1" applyFill="1" applyBorder="1" applyAlignment="1" applyProtection="1">
      <alignment horizontal="center"/>
    </xf>
    <xf numFmtId="178" fontId="33" fillId="0" borderId="0" xfId="26" applyNumberFormat="1" applyFont="1" applyFill="1" applyBorder="1" applyAlignment="1"/>
    <xf numFmtId="0" fontId="17" fillId="0" borderId="0" xfId="24" applyFont="1">
      <alignment vertical="center"/>
    </xf>
    <xf numFmtId="0" fontId="17" fillId="0" borderId="0" xfId="22" applyFont="1" applyFill="1" applyAlignment="1">
      <alignment vertical="top"/>
    </xf>
    <xf numFmtId="0" fontId="17" fillId="0" borderId="0" xfId="22" applyFont="1" applyFill="1" applyAlignment="1">
      <alignment vertical="center"/>
    </xf>
    <xf numFmtId="0" fontId="17" fillId="0" borderId="0" xfId="22" applyFont="1" applyFill="1"/>
    <xf numFmtId="0" fontId="34" fillId="0" borderId="0" xfId="22" applyFont="1" applyFill="1" applyAlignment="1">
      <alignment horizontal="centerContinuous" vertical="center" shrinkToFit="1"/>
    </xf>
    <xf numFmtId="0" fontId="17" fillId="0" borderId="0" xfId="22" applyFont="1" applyFill="1" applyAlignment="1">
      <alignment horizontal="centerContinuous"/>
    </xf>
    <xf numFmtId="0" fontId="23" fillId="0" borderId="0" xfId="22" applyFont="1" applyFill="1" applyAlignment="1">
      <alignment horizontal="left"/>
    </xf>
    <xf numFmtId="0" fontId="23" fillId="0" borderId="0" xfId="22" applyFont="1" applyFill="1"/>
    <xf numFmtId="0" fontId="23" fillId="0" borderId="0" xfId="22" applyFont="1" applyFill="1" applyAlignment="1">
      <alignment vertical="center"/>
    </xf>
    <xf numFmtId="176" fontId="23" fillId="0" borderId="7" xfId="23" applyFont="1" applyFill="1" applyBorder="1" applyAlignment="1">
      <alignment horizontal="right"/>
    </xf>
    <xf numFmtId="176" fontId="23" fillId="0" borderId="0" xfId="23" applyFont="1" applyFill="1" applyBorder="1" applyAlignment="1">
      <alignment horizontal="right"/>
    </xf>
    <xf numFmtId="176" fontId="23" fillId="0" borderId="0" xfId="23" applyFont="1" applyFill="1" applyBorder="1" applyAlignment="1" applyProtection="1">
      <alignment horizontal="right"/>
    </xf>
    <xf numFmtId="176" fontId="23" fillId="0" borderId="0" xfId="22" applyNumberFormat="1" applyFont="1" applyFill="1"/>
    <xf numFmtId="176" fontId="33" fillId="0" borderId="0" xfId="23" applyFont="1" applyFill="1" applyBorder="1" applyAlignment="1">
      <alignment horizontal="right"/>
    </xf>
    <xf numFmtId="0" fontId="33" fillId="0" borderId="0" xfId="22" applyFont="1" applyFill="1"/>
    <xf numFmtId="176" fontId="22" fillId="0" borderId="0" xfId="23" applyFont="1" applyFill="1" applyBorder="1" applyAlignment="1" applyProtection="1">
      <alignment horizontal="right"/>
    </xf>
    <xf numFmtId="176" fontId="33" fillId="0" borderId="0" xfId="23" applyFont="1" applyFill="1" applyBorder="1" applyAlignment="1" applyProtection="1">
      <alignment horizontal="right"/>
    </xf>
    <xf numFmtId="0" fontId="33" fillId="0" borderId="0" xfId="22" applyFont="1" applyFill="1" applyBorder="1" applyAlignment="1">
      <alignment horizontal="center"/>
    </xf>
    <xf numFmtId="0" fontId="35" fillId="0" borderId="0" xfId="22" applyFont="1" applyFill="1"/>
    <xf numFmtId="176" fontId="23" fillId="0" borderId="11" xfId="23" applyFont="1" applyFill="1" applyBorder="1" applyAlignment="1">
      <alignment horizontal="right"/>
    </xf>
    <xf numFmtId="0" fontId="30" fillId="0" borderId="0" xfId="22" applyFont="1" applyFill="1" applyAlignment="1">
      <alignment horizontal="centerContinuous"/>
    </xf>
    <xf numFmtId="0" fontId="17" fillId="2" borderId="19" xfId="22" applyFont="1" applyFill="1" applyBorder="1" applyAlignment="1">
      <alignment horizontal="center" vertical="center"/>
    </xf>
    <xf numFmtId="0" fontId="17" fillId="2" borderId="19" xfId="22" applyFont="1" applyFill="1" applyBorder="1" applyAlignment="1">
      <alignment horizontal="centerContinuous" vertical="center"/>
    </xf>
    <xf numFmtId="0" fontId="17" fillId="2" borderId="25" xfId="22" applyFont="1" applyFill="1" applyBorder="1" applyAlignment="1">
      <alignment horizontal="centerContinuous" vertical="center"/>
    </xf>
    <xf numFmtId="0" fontId="17" fillId="2" borderId="26" xfId="22" applyFont="1" applyFill="1" applyBorder="1" applyAlignment="1">
      <alignment horizontal="centerContinuous" vertical="center"/>
    </xf>
    <xf numFmtId="0" fontId="17" fillId="2" borderId="27" xfId="22" applyFont="1" applyFill="1" applyBorder="1" applyAlignment="1">
      <alignment horizontal="centerContinuous" vertical="center"/>
    </xf>
    <xf numFmtId="0" fontId="17" fillId="2" borderId="8" xfId="22" applyFont="1" applyFill="1" applyBorder="1" applyAlignment="1">
      <alignment horizontal="center" vertical="center"/>
    </xf>
    <xf numFmtId="0" fontId="17" fillId="2" borderId="2" xfId="22" applyFont="1" applyFill="1" applyBorder="1" applyAlignment="1">
      <alignment horizontal="centerContinuous" vertical="center"/>
    </xf>
    <xf numFmtId="0" fontId="12" fillId="2" borderId="2" xfId="22" applyFont="1" applyFill="1" applyBorder="1" applyAlignment="1">
      <alignment horizontal="centerContinuous" vertical="center"/>
    </xf>
    <xf numFmtId="0" fontId="17" fillId="2" borderId="17" xfId="22" applyFont="1" applyFill="1" applyBorder="1" applyAlignment="1">
      <alignment horizontal="centerContinuous" vertical="center"/>
    </xf>
    <xf numFmtId="0" fontId="12" fillId="2" borderId="17" xfId="22" applyFont="1" applyFill="1" applyBorder="1" applyAlignment="1">
      <alignment horizontal="centerContinuous" vertical="top"/>
    </xf>
    <xf numFmtId="0" fontId="12" fillId="2" borderId="17" xfId="22" applyFont="1" applyFill="1" applyBorder="1" applyAlignment="1">
      <alignment horizontal="centerContinuous" vertical="center"/>
    </xf>
    <xf numFmtId="0" fontId="12" fillId="2" borderId="17" xfId="22" applyFont="1" applyFill="1" applyBorder="1" applyAlignment="1">
      <alignment horizontal="centerContinuous" vertical="center" shrinkToFit="1"/>
    </xf>
    <xf numFmtId="0" fontId="17" fillId="2" borderId="16" xfId="22" applyFont="1" applyFill="1" applyBorder="1" applyAlignment="1">
      <alignment horizontal="center" vertical="center" shrinkToFit="1"/>
    </xf>
    <xf numFmtId="176" fontId="17" fillId="0" borderId="0" xfId="23" applyFont="1" applyFill="1" applyBorder="1" applyAlignment="1">
      <alignment horizontal="right"/>
    </xf>
    <xf numFmtId="176" fontId="17" fillId="0" borderId="0" xfId="23" applyFont="1" applyFill="1" applyBorder="1" applyAlignment="1">
      <alignment horizontal="centerContinuous"/>
    </xf>
    <xf numFmtId="0" fontId="20" fillId="0" borderId="0" xfId="22" applyFont="1" applyFill="1"/>
    <xf numFmtId="0" fontId="20" fillId="0" borderId="0" xfId="22" applyFont="1" applyFill="1" applyBorder="1" applyAlignment="1">
      <alignment horizontal="center"/>
    </xf>
    <xf numFmtId="176" fontId="20" fillId="0" borderId="0" xfId="23" applyFont="1" applyFill="1" applyAlignment="1">
      <alignment horizontal="right"/>
    </xf>
    <xf numFmtId="176" fontId="20" fillId="0" borderId="0" xfId="23" applyFont="1" applyFill="1" applyBorder="1" applyAlignment="1">
      <alignment horizontal="right"/>
    </xf>
    <xf numFmtId="0" fontId="17" fillId="2" borderId="21" xfId="22" applyFont="1" applyFill="1" applyBorder="1" applyAlignment="1">
      <alignment horizontal="centerContinuous" vertical="center"/>
    </xf>
    <xf numFmtId="0" fontId="17" fillId="2" borderId="7" xfId="22" applyFont="1" applyFill="1" applyBorder="1" applyAlignment="1">
      <alignment horizontal="centerContinuous" vertical="center"/>
    </xf>
    <xf numFmtId="0" fontId="17" fillId="2" borderId="7" xfId="22" applyFont="1" applyFill="1" applyBorder="1" applyAlignment="1">
      <alignment horizontal="center" vertical="center" shrinkToFit="1"/>
    </xf>
    <xf numFmtId="0" fontId="17" fillId="2" borderId="0" xfId="22" applyFont="1" applyFill="1" applyBorder="1" applyAlignment="1">
      <alignment horizontal="center" vertical="center" shrinkToFit="1"/>
    </xf>
    <xf numFmtId="176" fontId="17" fillId="0" borderId="7" xfId="23" applyFont="1" applyFill="1" applyBorder="1" applyAlignment="1"/>
    <xf numFmtId="176" fontId="17" fillId="0" borderId="0" xfId="23" applyFont="1" applyFill="1" applyBorder="1" applyAlignment="1"/>
    <xf numFmtId="0" fontId="17" fillId="0" borderId="0" xfId="22" applyFont="1" applyFill="1" applyBorder="1"/>
    <xf numFmtId="0" fontId="17" fillId="0" borderId="0" xfId="22" applyFont="1" applyFill="1" applyBorder="1" applyAlignment="1">
      <alignment horizontal="center"/>
    </xf>
    <xf numFmtId="176" fontId="17" fillId="0" borderId="0" xfId="23" applyFont="1" applyFill="1" applyBorder="1" applyAlignment="1" applyProtection="1">
      <alignment horizontal="right"/>
    </xf>
    <xf numFmtId="0" fontId="21" fillId="0" borderId="0" xfId="22" applyFont="1" applyFill="1"/>
    <xf numFmtId="0" fontId="17" fillId="2" borderId="7" xfId="22" applyFont="1" applyFill="1" applyBorder="1" applyAlignment="1">
      <alignment horizontal="center" vertical="center"/>
    </xf>
    <xf numFmtId="0" fontId="17" fillId="2" borderId="10" xfId="22" applyFont="1" applyFill="1" applyBorder="1" applyAlignment="1">
      <alignment horizontal="centerContinuous" vertical="center"/>
    </xf>
    <xf numFmtId="0" fontId="17" fillId="2" borderId="11" xfId="22" applyFont="1" applyFill="1" applyBorder="1" applyAlignment="1">
      <alignment horizontal="centerContinuous" vertical="center"/>
    </xf>
    <xf numFmtId="0" fontId="21" fillId="2" borderId="17" xfId="22" applyFont="1" applyFill="1" applyBorder="1" applyAlignment="1">
      <alignment vertical="center"/>
    </xf>
    <xf numFmtId="0" fontId="30" fillId="0" borderId="0" xfId="22" applyFont="1" applyFill="1" applyAlignment="1">
      <alignment horizontal="center"/>
    </xf>
    <xf numFmtId="0" fontId="23" fillId="0" borderId="0" xfId="27" applyFont="1" applyFill="1" applyAlignment="1" applyProtection="1">
      <alignment horizontal="right"/>
    </xf>
    <xf numFmtId="0" fontId="17" fillId="2" borderId="9" xfId="22" applyFont="1" applyFill="1" applyBorder="1" applyAlignment="1">
      <alignment horizontal="centerContinuous" vertical="center"/>
    </xf>
    <xf numFmtId="0" fontId="17" fillId="0" borderId="0" xfId="22" applyFont="1" applyFill="1" applyAlignment="1"/>
    <xf numFmtId="176" fontId="20" fillId="0" borderId="0" xfId="22" applyNumberFormat="1" applyFont="1" applyFill="1" applyAlignment="1"/>
    <xf numFmtId="0" fontId="20" fillId="0" borderId="0" xfId="22" applyFont="1" applyFill="1" applyAlignment="1"/>
    <xf numFmtId="0" fontId="17" fillId="0" borderId="0" xfId="22" applyFont="1" applyFill="1" applyBorder="1" applyAlignment="1">
      <alignment horizontal="center" vertical="center"/>
    </xf>
    <xf numFmtId="0" fontId="23" fillId="0" borderId="0" xfId="22" applyFont="1" applyFill="1" applyBorder="1" applyAlignment="1"/>
    <xf numFmtId="0" fontId="23" fillId="0" borderId="0" xfId="22" applyFont="1" applyFill="1" applyBorder="1" applyAlignment="1">
      <alignment horizontal="center"/>
    </xf>
    <xf numFmtId="176" fontId="23" fillId="0" borderId="0" xfId="23" applyFont="1" applyFill="1" applyBorder="1" applyAlignment="1" applyProtection="1">
      <alignment horizontal="right"/>
      <protection locked="0"/>
    </xf>
    <xf numFmtId="0" fontId="23" fillId="0" borderId="0" xfId="22" applyFont="1" applyFill="1" applyAlignment="1"/>
    <xf numFmtId="0" fontId="37" fillId="0" borderId="0" xfId="20" applyFont="1" applyFill="1" applyAlignment="1">
      <alignment horizontal="centerContinuous" vertical="center"/>
    </xf>
    <xf numFmtId="0" fontId="38" fillId="0" borderId="0" xfId="20" applyFont="1" applyFill="1" applyAlignment="1">
      <alignment horizontal="centerContinuous" vertical="center"/>
    </xf>
    <xf numFmtId="0" fontId="38" fillId="0" borderId="0" xfId="20" applyFont="1" applyFill="1" applyAlignment="1">
      <alignment vertical="center"/>
    </xf>
    <xf numFmtId="0" fontId="38" fillId="0" borderId="0" xfId="20" applyFont="1" applyFill="1" applyAlignment="1">
      <alignment horizontal="centerContinuous"/>
    </xf>
    <xf numFmtId="0" fontId="38" fillId="0" borderId="0" xfId="20" applyFont="1" applyFill="1"/>
    <xf numFmtId="0" fontId="12" fillId="2" borderId="28" xfId="20" applyFont="1" applyFill="1" applyBorder="1" applyAlignment="1">
      <alignment horizontal="centerContinuous" vertical="center"/>
    </xf>
    <xf numFmtId="176" fontId="17" fillId="3" borderId="0" xfId="21" applyFont="1" applyFill="1" applyBorder="1" applyAlignment="1" applyProtection="1">
      <alignment horizontal="right"/>
    </xf>
    <xf numFmtId="0" fontId="39" fillId="0" borderId="0" xfId="22" applyFont="1" applyFill="1" applyAlignment="1" applyProtection="1">
      <alignment vertical="center"/>
    </xf>
    <xf numFmtId="0" fontId="40" fillId="0" borderId="0" xfId="22" applyFont="1"/>
    <xf numFmtId="0" fontId="3" fillId="0" borderId="0" xfId="22" applyFont="1"/>
    <xf numFmtId="0" fontId="17" fillId="0" borderId="40" xfId="22" applyFont="1" applyFill="1" applyBorder="1" applyAlignment="1" applyProtection="1">
      <alignment horizontal="center"/>
    </xf>
    <xf numFmtId="0" fontId="17" fillId="0" borderId="42" xfId="22" applyFont="1" applyFill="1" applyBorder="1" applyAlignment="1" applyProtection="1">
      <alignment horizontal="center"/>
    </xf>
    <xf numFmtId="41" fontId="17" fillId="0" borderId="43" xfId="22" applyNumberFormat="1" applyFont="1" applyFill="1" applyBorder="1" applyAlignment="1"/>
    <xf numFmtId="176" fontId="17" fillId="0" borderId="43" xfId="23" applyFont="1" applyFill="1" applyBorder="1" applyAlignment="1"/>
    <xf numFmtId="176" fontId="17" fillId="0" borderId="44" xfId="23" applyFont="1" applyFill="1" applyBorder="1" applyAlignment="1"/>
    <xf numFmtId="176" fontId="20" fillId="0" borderId="43" xfId="23" applyFont="1" applyFill="1" applyBorder="1" applyAlignment="1"/>
    <xf numFmtId="176" fontId="20" fillId="0" borderId="44" xfId="23" applyFont="1" applyFill="1" applyBorder="1" applyAlignment="1"/>
    <xf numFmtId="176" fontId="19" fillId="0" borderId="43" xfId="23" applyFont="1" applyFill="1" applyBorder="1" applyAlignment="1"/>
    <xf numFmtId="176" fontId="19" fillId="0" borderId="44" xfId="23" applyFont="1" applyFill="1" applyBorder="1" applyAlignment="1"/>
    <xf numFmtId="176" fontId="20" fillId="0" borderId="47" xfId="23" applyFont="1" applyFill="1" applyBorder="1" applyAlignment="1"/>
    <xf numFmtId="0" fontId="3" fillId="0" borderId="43" xfId="22" applyFill="1" applyBorder="1"/>
    <xf numFmtId="0" fontId="3" fillId="0" borderId="44" xfId="22" applyFill="1" applyBorder="1"/>
    <xf numFmtId="0" fontId="17" fillId="2" borderId="20" xfId="24" applyFont="1" applyFill="1" applyBorder="1" applyAlignment="1" applyProtection="1">
      <alignment horizontal="centerContinuous" vertical="top"/>
    </xf>
    <xf numFmtId="0" fontId="17" fillId="2" borderId="21" xfId="24" applyFont="1" applyFill="1" applyBorder="1" applyAlignment="1" applyProtection="1">
      <alignment horizontal="centerContinuous" vertical="top" wrapText="1"/>
    </xf>
    <xf numFmtId="0" fontId="17" fillId="2" borderId="25" xfId="24" applyFont="1" applyFill="1" applyBorder="1" applyAlignment="1" applyProtection="1">
      <alignment horizontal="centerContinuous" vertical="top" wrapText="1"/>
    </xf>
    <xf numFmtId="0" fontId="39" fillId="0" borderId="0" xfId="24" applyFont="1" applyFill="1" applyAlignment="1" applyProtection="1">
      <alignment horizontal="centerContinuous" vertical="center"/>
    </xf>
    <xf numFmtId="0" fontId="40" fillId="0" borderId="0" xfId="24" applyFont="1" applyFill="1" applyAlignment="1">
      <alignment horizontal="centerContinuous" vertical="center"/>
    </xf>
    <xf numFmtId="0" fontId="40" fillId="0" borderId="0" xfId="24" applyFont="1">
      <alignment vertical="center"/>
    </xf>
    <xf numFmtId="0" fontId="42" fillId="0" borderId="0" xfId="24" applyFont="1" applyAlignment="1">
      <alignment vertical="center"/>
    </xf>
    <xf numFmtId="0" fontId="17" fillId="2" borderId="46" xfId="24" applyFont="1" applyFill="1" applyBorder="1" applyAlignment="1" applyProtection="1">
      <alignment horizontal="centerContinuous" vertical="top"/>
    </xf>
    <xf numFmtId="0" fontId="17" fillId="2" borderId="51" xfId="24" applyFont="1" applyFill="1" applyBorder="1" applyAlignment="1" applyProtection="1">
      <alignment horizontal="center" vertical="center"/>
    </xf>
    <xf numFmtId="0" fontId="17" fillId="0" borderId="40" xfId="24" applyFont="1" applyFill="1" applyBorder="1" applyAlignment="1" applyProtection="1">
      <alignment horizontal="center"/>
    </xf>
    <xf numFmtId="41" fontId="17" fillId="0" borderId="41" xfId="26" applyFont="1" applyFill="1" applyBorder="1" applyAlignment="1" applyProtection="1">
      <alignment horizontal="center"/>
    </xf>
    <xf numFmtId="178" fontId="17" fillId="0" borderId="41" xfId="26" applyNumberFormat="1" applyFont="1" applyFill="1" applyBorder="1" applyAlignment="1"/>
    <xf numFmtId="0" fontId="20" fillId="0" borderId="42" xfId="24" applyFont="1" applyFill="1" applyBorder="1" applyAlignment="1" applyProtection="1">
      <alignment horizontal="center"/>
    </xf>
    <xf numFmtId="176" fontId="20" fillId="0" borderId="43" xfId="25" applyFont="1" applyFill="1" applyBorder="1" applyAlignment="1" applyProtection="1">
      <alignment horizontal="center"/>
    </xf>
    <xf numFmtId="41" fontId="20" fillId="0" borderId="43" xfId="26" applyFont="1" applyFill="1" applyBorder="1" applyAlignment="1" applyProtection="1">
      <alignment horizontal="center"/>
    </xf>
    <xf numFmtId="178" fontId="20" fillId="0" borderId="43" xfId="26" applyNumberFormat="1" applyFont="1" applyFill="1" applyBorder="1" applyAlignment="1"/>
    <xf numFmtId="178" fontId="20" fillId="0" borderId="44" xfId="26" applyNumberFormat="1" applyFont="1" applyFill="1" applyBorder="1" applyAlignment="1"/>
    <xf numFmtId="0" fontId="17" fillId="2" borderId="46" xfId="24" applyFont="1" applyFill="1" applyBorder="1" applyAlignment="1" applyProtection="1">
      <alignment horizontal="centerContinuous" vertical="center"/>
    </xf>
    <xf numFmtId="0" fontId="17" fillId="0" borderId="53" xfId="24" applyFont="1" applyFill="1" applyBorder="1" applyAlignment="1" applyProtection="1">
      <alignment horizontal="center"/>
    </xf>
    <xf numFmtId="0" fontId="33" fillId="0" borderId="54" xfId="24" applyFont="1" applyFill="1" applyBorder="1" applyAlignment="1" applyProtection="1">
      <alignment horizontal="center"/>
    </xf>
    <xf numFmtId="41" fontId="33" fillId="0" borderId="47" xfId="26" applyFont="1" applyFill="1" applyBorder="1" applyAlignment="1" applyProtection="1">
      <alignment horizontal="center"/>
    </xf>
    <xf numFmtId="41" fontId="33" fillId="0" borderId="43" xfId="26" applyFont="1" applyFill="1" applyBorder="1" applyAlignment="1" applyProtection="1">
      <alignment horizontal="center"/>
    </xf>
    <xf numFmtId="178" fontId="33" fillId="0" borderId="43" xfId="26" applyNumberFormat="1" applyFont="1" applyFill="1" applyBorder="1" applyAlignment="1"/>
    <xf numFmtId="178" fontId="33" fillId="0" borderId="44" xfId="26" applyNumberFormat="1" applyFont="1" applyFill="1" applyBorder="1" applyAlignment="1"/>
    <xf numFmtId="0" fontId="40" fillId="0" borderId="0" xfId="22" applyFont="1" applyFill="1" applyAlignment="1">
      <alignment vertical="center"/>
    </xf>
    <xf numFmtId="0" fontId="40" fillId="0" borderId="0" xfId="22" applyFont="1" applyFill="1"/>
    <xf numFmtId="0" fontId="17" fillId="2" borderId="48" xfId="22" applyFont="1" applyFill="1" applyBorder="1" applyAlignment="1">
      <alignment horizontal="center" vertical="center"/>
    </xf>
    <xf numFmtId="0" fontId="17" fillId="2" borderId="40" xfId="22" applyFont="1" applyFill="1" applyBorder="1" applyAlignment="1">
      <alignment horizontal="center" vertical="center"/>
    </xf>
    <xf numFmtId="0" fontId="17" fillId="2" borderId="36" xfId="22" applyFont="1" applyFill="1" applyBorder="1" applyAlignment="1">
      <alignment horizontal="center" vertical="center"/>
    </xf>
    <xf numFmtId="0" fontId="17" fillId="2" borderId="40" xfId="22" applyFont="1" applyFill="1" applyBorder="1" applyAlignment="1">
      <alignment horizontal="center" vertical="center" wrapText="1"/>
    </xf>
    <xf numFmtId="0" fontId="17" fillId="2" borderId="50" xfId="22" applyFont="1" applyFill="1" applyBorder="1" applyAlignment="1">
      <alignment horizontal="center" vertical="center"/>
    </xf>
    <xf numFmtId="0" fontId="17" fillId="0" borderId="40" xfId="22" applyFont="1" applyFill="1" applyBorder="1" applyAlignment="1">
      <alignment horizontal="center"/>
    </xf>
    <xf numFmtId="176" fontId="17" fillId="0" borderId="41" xfId="23" applyFont="1" applyFill="1" applyBorder="1" applyAlignment="1">
      <alignment horizontal="right"/>
    </xf>
    <xf numFmtId="0" fontId="20" fillId="0" borderId="42" xfId="22" applyFont="1" applyFill="1" applyBorder="1" applyAlignment="1">
      <alignment horizontal="center"/>
    </xf>
    <xf numFmtId="176" fontId="20" fillId="0" borderId="43" xfId="23" applyFont="1" applyFill="1" applyBorder="1" applyAlignment="1">
      <alignment horizontal="right"/>
    </xf>
    <xf numFmtId="176" fontId="20" fillId="0" borderId="44" xfId="23" applyFont="1" applyFill="1" applyBorder="1" applyAlignment="1">
      <alignment horizontal="right"/>
    </xf>
    <xf numFmtId="0" fontId="20" fillId="0" borderId="43" xfId="22" applyFont="1" applyFill="1" applyBorder="1"/>
    <xf numFmtId="0" fontId="17" fillId="2" borderId="41" xfId="22" applyFont="1" applyFill="1" applyBorder="1" applyAlignment="1">
      <alignment horizontal="centerContinuous" vertical="center"/>
    </xf>
    <xf numFmtId="41" fontId="17" fillId="0" borderId="0" xfId="22" applyNumberFormat="1" applyFont="1" applyFill="1" applyBorder="1" applyAlignment="1">
      <alignment horizontal="centerContinuous"/>
    </xf>
    <xf numFmtId="0" fontId="20" fillId="0" borderId="44" xfId="22" applyFont="1" applyFill="1" applyBorder="1"/>
    <xf numFmtId="0" fontId="17" fillId="2" borderId="37" xfId="22" applyFont="1" applyFill="1" applyBorder="1" applyAlignment="1">
      <alignment horizontal="centerContinuous" vertical="center"/>
    </xf>
    <xf numFmtId="0" fontId="17" fillId="0" borderId="54" xfId="22" applyFont="1" applyFill="1" applyBorder="1" applyAlignment="1">
      <alignment horizontal="center"/>
    </xf>
    <xf numFmtId="176" fontId="17" fillId="0" borderId="47" xfId="23" applyFont="1" applyFill="1" applyBorder="1" applyAlignment="1" applyProtection="1">
      <alignment horizontal="right"/>
    </xf>
    <xf numFmtId="176" fontId="17" fillId="0" borderId="43" xfId="23" applyFont="1" applyFill="1" applyBorder="1" applyAlignment="1" applyProtection="1">
      <alignment horizontal="right"/>
    </xf>
    <xf numFmtId="176" fontId="17" fillId="0" borderId="44" xfId="23" applyFont="1" applyFill="1" applyBorder="1" applyAlignment="1" applyProtection="1">
      <alignment horizontal="right"/>
    </xf>
    <xf numFmtId="0" fontId="17" fillId="2" borderId="55" xfId="22" applyFont="1" applyFill="1" applyBorder="1" applyAlignment="1">
      <alignment horizontal="centerContinuous" vertical="center"/>
    </xf>
    <xf numFmtId="41" fontId="17" fillId="0" borderId="0" xfId="22" applyNumberFormat="1" applyFont="1" applyFill="1" applyBorder="1"/>
    <xf numFmtId="179" fontId="17" fillId="0" borderId="0" xfId="22" applyNumberFormat="1" applyFont="1" applyFill="1" applyBorder="1"/>
    <xf numFmtId="0" fontId="17" fillId="0" borderId="43" xfId="22" applyFont="1" applyFill="1" applyBorder="1"/>
    <xf numFmtId="0" fontId="17" fillId="0" borderId="44" xfId="22" applyFont="1" applyFill="1" applyBorder="1"/>
    <xf numFmtId="0" fontId="39" fillId="0" borderId="0" xfId="22" applyFont="1" applyFill="1" applyAlignment="1">
      <alignment horizontal="centerContinuous" vertical="center"/>
    </xf>
    <xf numFmtId="0" fontId="39" fillId="0" borderId="0" xfId="22" applyFont="1" applyFill="1" applyAlignment="1">
      <alignment horizontal="centerContinuous"/>
    </xf>
    <xf numFmtId="41" fontId="17" fillId="0" borderId="0" xfId="26" applyFont="1" applyFill="1" applyBorder="1" applyAlignment="1" applyProtection="1">
      <alignment horizontal="right"/>
    </xf>
    <xf numFmtId="0" fontId="45" fillId="0" borderId="0" xfId="24" applyFont="1">
      <alignment vertical="center"/>
    </xf>
    <xf numFmtId="0" fontId="44" fillId="0" borderId="0" xfId="22" applyFont="1" applyFill="1"/>
    <xf numFmtId="0" fontId="17" fillId="0" borderId="0" xfId="22" applyFont="1" applyFill="1" applyBorder="1" applyAlignment="1">
      <alignment vertical="center"/>
    </xf>
    <xf numFmtId="0" fontId="17" fillId="0" borderId="0" xfId="22" applyFont="1" applyFill="1" applyBorder="1" applyAlignment="1">
      <alignment horizontal="right" vertical="center"/>
    </xf>
    <xf numFmtId="0" fontId="44" fillId="0" borderId="0" xfId="20" applyFont="1" applyFill="1" applyBorder="1"/>
    <xf numFmtId="0" fontId="46" fillId="0" borderId="0" xfId="22" applyFont="1" applyFill="1"/>
    <xf numFmtId="176" fontId="46" fillId="0" borderId="0" xfId="22" applyNumberFormat="1" applyFont="1" applyFill="1"/>
    <xf numFmtId="176" fontId="20" fillId="3" borderId="0" xfId="23" applyFont="1" applyFill="1" applyBorder="1" applyAlignment="1">
      <alignment horizontal="right"/>
    </xf>
    <xf numFmtId="176" fontId="20" fillId="3" borderId="41" xfId="23" applyFont="1" applyFill="1" applyBorder="1" applyAlignment="1">
      <alignment horizontal="right"/>
    </xf>
    <xf numFmtId="176" fontId="20" fillId="3" borderId="0" xfId="23" applyFont="1" applyFill="1" applyBorder="1" applyAlignment="1"/>
    <xf numFmtId="176" fontId="20" fillId="3" borderId="41" xfId="23" applyFont="1" applyFill="1" applyBorder="1" applyAlignment="1"/>
    <xf numFmtId="41" fontId="20" fillId="3" borderId="0" xfId="23" applyNumberFormat="1" applyFont="1" applyFill="1" applyBorder="1" applyAlignment="1"/>
    <xf numFmtId="41" fontId="20" fillId="3" borderId="0" xfId="22" applyNumberFormat="1" applyFont="1" applyFill="1" applyBorder="1"/>
    <xf numFmtId="41" fontId="20" fillId="3" borderId="41" xfId="22" applyNumberFormat="1" applyFont="1" applyFill="1" applyBorder="1"/>
    <xf numFmtId="176" fontId="17" fillId="0" borderId="41" xfId="23" applyFont="1" applyFill="1" applyBorder="1" applyAlignment="1"/>
    <xf numFmtId="0" fontId="3" fillId="0" borderId="0" xfId="22" applyFill="1" applyAlignment="1"/>
    <xf numFmtId="176" fontId="17" fillId="0" borderId="7" xfId="23" applyFont="1" applyFill="1" applyBorder="1" applyAlignment="1">
      <alignment horizontal="right"/>
    </xf>
    <xf numFmtId="0" fontId="3" fillId="0" borderId="0" xfId="22" applyFill="1"/>
    <xf numFmtId="41" fontId="17" fillId="0" borderId="0" xfId="23" applyNumberFormat="1" applyFont="1" applyFill="1" applyBorder="1" applyAlignment="1">
      <alignment horizontal="right"/>
    </xf>
    <xf numFmtId="41" fontId="9" fillId="0" borderId="0" xfId="22" applyNumberFormat="1" applyFont="1" applyFill="1" applyBorder="1" applyAlignment="1">
      <alignment horizontal="right"/>
    </xf>
    <xf numFmtId="41" fontId="9" fillId="0" borderId="41" xfId="22" applyNumberFormat="1" applyFont="1" applyFill="1" applyBorder="1" applyAlignment="1">
      <alignment horizontal="right"/>
    </xf>
    <xf numFmtId="0" fontId="8" fillId="0" borderId="0" xfId="22" applyFont="1" applyFill="1"/>
    <xf numFmtId="0" fontId="26" fillId="0" borderId="0" xfId="22" applyFont="1" applyFill="1" applyAlignment="1"/>
    <xf numFmtId="0" fontId="26" fillId="0" borderId="5" xfId="22" applyFont="1" applyFill="1" applyBorder="1" applyAlignment="1"/>
    <xf numFmtId="0" fontId="26" fillId="0" borderId="0" xfId="22" applyFont="1" applyFill="1" applyBorder="1" applyAlignment="1"/>
    <xf numFmtId="0" fontId="26" fillId="0" borderId="0" xfId="22" applyFont="1" applyFill="1"/>
    <xf numFmtId="0" fontId="3" fillId="0" borderId="0" xfId="22" applyFill="1" applyBorder="1"/>
    <xf numFmtId="41" fontId="25" fillId="0" borderId="0" xfId="26" applyFont="1" applyFill="1" applyBorder="1" applyAlignment="1" applyProtection="1">
      <alignment horizontal="center"/>
    </xf>
    <xf numFmtId="178" fontId="25" fillId="0" borderId="0" xfId="26" applyNumberFormat="1" applyFont="1" applyFill="1" applyBorder="1" applyAlignment="1"/>
    <xf numFmtId="41" fontId="20" fillId="3" borderId="0" xfId="26" applyFont="1" applyFill="1" applyBorder="1" applyAlignment="1" applyProtection="1">
      <alignment horizontal="center"/>
    </xf>
    <xf numFmtId="41" fontId="43" fillId="3" borderId="0" xfId="26" applyFont="1" applyFill="1" applyBorder="1" applyAlignment="1" applyProtection="1">
      <alignment horizontal="center"/>
    </xf>
    <xf numFmtId="178" fontId="43" fillId="3" borderId="0" xfId="26" applyNumberFormat="1" applyFont="1" applyFill="1" applyBorder="1" applyAlignment="1"/>
    <xf numFmtId="178" fontId="20" fillId="3" borderId="0" xfId="26" applyNumberFormat="1" applyFont="1" applyFill="1" applyBorder="1" applyAlignment="1"/>
    <xf numFmtId="178" fontId="20" fillId="3" borderId="41" xfId="26" applyNumberFormat="1" applyFont="1" applyFill="1" applyBorder="1" applyAlignment="1"/>
    <xf numFmtId="41" fontId="20" fillId="3" borderId="7" xfId="26" applyFont="1" applyFill="1" applyBorder="1" applyAlignment="1" applyProtection="1">
      <alignment horizontal="center"/>
    </xf>
    <xf numFmtId="0" fontId="20" fillId="3" borderId="53" xfId="24" applyFont="1" applyFill="1" applyBorder="1" applyAlignment="1" applyProtection="1">
      <alignment horizontal="center"/>
    </xf>
    <xf numFmtId="176" fontId="33" fillId="3" borderId="0" xfId="23" applyFont="1" applyFill="1" applyBorder="1" applyAlignment="1">
      <alignment horizontal="right"/>
    </xf>
    <xf numFmtId="176" fontId="33" fillId="3" borderId="0" xfId="23" applyFont="1" applyFill="1" applyBorder="1" applyAlignment="1" applyProtection="1">
      <alignment horizontal="right"/>
    </xf>
    <xf numFmtId="41" fontId="17" fillId="0" borderId="0" xfId="22" applyNumberFormat="1" applyFont="1" applyFill="1" applyBorder="1" applyAlignment="1">
      <alignment horizontal="right"/>
    </xf>
    <xf numFmtId="0" fontId="20" fillId="3" borderId="40" xfId="22" applyFont="1" applyFill="1" applyBorder="1" applyAlignment="1">
      <alignment horizontal="center"/>
    </xf>
    <xf numFmtId="41" fontId="20" fillId="3" borderId="0" xfId="22" applyNumberFormat="1" applyFont="1" applyFill="1" applyBorder="1" applyAlignment="1">
      <alignment horizontal="right"/>
    </xf>
    <xf numFmtId="41" fontId="20" fillId="3" borderId="41" xfId="22" applyNumberFormat="1" applyFont="1" applyFill="1" applyBorder="1" applyAlignment="1">
      <alignment horizontal="right"/>
    </xf>
    <xf numFmtId="0" fontId="17" fillId="0" borderId="0" xfId="22" applyFont="1" applyFill="1" applyBorder="1" applyAlignment="1">
      <alignment horizontal="right"/>
    </xf>
    <xf numFmtId="177" fontId="17" fillId="0" borderId="0" xfId="23" applyNumberFormat="1" applyFont="1" applyFill="1" applyBorder="1" applyAlignment="1" applyProtection="1">
      <alignment horizontal="right"/>
    </xf>
    <xf numFmtId="177" fontId="17" fillId="0" borderId="0" xfId="23" applyNumberFormat="1" applyFont="1" applyFill="1" applyBorder="1" applyAlignment="1">
      <alignment horizontal="right"/>
    </xf>
    <xf numFmtId="177" fontId="17" fillId="0" borderId="0" xfId="23" applyNumberFormat="1" applyFont="1" applyFill="1" applyBorder="1" applyAlignment="1" applyProtection="1">
      <alignment horizontal="right"/>
      <protection locked="0"/>
    </xf>
    <xf numFmtId="177" fontId="17" fillId="0" borderId="0" xfId="22" applyNumberFormat="1" applyFont="1" applyFill="1" applyBorder="1" applyAlignment="1"/>
    <xf numFmtId="41" fontId="17" fillId="0" borderId="0" xfId="26" applyFont="1" applyFill="1" applyBorder="1" applyAlignment="1" applyProtection="1">
      <alignment horizontal="center"/>
    </xf>
    <xf numFmtId="0" fontId="17" fillId="2" borderId="17" xfId="22" applyFont="1" applyFill="1" applyBorder="1" applyAlignment="1">
      <alignment horizontal="center" vertical="center"/>
    </xf>
    <xf numFmtId="0" fontId="17" fillId="2" borderId="16" xfId="22" applyFont="1" applyFill="1" applyBorder="1" applyAlignment="1">
      <alignment horizontal="center" vertical="center"/>
    </xf>
    <xf numFmtId="0" fontId="17" fillId="2" borderId="37" xfId="22" applyFont="1" applyFill="1" applyBorder="1" applyAlignment="1">
      <alignment horizontal="center" vertical="center"/>
    </xf>
    <xf numFmtId="0" fontId="17" fillId="2" borderId="12" xfId="22" applyFont="1" applyFill="1" applyBorder="1" applyAlignment="1">
      <alignment horizontal="center" vertical="center"/>
    </xf>
    <xf numFmtId="176" fontId="17" fillId="0" borderId="0" xfId="21" applyFont="1" applyFill="1" applyBorder="1" applyAlignment="1" applyProtection="1">
      <alignment horizontal="right"/>
    </xf>
    <xf numFmtId="41" fontId="17" fillId="0" borderId="41" xfId="22" applyNumberFormat="1" applyFont="1" applyFill="1" applyBorder="1"/>
    <xf numFmtId="41" fontId="17" fillId="0" borderId="41" xfId="22" applyNumberFormat="1" applyFont="1" applyFill="1" applyBorder="1" applyAlignment="1">
      <alignment horizontal="right"/>
    </xf>
    <xf numFmtId="41" fontId="17" fillId="0" borderId="0" xfId="23" applyNumberFormat="1" applyFont="1" applyFill="1" applyBorder="1" applyAlignment="1" applyProtection="1">
      <alignment horizontal="right"/>
      <protection locked="0"/>
    </xf>
    <xf numFmtId="49" fontId="17" fillId="2" borderId="16" xfId="22" applyNumberFormat="1" applyFont="1" applyFill="1" applyBorder="1" applyAlignment="1">
      <alignment horizontal="center"/>
    </xf>
    <xf numFmtId="0" fontId="17" fillId="2" borderId="17" xfId="22" applyFont="1" applyFill="1" applyBorder="1" applyAlignment="1">
      <alignment horizontal="center" vertical="center"/>
    </xf>
    <xf numFmtId="0" fontId="17" fillId="2" borderId="37" xfId="22" applyFont="1" applyFill="1" applyBorder="1" applyAlignment="1">
      <alignment horizontal="center" vertical="center"/>
    </xf>
    <xf numFmtId="0" fontId="12" fillId="2" borderId="48" xfId="20" applyFont="1" applyFill="1" applyBorder="1" applyAlignment="1">
      <alignment horizontal="center" vertical="center"/>
    </xf>
    <xf numFmtId="0" fontId="12" fillId="2" borderId="46" xfId="20" applyFont="1" applyFill="1" applyBorder="1" applyAlignment="1">
      <alignment horizontal="centerContinuous" vertical="center"/>
    </xf>
    <xf numFmtId="0" fontId="12" fillId="2" borderId="40" xfId="20" applyFont="1" applyFill="1" applyBorder="1" applyAlignment="1">
      <alignment horizontal="center" vertical="center"/>
    </xf>
    <xf numFmtId="0" fontId="12" fillId="2" borderId="36" xfId="20" applyFont="1" applyFill="1" applyBorder="1" applyAlignment="1">
      <alignment horizontal="center" vertical="center"/>
    </xf>
    <xf numFmtId="0" fontId="12" fillId="2" borderId="50" xfId="20" applyFont="1" applyFill="1" applyBorder="1" applyAlignment="1">
      <alignment horizontal="center" vertical="center"/>
    </xf>
    <xf numFmtId="0" fontId="12" fillId="0" borderId="40" xfId="20" applyFont="1" applyFill="1" applyBorder="1" applyAlignment="1">
      <alignment horizontal="center"/>
    </xf>
    <xf numFmtId="176" fontId="12" fillId="0" borderId="41" xfId="21" applyFont="1" applyFill="1" applyBorder="1" applyAlignment="1" applyProtection="1">
      <alignment horizontal="right"/>
    </xf>
    <xf numFmtId="176" fontId="12" fillId="0" borderId="41" xfId="21" applyFont="1" applyFill="1" applyBorder="1" applyAlignment="1">
      <alignment horizontal="right"/>
    </xf>
    <xf numFmtId="176" fontId="17" fillId="0" borderId="0" xfId="21" applyFont="1" applyFill="1" applyBorder="1" applyAlignment="1">
      <alignment horizontal="right"/>
    </xf>
    <xf numFmtId="176" fontId="17" fillId="0" borderId="41" xfId="21" applyFont="1" applyFill="1" applyBorder="1" applyAlignment="1">
      <alignment horizontal="right"/>
    </xf>
    <xf numFmtId="176" fontId="17" fillId="3" borderId="0" xfId="21" applyFont="1" applyFill="1" applyBorder="1" applyAlignment="1">
      <alignment horizontal="right"/>
    </xf>
    <xf numFmtId="176" fontId="17" fillId="3" borderId="41" xfId="21" applyFont="1" applyFill="1" applyBorder="1" applyAlignment="1" applyProtection="1">
      <alignment horizontal="right"/>
    </xf>
    <xf numFmtId="176" fontId="17" fillId="0" borderId="41" xfId="21" applyFont="1" applyFill="1" applyBorder="1" applyAlignment="1" applyProtection="1">
      <alignment horizontal="right"/>
    </xf>
    <xf numFmtId="0" fontId="44" fillId="0" borderId="54" xfId="20" applyFont="1" applyFill="1" applyBorder="1" applyAlignment="1">
      <alignment horizontal="center"/>
    </xf>
    <xf numFmtId="176" fontId="44" fillId="0" borderId="47" xfId="21" applyFont="1" applyFill="1" applyBorder="1" applyAlignment="1">
      <alignment horizontal="right"/>
    </xf>
    <xf numFmtId="176" fontId="44" fillId="0" borderId="43" xfId="21" applyFont="1" applyFill="1" applyBorder="1" applyAlignment="1">
      <alignment horizontal="right"/>
    </xf>
    <xf numFmtId="176" fontId="44" fillId="0" borderId="43" xfId="21" applyFont="1" applyFill="1" applyBorder="1" applyAlignment="1" applyProtection="1">
      <alignment horizontal="right"/>
    </xf>
    <xf numFmtId="176" fontId="44" fillId="0" borderId="44" xfId="21" applyFont="1" applyFill="1" applyBorder="1" applyAlignment="1" applyProtection="1">
      <alignment horizontal="right"/>
    </xf>
    <xf numFmtId="0" fontId="12" fillId="0" borderId="0" xfId="20" applyFont="1" applyFill="1" applyAlignment="1">
      <alignment horizontal="left"/>
    </xf>
    <xf numFmtId="0" fontId="12" fillId="0" borderId="0" xfId="20" applyFont="1" applyFill="1" applyAlignment="1">
      <alignment horizontal="right"/>
    </xf>
    <xf numFmtId="0" fontId="12" fillId="0" borderId="0" xfId="20" applyFont="1" applyFill="1" applyBorder="1" applyAlignment="1"/>
    <xf numFmtId="0" fontId="17" fillId="0" borderId="0" xfId="20" applyFont="1" applyFill="1"/>
    <xf numFmtId="0" fontId="17" fillId="0" borderId="0" xfId="22" applyFont="1" applyFill="1" applyBorder="1" applyAlignment="1">
      <alignment horizontal="left" vertical="center" wrapText="1"/>
    </xf>
    <xf numFmtId="0" fontId="8" fillId="0" borderId="0" xfId="22" applyFont="1"/>
    <xf numFmtId="0" fontId="17" fillId="0" borderId="0" xfId="22" applyFont="1" applyFill="1" applyBorder="1" applyAlignment="1">
      <alignment horizontal="left" vertical="center"/>
    </xf>
    <xf numFmtId="0" fontId="17" fillId="0" borderId="0" xfId="24" applyFont="1" applyFill="1" applyAlignment="1" applyProtection="1">
      <alignment horizontal="left"/>
    </xf>
    <xf numFmtId="0" fontId="17" fillId="0" borderId="0" xfId="24" applyFont="1" applyFill="1" applyProtection="1">
      <alignment vertical="center"/>
    </xf>
    <xf numFmtId="0" fontId="17" fillId="0" borderId="0" xfId="24" applyFont="1" applyFill="1" applyAlignment="1" applyProtection="1">
      <alignment horizontal="right" vertical="center"/>
    </xf>
    <xf numFmtId="0" fontId="17" fillId="0" borderId="0" xfId="24" applyFont="1" applyFill="1" applyBorder="1" applyProtection="1">
      <alignment vertical="center"/>
    </xf>
    <xf numFmtId="0" fontId="23" fillId="0" borderId="43" xfId="22" applyFont="1" applyFill="1" applyBorder="1" applyAlignment="1">
      <alignment horizontal="center"/>
    </xf>
    <xf numFmtId="176" fontId="23" fillId="0" borderId="43" xfId="23" applyFont="1" applyFill="1" applyBorder="1" applyAlignment="1">
      <alignment horizontal="right"/>
    </xf>
    <xf numFmtId="176" fontId="23" fillId="0" borderId="43" xfId="23" applyFont="1" applyFill="1" applyBorder="1" applyAlignment="1" applyProtection="1">
      <alignment horizontal="right"/>
    </xf>
    <xf numFmtId="0" fontId="23" fillId="0" borderId="43" xfId="22" applyFont="1" applyFill="1" applyBorder="1"/>
    <xf numFmtId="0" fontId="23" fillId="0" borderId="40" xfId="22" applyFont="1" applyFill="1" applyBorder="1" applyAlignment="1">
      <alignment horizontal="center"/>
    </xf>
    <xf numFmtId="176" fontId="23" fillId="0" borderId="0" xfId="23" applyFont="1" applyFill="1" applyBorder="1" applyAlignment="1" applyProtection="1">
      <alignment horizontal="right" shrinkToFit="1"/>
    </xf>
    <xf numFmtId="176" fontId="23" fillId="0" borderId="41" xfId="23" applyFont="1" applyFill="1" applyBorder="1" applyAlignment="1" applyProtection="1">
      <alignment horizontal="right"/>
    </xf>
    <xf numFmtId="0" fontId="33" fillId="0" borderId="42" xfId="22" applyFont="1" applyFill="1" applyBorder="1" applyAlignment="1">
      <alignment horizontal="center"/>
    </xf>
    <xf numFmtId="176" fontId="33" fillId="0" borderId="43" xfId="23" applyFont="1" applyFill="1" applyBorder="1" applyAlignment="1" applyProtection="1">
      <alignment horizontal="right"/>
    </xf>
    <xf numFmtId="0" fontId="33" fillId="0" borderId="44" xfId="22" applyFont="1" applyFill="1" applyBorder="1"/>
    <xf numFmtId="176" fontId="23" fillId="0" borderId="56" xfId="23" applyFont="1" applyFill="1" applyBorder="1" applyAlignment="1">
      <alignment horizontal="right"/>
    </xf>
    <xf numFmtId="176" fontId="23" fillId="0" borderId="41" xfId="23" applyFont="1" applyFill="1" applyBorder="1" applyAlignment="1">
      <alignment horizontal="right"/>
    </xf>
    <xf numFmtId="176" fontId="22" fillId="0" borderId="41" xfId="23" applyFont="1" applyFill="1" applyBorder="1" applyAlignment="1">
      <alignment horizontal="right"/>
    </xf>
    <xf numFmtId="176" fontId="33" fillId="3" borderId="41" xfId="23" applyFont="1" applyFill="1" applyBorder="1" applyAlignment="1">
      <alignment horizontal="right"/>
    </xf>
    <xf numFmtId="0" fontId="23" fillId="0" borderId="42" xfId="22" applyFont="1" applyFill="1" applyBorder="1" applyAlignment="1">
      <alignment horizontal="center"/>
    </xf>
    <xf numFmtId="0" fontId="23" fillId="0" borderId="44" xfId="22" applyFont="1" applyFill="1" applyBorder="1"/>
    <xf numFmtId="0" fontId="17" fillId="0" borderId="0" xfId="22" applyFont="1" applyFill="1" applyAlignment="1">
      <alignment horizontal="left"/>
    </xf>
    <xf numFmtId="0" fontId="17" fillId="0" borderId="0" xfId="22" applyFont="1" applyFill="1" applyAlignment="1">
      <alignment horizontal="right"/>
    </xf>
    <xf numFmtId="0" fontId="17" fillId="2" borderId="48" xfId="22" applyFont="1" applyFill="1" applyBorder="1" applyAlignment="1" applyProtection="1">
      <alignment horizontal="center" vertical="center"/>
    </xf>
    <xf numFmtId="0" fontId="17" fillId="2" borderId="45" xfId="22" applyFont="1" applyFill="1" applyBorder="1" applyAlignment="1">
      <alignment horizontal="centerContinuous" vertical="center"/>
    </xf>
    <xf numFmtId="0" fontId="17" fillId="2" borderId="40" xfId="22" applyFont="1" applyFill="1" applyBorder="1" applyAlignment="1" applyProtection="1">
      <alignment horizontal="center" vertical="center"/>
    </xf>
    <xf numFmtId="0" fontId="17" fillId="2" borderId="36" xfId="22" applyFont="1" applyFill="1" applyBorder="1" applyAlignment="1">
      <alignment horizontal="center" vertical="center" shrinkToFit="1"/>
    </xf>
    <xf numFmtId="0" fontId="17" fillId="2" borderId="50" xfId="22" applyFont="1" applyFill="1" applyBorder="1" applyAlignment="1" applyProtection="1">
      <alignment horizontal="center" vertical="center"/>
    </xf>
    <xf numFmtId="176" fontId="17" fillId="0" borderId="41" xfId="22" applyNumberFormat="1" applyFont="1" applyFill="1" applyBorder="1" applyAlignment="1"/>
    <xf numFmtId="176" fontId="25" fillId="0" borderId="0" xfId="23" applyNumberFormat="1" applyFont="1" applyFill="1" applyBorder="1" applyAlignment="1" applyProtection="1">
      <alignment horizontal="right"/>
    </xf>
    <xf numFmtId="176" fontId="17" fillId="0" borderId="41" xfId="23" applyFont="1" applyFill="1" applyBorder="1" applyAlignment="1" applyProtection="1">
      <alignment horizontal="right"/>
    </xf>
    <xf numFmtId="176" fontId="17" fillId="0" borderId="41" xfId="23" applyFont="1" applyFill="1" applyBorder="1"/>
    <xf numFmtId="176" fontId="43" fillId="3" borderId="0" xfId="23" applyNumberFormat="1" applyFont="1" applyFill="1" applyBorder="1" applyAlignment="1" applyProtection="1">
      <alignment horizontal="right"/>
    </xf>
    <xf numFmtId="176" fontId="20" fillId="3" borderId="0" xfId="23" applyFont="1" applyFill="1" applyBorder="1" applyAlignment="1" applyProtection="1">
      <alignment horizontal="right"/>
    </xf>
    <xf numFmtId="176" fontId="20" fillId="3" borderId="41" xfId="23" applyFont="1" applyFill="1" applyBorder="1" applyAlignment="1" applyProtection="1">
      <alignment horizontal="right"/>
    </xf>
    <xf numFmtId="0" fontId="17" fillId="0" borderId="42" xfId="22" applyFont="1" applyFill="1" applyBorder="1" applyAlignment="1">
      <alignment horizontal="center" vertical="center"/>
    </xf>
    <xf numFmtId="0" fontId="17" fillId="0" borderId="43" xfId="22" applyFont="1" applyFill="1" applyBorder="1" applyAlignment="1">
      <alignment horizontal="center" vertical="center"/>
    </xf>
    <xf numFmtId="0" fontId="17" fillId="0" borderId="44" xfId="22" applyFont="1" applyFill="1" applyBorder="1" applyAlignment="1">
      <alignment horizontal="center" vertical="center"/>
    </xf>
    <xf numFmtId="49" fontId="17" fillId="2" borderId="2" xfId="22" applyNumberFormat="1" applyFont="1" applyFill="1" applyBorder="1" applyAlignment="1">
      <alignment horizontal="center" vertical="top" wrapText="1"/>
    </xf>
    <xf numFmtId="49" fontId="17" fillId="2" borderId="36" xfId="22" applyNumberFormat="1" applyFont="1" applyFill="1" applyBorder="1" applyAlignment="1">
      <alignment horizontal="center" vertical="top" wrapText="1"/>
    </xf>
    <xf numFmtId="0" fontId="17" fillId="2" borderId="3" xfId="22" applyFont="1" applyFill="1" applyBorder="1" applyAlignment="1">
      <alignment horizontal="centerContinuous" vertical="center" wrapText="1"/>
    </xf>
    <xf numFmtId="0" fontId="17" fillId="2" borderId="1" xfId="22" applyFont="1" applyFill="1" applyBorder="1" applyAlignment="1">
      <alignment horizontal="centerContinuous" vertical="center"/>
    </xf>
    <xf numFmtId="0" fontId="17" fillId="2" borderId="0" xfId="22" applyFont="1" applyFill="1" applyBorder="1" applyAlignment="1">
      <alignment horizontal="center" vertical="center"/>
    </xf>
    <xf numFmtId="0" fontId="17" fillId="2" borderId="41" xfId="22" applyFont="1" applyFill="1" applyBorder="1" applyAlignment="1">
      <alignment horizontal="center" vertical="center"/>
    </xf>
    <xf numFmtId="0" fontId="17" fillId="0" borderId="0" xfId="22" applyFont="1" applyFill="1" applyBorder="1" applyAlignment="1">
      <alignment horizontal="left"/>
    </xf>
    <xf numFmtId="0" fontId="17" fillId="2" borderId="4" xfId="22" applyFont="1" applyFill="1" applyBorder="1" applyAlignment="1">
      <alignment horizontal="center" shrinkToFit="1"/>
    </xf>
    <xf numFmtId="0" fontId="17" fillId="2" borderId="7" xfId="22" applyFont="1" applyFill="1" applyBorder="1" applyAlignment="1">
      <alignment horizontal="center"/>
    </xf>
    <xf numFmtId="176" fontId="17" fillId="0" borderId="0" xfId="23" applyFont="1" applyFill="1" applyBorder="1" applyAlignment="1" applyProtection="1">
      <alignment horizontal="left"/>
    </xf>
    <xf numFmtId="0" fontId="17" fillId="2" borderId="48" xfId="22" applyFont="1" applyFill="1" applyBorder="1" applyAlignment="1">
      <alignment horizontal="centerContinuous" vertical="center"/>
    </xf>
    <xf numFmtId="0" fontId="17" fillId="2" borderId="40" xfId="22" applyFont="1" applyFill="1" applyBorder="1" applyAlignment="1">
      <alignment horizontal="center" vertical="center" shrinkToFit="1"/>
    </xf>
    <xf numFmtId="176" fontId="17" fillId="0" borderId="53" xfId="23" applyFont="1" applyFill="1" applyBorder="1" applyAlignment="1">
      <alignment horizontal="right"/>
    </xf>
    <xf numFmtId="176" fontId="20" fillId="3" borderId="53" xfId="23" applyFont="1" applyFill="1" applyBorder="1" applyAlignment="1">
      <alignment horizontal="right"/>
    </xf>
    <xf numFmtId="176" fontId="20" fillId="0" borderId="54" xfId="23" applyFont="1" applyFill="1" applyBorder="1" applyAlignment="1">
      <alignment horizontal="right"/>
    </xf>
    <xf numFmtId="0" fontId="17" fillId="2" borderId="57" xfId="22" applyFont="1" applyFill="1" applyBorder="1" applyAlignment="1">
      <alignment horizontal="centerContinuous" vertical="center"/>
    </xf>
    <xf numFmtId="0" fontId="17" fillId="2" borderId="53" xfId="22" applyFont="1" applyFill="1" applyBorder="1" applyAlignment="1">
      <alignment horizontal="centerContinuous" vertical="center" shrinkToFit="1"/>
    </xf>
    <xf numFmtId="0" fontId="17" fillId="2" borderId="40" xfId="22" applyFont="1" applyFill="1" applyBorder="1" applyAlignment="1">
      <alignment horizontal="centerContinuous" vertical="center" shrinkToFit="1"/>
    </xf>
    <xf numFmtId="176" fontId="17" fillId="0" borderId="53" xfId="23" applyFont="1" applyFill="1" applyBorder="1" applyAlignment="1"/>
    <xf numFmtId="176" fontId="17" fillId="0" borderId="54" xfId="23" applyFont="1" applyFill="1" applyBorder="1" applyAlignment="1" applyProtection="1">
      <alignment horizontal="right"/>
    </xf>
    <xf numFmtId="176" fontId="17" fillId="0" borderId="0" xfId="22" applyNumberFormat="1" applyFont="1" applyFill="1"/>
    <xf numFmtId="43" fontId="17" fillId="0" borderId="0" xfId="22" applyNumberFormat="1" applyFont="1" applyFill="1"/>
    <xf numFmtId="41" fontId="17" fillId="0" borderId="0" xfId="26" applyFont="1" applyFill="1" applyBorder="1" applyAlignment="1" applyProtection="1">
      <alignment horizontal="center"/>
    </xf>
    <xf numFmtId="0" fontId="17" fillId="0" borderId="40" xfId="20" applyFont="1" applyFill="1" applyBorder="1" applyAlignment="1">
      <alignment horizontal="center"/>
    </xf>
    <xf numFmtId="0" fontId="12" fillId="2" borderId="17" xfId="20" applyFont="1" applyFill="1" applyBorder="1" applyAlignment="1">
      <alignment horizontal="center"/>
    </xf>
    <xf numFmtId="0" fontId="12" fillId="2" borderId="16" xfId="20" applyFont="1" applyFill="1" applyBorder="1" applyAlignment="1">
      <alignment horizontal="center"/>
    </xf>
    <xf numFmtId="0" fontId="12" fillId="2" borderId="37" xfId="20" applyFont="1" applyFill="1" applyBorder="1" applyAlignment="1">
      <alignment horizontal="center"/>
    </xf>
    <xf numFmtId="0" fontId="12" fillId="2" borderId="39" xfId="20" applyFont="1" applyFill="1" applyBorder="1" applyAlignment="1">
      <alignment horizontal="center"/>
    </xf>
    <xf numFmtId="0" fontId="3" fillId="0" borderId="0" xfId="22" applyFont="1" applyFill="1" applyAlignment="1"/>
    <xf numFmtId="0" fontId="3" fillId="0" borderId="0" xfId="22" applyFont="1" applyFill="1"/>
    <xf numFmtId="41" fontId="17" fillId="0" borderId="0" xfId="23" applyNumberFormat="1" applyFont="1" applyFill="1" applyBorder="1" applyAlignment="1"/>
    <xf numFmtId="0" fontId="45" fillId="0" borderId="0" xfId="24" applyFont="1" applyFill="1">
      <alignment vertical="center"/>
    </xf>
    <xf numFmtId="0" fontId="45" fillId="0" borderId="0" xfId="22" applyFont="1" applyFill="1"/>
    <xf numFmtId="176" fontId="45" fillId="0" borderId="0" xfId="22" applyNumberFormat="1" applyFont="1" applyFill="1"/>
    <xf numFmtId="0" fontId="49" fillId="0" borderId="0" xfId="22" applyFont="1" applyFill="1"/>
    <xf numFmtId="41" fontId="20" fillId="3" borderId="0" xfId="28" applyFont="1" applyFill="1" applyBorder="1" applyAlignment="1">
      <alignment horizontal="right"/>
    </xf>
    <xf numFmtId="0" fontId="17" fillId="2" borderId="17" xfId="22" applyFont="1" applyFill="1" applyBorder="1" applyAlignment="1">
      <alignment horizontal="center" vertical="center"/>
    </xf>
    <xf numFmtId="0" fontId="20" fillId="3" borderId="40" xfId="24" applyFont="1" applyFill="1" applyBorder="1" applyAlignment="1" applyProtection="1">
      <alignment horizontal="center"/>
    </xf>
    <xf numFmtId="176" fontId="20" fillId="3" borderId="0" xfId="25" applyFont="1" applyFill="1" applyBorder="1" applyAlignment="1" applyProtection="1">
      <alignment horizontal="center"/>
    </xf>
    <xf numFmtId="0" fontId="20" fillId="3" borderId="40" xfId="22" applyFont="1" applyFill="1" applyBorder="1" applyAlignment="1" applyProtection="1">
      <alignment horizontal="center"/>
    </xf>
    <xf numFmtId="41" fontId="20" fillId="3" borderId="0" xfId="22" applyNumberFormat="1" applyFont="1" applyFill="1" applyBorder="1" applyAlignment="1"/>
    <xf numFmtId="176" fontId="20" fillId="3" borderId="7" xfId="23" applyFont="1" applyFill="1" applyBorder="1" applyAlignment="1"/>
    <xf numFmtId="176" fontId="20" fillId="3" borderId="7" xfId="23" applyFont="1" applyFill="1" applyBorder="1" applyAlignment="1">
      <alignment horizontal="right"/>
    </xf>
    <xf numFmtId="0" fontId="20" fillId="3" borderId="40" xfId="20" applyFont="1" applyFill="1" applyBorder="1" applyAlignment="1">
      <alignment horizontal="center"/>
    </xf>
    <xf numFmtId="176" fontId="20" fillId="3" borderId="0" xfId="21" applyFont="1" applyFill="1" applyBorder="1" applyAlignment="1">
      <alignment horizontal="right"/>
    </xf>
    <xf numFmtId="176" fontId="20" fillId="3" borderId="41" xfId="21" applyFont="1" applyFill="1" applyBorder="1" applyAlignment="1">
      <alignment horizontal="right"/>
    </xf>
    <xf numFmtId="176" fontId="33" fillId="3" borderId="0" xfId="23" applyFont="1" applyFill="1" applyBorder="1" applyAlignment="1" applyProtection="1"/>
    <xf numFmtId="176" fontId="33" fillId="3" borderId="41" xfId="23" applyFont="1" applyFill="1" applyBorder="1" applyAlignment="1" applyProtection="1"/>
    <xf numFmtId="0" fontId="33" fillId="3" borderId="40" xfId="22" applyFont="1" applyFill="1" applyBorder="1" applyAlignment="1">
      <alignment horizontal="center"/>
    </xf>
    <xf numFmtId="176" fontId="33" fillId="3" borderId="7" xfId="23" applyFont="1" applyFill="1" applyBorder="1" applyAlignment="1">
      <alignment horizontal="right"/>
    </xf>
    <xf numFmtId="41" fontId="17" fillId="0" borderId="0" xfId="28" applyFont="1" applyFill="1" applyBorder="1" applyAlignment="1"/>
    <xf numFmtId="41" fontId="17" fillId="0" borderId="0" xfId="28" applyFont="1" applyFill="1" applyBorder="1" applyAlignment="1" applyProtection="1">
      <alignment horizontal="right"/>
      <protection locked="0"/>
    </xf>
    <xf numFmtId="41" fontId="17" fillId="0" borderId="0" xfId="28" applyFont="1" applyFill="1" applyBorder="1" applyAlignment="1">
      <alignment horizontal="right"/>
    </xf>
    <xf numFmtId="41" fontId="25" fillId="0" borderId="0" xfId="28" applyFont="1" applyFill="1" applyBorder="1" applyAlignment="1" applyProtection="1">
      <alignment horizontal="right"/>
    </xf>
    <xf numFmtId="41" fontId="17" fillId="0" borderId="0" xfId="28" applyFont="1" applyFill="1" applyBorder="1" applyAlignment="1" applyProtection="1">
      <alignment horizontal="right"/>
    </xf>
    <xf numFmtId="41" fontId="17" fillId="0" borderId="41" xfId="28" applyFont="1" applyFill="1" applyBorder="1" applyAlignment="1"/>
    <xf numFmtId="0" fontId="17" fillId="2" borderId="2" xfId="22" applyFont="1" applyFill="1" applyBorder="1" applyAlignment="1">
      <alignment horizontal="center" vertical="center"/>
    </xf>
    <xf numFmtId="0" fontId="12" fillId="2" borderId="48" xfId="20" applyFont="1" applyFill="1" applyBorder="1" applyAlignment="1">
      <alignment horizontal="center" vertical="center"/>
    </xf>
    <xf numFmtId="0" fontId="12" fillId="2" borderId="40" xfId="20" applyFont="1" applyFill="1" applyBorder="1" applyAlignment="1">
      <alignment horizontal="center" vertical="center"/>
    </xf>
    <xf numFmtId="0" fontId="12" fillId="2" borderId="50" xfId="20" applyFont="1" applyFill="1" applyBorder="1" applyAlignment="1">
      <alignment horizontal="center" vertical="center"/>
    </xf>
    <xf numFmtId="0" fontId="12" fillId="0" borderId="0" xfId="20" applyFont="1" applyFill="1" applyBorder="1" applyAlignment="1">
      <alignment horizontal="right"/>
    </xf>
    <xf numFmtId="0" fontId="17" fillId="2" borderId="17" xfId="20" applyFont="1" applyFill="1" applyBorder="1" applyAlignment="1">
      <alignment horizontal="center" wrapText="1"/>
    </xf>
    <xf numFmtId="0" fontId="17" fillId="2" borderId="16" xfId="20" applyFont="1" applyFill="1" applyBorder="1" applyAlignment="1">
      <alignment horizontal="center"/>
    </xf>
    <xf numFmtId="0" fontId="12" fillId="2" borderId="17" xfId="20" applyFont="1" applyFill="1" applyBorder="1" applyAlignment="1">
      <alignment horizontal="center" wrapText="1"/>
    </xf>
    <xf numFmtId="0" fontId="12" fillId="2" borderId="16" xfId="20" applyFont="1" applyFill="1" applyBorder="1" applyAlignment="1">
      <alignment horizontal="center"/>
    </xf>
    <xf numFmtId="0" fontId="39" fillId="0" borderId="0" xfId="22" applyFont="1" applyFill="1" applyAlignment="1" applyProtection="1">
      <alignment horizontal="center" vertical="center"/>
    </xf>
    <xf numFmtId="176" fontId="17" fillId="2" borderId="29" xfId="1" applyFont="1" applyFill="1" applyBorder="1" applyAlignment="1">
      <alignment horizontal="center" vertical="center" wrapText="1"/>
    </xf>
    <xf numFmtId="176" fontId="17" fillId="2" borderId="35" xfId="1" applyFont="1" applyFill="1" applyBorder="1" applyAlignment="1">
      <alignment horizontal="center" vertical="center" wrapText="1"/>
    </xf>
    <xf numFmtId="176" fontId="17" fillId="2" borderId="38" xfId="1" applyFont="1" applyFill="1" applyBorder="1" applyAlignment="1">
      <alignment horizontal="center" vertical="center" wrapText="1"/>
    </xf>
    <xf numFmtId="0" fontId="17" fillId="2" borderId="30" xfId="22" applyFont="1" applyFill="1" applyBorder="1" applyAlignment="1">
      <alignment horizontal="center" vertical="center" wrapText="1"/>
    </xf>
    <xf numFmtId="0" fontId="17" fillId="2" borderId="31" xfId="22" applyFont="1" applyFill="1" applyBorder="1" applyAlignment="1">
      <alignment horizontal="center" vertical="center" wrapText="1"/>
    </xf>
    <xf numFmtId="0" fontId="17" fillId="2" borderId="32" xfId="22" applyFont="1" applyFill="1" applyBorder="1" applyAlignment="1">
      <alignment horizontal="center" vertical="center"/>
    </xf>
    <xf numFmtId="0" fontId="17" fillId="2" borderId="33" xfId="22" applyFont="1" applyFill="1" applyBorder="1" applyAlignment="1">
      <alignment horizontal="center" vertical="center"/>
    </xf>
    <xf numFmtId="0" fontId="17" fillId="2" borderId="34" xfId="22" applyFont="1" applyFill="1" applyBorder="1" applyAlignment="1">
      <alignment horizontal="center" vertical="center"/>
    </xf>
    <xf numFmtId="49" fontId="17" fillId="2" borderId="17" xfId="22" applyNumberFormat="1" applyFont="1" applyFill="1" applyBorder="1" applyAlignment="1">
      <alignment horizontal="center"/>
    </xf>
    <xf numFmtId="49" fontId="17" fillId="2" borderId="16" xfId="22" applyNumberFormat="1" applyFont="1" applyFill="1" applyBorder="1" applyAlignment="1">
      <alignment horizontal="center"/>
    </xf>
    <xf numFmtId="49" fontId="17" fillId="2" borderId="17" xfId="22" applyNumberFormat="1" applyFont="1" applyFill="1" applyBorder="1" applyAlignment="1">
      <alignment horizontal="center" wrapText="1"/>
    </xf>
    <xf numFmtId="49" fontId="17" fillId="2" borderId="16" xfId="22" applyNumberFormat="1" applyFont="1" applyFill="1" applyBorder="1" applyAlignment="1">
      <alignment horizontal="center" wrapText="1"/>
    </xf>
    <xf numFmtId="49" fontId="17" fillId="2" borderId="13" xfId="22" applyNumberFormat="1" applyFont="1" applyFill="1" applyBorder="1" applyAlignment="1">
      <alignment horizontal="center" vertical="center"/>
    </xf>
    <xf numFmtId="49" fontId="17" fillId="2" borderId="14" xfId="22" applyNumberFormat="1" applyFont="1" applyFill="1" applyBorder="1" applyAlignment="1">
      <alignment horizontal="center" vertical="center"/>
    </xf>
    <xf numFmtId="49" fontId="17" fillId="2" borderId="15" xfId="22" applyNumberFormat="1" applyFont="1" applyFill="1" applyBorder="1" applyAlignment="1">
      <alignment horizontal="center" vertical="center"/>
    </xf>
    <xf numFmtId="49" fontId="17" fillId="2" borderId="37" xfId="22" applyNumberFormat="1" applyFont="1" applyFill="1" applyBorder="1" applyAlignment="1">
      <alignment horizontal="center"/>
    </xf>
    <xf numFmtId="49" fontId="17" fillId="2" borderId="39" xfId="22" applyNumberFormat="1" applyFont="1" applyFill="1" applyBorder="1" applyAlignment="1">
      <alignment horizontal="center"/>
    </xf>
    <xf numFmtId="0" fontId="17" fillId="2" borderId="13" xfId="22" applyFont="1" applyFill="1" applyBorder="1" applyAlignment="1">
      <alignment horizontal="center" vertical="center"/>
    </xf>
    <xf numFmtId="0" fontId="17" fillId="2" borderId="14" xfId="22" applyFont="1" applyFill="1" applyBorder="1" applyAlignment="1">
      <alignment horizontal="center" vertical="center"/>
    </xf>
    <xf numFmtId="0" fontId="17" fillId="2" borderId="15" xfId="22" applyFont="1" applyFill="1" applyBorder="1" applyAlignment="1">
      <alignment horizontal="center" vertical="center"/>
    </xf>
    <xf numFmtId="49" fontId="6" fillId="4" borderId="17" xfId="22" applyNumberFormat="1" applyFont="1" applyFill="1" applyBorder="1" applyAlignment="1">
      <alignment horizontal="center" vertical="center" wrapText="1"/>
    </xf>
    <xf numFmtId="49" fontId="6" fillId="4" borderId="16" xfId="22" applyNumberFormat="1" applyFont="1" applyFill="1" applyBorder="1" applyAlignment="1">
      <alignment horizontal="center" vertical="center" wrapText="1"/>
    </xf>
    <xf numFmtId="49" fontId="17" fillId="2" borderId="22" xfId="22" applyNumberFormat="1" applyFont="1" applyFill="1" applyBorder="1" applyAlignment="1">
      <alignment horizontal="center" vertical="center"/>
    </xf>
    <xf numFmtId="49" fontId="17" fillId="2" borderId="23" xfId="22" applyNumberFormat="1" applyFont="1" applyFill="1" applyBorder="1" applyAlignment="1">
      <alignment horizontal="center" vertical="center"/>
    </xf>
    <xf numFmtId="49" fontId="17" fillId="2" borderId="24" xfId="22" applyNumberFormat="1" applyFont="1" applyFill="1" applyBorder="1" applyAlignment="1">
      <alignment horizontal="center" vertical="center"/>
    </xf>
    <xf numFmtId="0" fontId="17" fillId="4" borderId="21" xfId="22" applyFont="1" applyFill="1" applyBorder="1" applyAlignment="1">
      <alignment horizontal="center" vertical="center" wrapText="1"/>
    </xf>
    <xf numFmtId="0" fontId="17" fillId="4" borderId="20" xfId="22" applyFont="1" applyFill="1" applyBorder="1" applyAlignment="1">
      <alignment horizontal="center" vertical="center" wrapText="1"/>
    </xf>
    <xf numFmtId="0" fontId="17" fillId="4" borderId="46" xfId="22" applyFont="1" applyFill="1" applyBorder="1" applyAlignment="1">
      <alignment horizontal="center" vertical="center" wrapText="1"/>
    </xf>
    <xf numFmtId="0" fontId="39" fillId="0" borderId="0" xfId="22" applyFont="1" applyFill="1" applyAlignment="1" applyProtection="1">
      <alignment horizontal="center" vertical="center" wrapText="1"/>
    </xf>
    <xf numFmtId="0" fontId="39" fillId="0" borderId="0" xfId="22" applyFont="1" applyFill="1" applyAlignment="1" applyProtection="1">
      <alignment horizontal="center" vertical="top" wrapText="1"/>
    </xf>
    <xf numFmtId="0" fontId="47" fillId="0" borderId="0" xfId="22" applyFont="1" applyFill="1" applyAlignment="1" applyProtection="1">
      <alignment horizontal="center" vertical="center" wrapText="1"/>
    </xf>
    <xf numFmtId="0" fontId="17" fillId="0" borderId="0" xfId="22" applyFont="1" applyFill="1" applyBorder="1" applyAlignment="1">
      <alignment horizontal="left" vertical="center" wrapText="1"/>
    </xf>
    <xf numFmtId="49" fontId="17" fillId="2" borderId="2" xfId="22" applyNumberFormat="1" applyFont="1" applyFill="1" applyBorder="1" applyAlignment="1">
      <alignment horizontal="center" vertical="top" wrapText="1"/>
    </xf>
    <xf numFmtId="49" fontId="17" fillId="2" borderId="17" xfId="22" applyNumberFormat="1" applyFont="1" applyFill="1" applyBorder="1" applyAlignment="1">
      <alignment horizontal="center" vertical="top" wrapText="1"/>
    </xf>
    <xf numFmtId="178" fontId="20" fillId="3" borderId="0" xfId="26" applyNumberFormat="1" applyFont="1" applyFill="1" applyBorder="1" applyAlignment="1">
      <alignment horizontal="center"/>
    </xf>
    <xf numFmtId="178" fontId="20" fillId="3" borderId="41" xfId="26" applyNumberFormat="1" applyFont="1" applyFill="1" applyBorder="1" applyAlignment="1">
      <alignment horizontal="center"/>
    </xf>
    <xf numFmtId="0" fontId="17" fillId="2" borderId="3" xfId="24" applyFont="1" applyFill="1" applyBorder="1" applyAlignment="1" applyProtection="1">
      <alignment horizontal="center" vertical="center"/>
    </xf>
    <xf numFmtId="0" fontId="17" fillId="2" borderId="52" xfId="24" applyFont="1" applyFill="1" applyBorder="1" applyAlignment="1" applyProtection="1">
      <alignment horizontal="center" vertical="center"/>
    </xf>
    <xf numFmtId="0" fontId="17" fillId="2" borderId="4" xfId="24" applyFont="1" applyFill="1" applyBorder="1" applyAlignment="1" applyProtection="1">
      <alignment horizontal="center" vertical="center"/>
    </xf>
    <xf numFmtId="0" fontId="17" fillId="2" borderId="49" xfId="24" applyFont="1" applyFill="1" applyBorder="1" applyAlignment="1" applyProtection="1">
      <alignment horizontal="center" vertical="center"/>
    </xf>
    <xf numFmtId="178" fontId="17" fillId="0" borderId="0" xfId="26" applyNumberFormat="1" applyFont="1" applyFill="1" applyBorder="1" applyAlignment="1">
      <alignment horizontal="center"/>
    </xf>
    <xf numFmtId="178" fontId="17" fillId="0" borderId="41" xfId="26" applyNumberFormat="1" applyFont="1" applyFill="1" applyBorder="1" applyAlignment="1">
      <alignment horizontal="center"/>
    </xf>
    <xf numFmtId="41" fontId="17" fillId="0" borderId="11" xfId="26" applyFont="1" applyFill="1" applyBorder="1" applyAlignment="1" applyProtection="1">
      <alignment horizontal="center"/>
    </xf>
    <xf numFmtId="41" fontId="17" fillId="0" borderId="56" xfId="26" applyFont="1" applyFill="1" applyBorder="1" applyAlignment="1" applyProtection="1">
      <alignment horizontal="center"/>
    </xf>
    <xf numFmtId="0" fontId="17" fillId="2" borderId="18" xfId="24" applyFont="1" applyFill="1" applyBorder="1" applyAlignment="1" applyProtection="1">
      <alignment horizontal="center" vertical="center"/>
    </xf>
    <xf numFmtId="41" fontId="17" fillId="0" borderId="0" xfId="26" applyFont="1" applyFill="1" applyBorder="1" applyAlignment="1" applyProtection="1">
      <alignment horizontal="center"/>
    </xf>
    <xf numFmtId="0" fontId="17" fillId="2" borderId="4" xfId="24" applyFont="1" applyFill="1" applyBorder="1" applyAlignment="1" applyProtection="1">
      <alignment horizontal="center" vertical="center" wrapText="1"/>
    </xf>
    <xf numFmtId="0" fontId="17" fillId="2" borderId="6" xfId="24" applyFont="1" applyFill="1" applyBorder="1" applyAlignment="1" applyProtection="1">
      <alignment horizontal="center" vertical="center" wrapText="1"/>
    </xf>
    <xf numFmtId="0" fontId="41" fillId="0" borderId="0" xfId="24" applyFont="1" applyFill="1" applyAlignment="1" applyProtection="1">
      <alignment horizontal="center" vertical="center"/>
    </xf>
    <xf numFmtId="0" fontId="17" fillId="2" borderId="6" xfId="24" applyFont="1" applyFill="1" applyBorder="1" applyAlignment="1" applyProtection="1">
      <alignment horizontal="center" vertical="center"/>
    </xf>
    <xf numFmtId="0" fontId="17" fillId="2" borderId="5" xfId="24" applyFont="1" applyFill="1" applyBorder="1" applyAlignment="1" applyProtection="1">
      <alignment horizontal="center" vertical="center"/>
    </xf>
    <xf numFmtId="0" fontId="17" fillId="2" borderId="48" xfId="24" applyFont="1" applyFill="1" applyBorder="1" applyAlignment="1" applyProtection="1">
      <alignment horizontal="center" vertical="center"/>
    </xf>
    <xf numFmtId="0" fontId="17" fillId="2" borderId="40" xfId="24" applyFont="1" applyFill="1" applyBorder="1" applyAlignment="1" applyProtection="1">
      <alignment horizontal="center" vertical="center"/>
    </xf>
    <xf numFmtId="0" fontId="17" fillId="2" borderId="50" xfId="24" applyFont="1" applyFill="1" applyBorder="1" applyAlignment="1" applyProtection="1">
      <alignment horizontal="center" vertical="center"/>
    </xf>
    <xf numFmtId="0" fontId="17" fillId="2" borderId="21" xfId="24" applyFont="1" applyFill="1" applyBorder="1" applyAlignment="1" applyProtection="1">
      <alignment horizontal="center" vertical="top" wrapText="1"/>
    </xf>
    <xf numFmtId="0" fontId="17" fillId="2" borderId="19" xfId="24" applyFont="1" applyFill="1" applyBorder="1" applyAlignment="1" applyProtection="1">
      <alignment horizontal="center" vertical="top"/>
    </xf>
    <xf numFmtId="0" fontId="17" fillId="2" borderId="21" xfId="24" applyFont="1" applyFill="1" applyBorder="1" applyAlignment="1" applyProtection="1">
      <alignment horizontal="center" vertical="center" wrapText="1"/>
    </xf>
    <xf numFmtId="0" fontId="17" fillId="2" borderId="19" xfId="24" applyFont="1" applyFill="1" applyBorder="1" applyAlignment="1" applyProtection="1">
      <alignment horizontal="center" vertical="center"/>
    </xf>
    <xf numFmtId="0" fontId="17" fillId="2" borderId="3" xfId="22" applyFont="1" applyFill="1" applyBorder="1" applyAlignment="1">
      <alignment horizontal="center" vertical="center" wrapText="1"/>
    </xf>
    <xf numFmtId="0" fontId="17" fillId="2" borderId="18" xfId="22" applyFont="1" applyFill="1" applyBorder="1" applyAlignment="1">
      <alignment horizontal="center" vertical="center" wrapText="1"/>
    </xf>
    <xf numFmtId="0" fontId="17" fillId="2" borderId="48" xfId="22" applyFont="1" applyFill="1" applyBorder="1" applyAlignment="1">
      <alignment horizontal="center" vertical="center"/>
    </xf>
    <xf numFmtId="0" fontId="17" fillId="2" borderId="40" xfId="22" applyFont="1" applyFill="1" applyBorder="1" applyAlignment="1">
      <alignment horizontal="center" vertical="center"/>
    </xf>
    <xf numFmtId="0" fontId="17" fillId="2" borderId="50" xfId="22" applyFont="1" applyFill="1" applyBorder="1" applyAlignment="1">
      <alignment horizontal="center" vertical="center"/>
    </xf>
    <xf numFmtId="0" fontId="17" fillId="2" borderId="10" xfId="22" applyFont="1" applyFill="1" applyBorder="1" applyAlignment="1">
      <alignment horizontal="center" vertical="center"/>
    </xf>
    <xf numFmtId="0" fontId="17" fillId="2" borderId="12" xfId="22" applyFont="1" applyFill="1" applyBorder="1" applyAlignment="1">
      <alignment horizontal="center" vertical="center"/>
    </xf>
    <xf numFmtId="0" fontId="17" fillId="2" borderId="9" xfId="22" applyFont="1" applyFill="1" applyBorder="1" applyAlignment="1">
      <alignment horizontal="center" vertical="center" wrapText="1"/>
    </xf>
    <xf numFmtId="0" fontId="17" fillId="2" borderId="17" xfId="22" applyFont="1" applyFill="1" applyBorder="1" applyAlignment="1">
      <alignment horizontal="center" wrapText="1"/>
    </xf>
    <xf numFmtId="0" fontId="17" fillId="2" borderId="16" xfId="22" applyFont="1" applyFill="1" applyBorder="1" applyAlignment="1">
      <alignment horizontal="center" wrapText="1"/>
    </xf>
    <xf numFmtId="0" fontId="17" fillId="2" borderId="26" xfId="22" applyFont="1" applyFill="1" applyBorder="1" applyAlignment="1">
      <alignment horizontal="center" vertical="center"/>
    </xf>
    <xf numFmtId="0" fontId="17" fillId="2" borderId="27" xfId="22" applyFont="1" applyFill="1" applyBorder="1" applyAlignment="1">
      <alignment horizontal="center" vertical="center"/>
    </xf>
    <xf numFmtId="0" fontId="17" fillId="2" borderId="45" xfId="22" applyFont="1" applyFill="1" applyBorder="1" applyAlignment="1">
      <alignment horizontal="center" vertical="center"/>
    </xf>
    <xf numFmtId="0" fontId="17" fillId="2" borderId="52" xfId="22" applyFont="1" applyFill="1" applyBorder="1" applyAlignment="1">
      <alignment horizontal="center" vertical="center" wrapText="1"/>
    </xf>
    <xf numFmtId="0" fontId="17" fillId="2" borderId="56" xfId="22" applyFont="1" applyFill="1" applyBorder="1" applyAlignment="1">
      <alignment horizontal="center" vertical="center"/>
    </xf>
    <xf numFmtId="0" fontId="17" fillId="2" borderId="17" xfId="22" applyFont="1" applyFill="1" applyBorder="1" applyAlignment="1">
      <alignment horizontal="center"/>
    </xf>
    <xf numFmtId="0" fontId="17" fillId="2" borderId="16" xfId="22" applyFont="1" applyFill="1" applyBorder="1" applyAlignment="1">
      <alignment horizontal="center"/>
    </xf>
    <xf numFmtId="0" fontId="17" fillId="2" borderId="7" xfId="22" applyFont="1" applyFill="1" applyBorder="1" applyAlignment="1">
      <alignment horizontal="center"/>
    </xf>
    <xf numFmtId="0" fontId="17" fillId="2" borderId="8" xfId="22" applyFont="1" applyFill="1" applyBorder="1" applyAlignment="1">
      <alignment horizontal="center"/>
    </xf>
    <xf numFmtId="0" fontId="17" fillId="2" borderId="4" xfId="22" applyFont="1" applyFill="1" applyBorder="1" applyAlignment="1">
      <alignment horizontal="center"/>
    </xf>
    <xf numFmtId="0" fontId="17" fillId="2" borderId="6" xfId="22" applyFont="1" applyFill="1" applyBorder="1" applyAlignment="1">
      <alignment horizontal="center"/>
    </xf>
    <xf numFmtId="0" fontId="17" fillId="2" borderId="41" xfId="22" applyFont="1" applyFill="1" applyBorder="1" applyAlignment="1">
      <alignment horizontal="center"/>
    </xf>
    <xf numFmtId="0" fontId="17" fillId="2" borderId="49" xfId="22" applyFont="1" applyFill="1" applyBorder="1" applyAlignment="1">
      <alignment horizontal="center"/>
    </xf>
    <xf numFmtId="0" fontId="39" fillId="0" borderId="0" xfId="22" applyFont="1" applyFill="1" applyAlignment="1">
      <alignment horizontal="center" vertical="center"/>
    </xf>
    <xf numFmtId="0" fontId="39" fillId="0" borderId="0" xfId="22" applyFont="1" applyFill="1" applyAlignment="1">
      <alignment horizontal="center" vertical="center" shrinkToFit="1"/>
    </xf>
    <xf numFmtId="0" fontId="17" fillId="2" borderId="3" xfId="22" applyFont="1" applyFill="1" applyBorder="1" applyAlignment="1">
      <alignment horizontal="center" vertical="center" wrapText="1" shrinkToFit="1"/>
    </xf>
    <xf numFmtId="0" fontId="17" fillId="2" borderId="52" xfId="22" applyFont="1" applyFill="1" applyBorder="1" applyAlignment="1">
      <alignment horizontal="center" vertical="center" shrinkToFit="1"/>
    </xf>
    <xf numFmtId="0" fontId="17" fillId="2" borderId="37" xfId="22" applyFont="1" applyFill="1" applyBorder="1" applyAlignment="1">
      <alignment horizontal="center" wrapText="1"/>
    </xf>
    <xf numFmtId="0" fontId="17" fillId="2" borderId="39" xfId="22" applyFont="1" applyFill="1" applyBorder="1" applyAlignment="1">
      <alignment horizontal="center" wrapText="1"/>
    </xf>
    <xf numFmtId="0" fontId="17" fillId="2" borderId="21" xfId="22" applyFont="1" applyFill="1" applyBorder="1" applyAlignment="1">
      <alignment horizontal="center" vertical="center"/>
    </xf>
    <xf numFmtId="0" fontId="17" fillId="2" borderId="20" xfId="22" applyFont="1" applyFill="1" applyBorder="1" applyAlignment="1">
      <alignment horizontal="center" vertical="center"/>
    </xf>
    <xf numFmtId="0" fontId="17" fillId="2" borderId="46" xfId="22" applyFont="1" applyFill="1" applyBorder="1" applyAlignment="1">
      <alignment horizontal="center" vertical="center"/>
    </xf>
    <xf numFmtId="0" fontId="17" fillId="2" borderId="36" xfId="22" applyFont="1" applyFill="1" applyBorder="1" applyAlignment="1">
      <alignment horizontal="center" vertical="center" wrapText="1"/>
    </xf>
    <xf numFmtId="0" fontId="17" fillId="2" borderId="37" xfId="22" applyFont="1" applyFill="1" applyBorder="1" applyAlignment="1">
      <alignment horizontal="center" vertical="center"/>
    </xf>
    <xf numFmtId="0" fontId="17" fillId="2" borderId="17" xfId="22" applyFont="1" applyFill="1" applyBorder="1" applyAlignment="1">
      <alignment horizontal="center" vertical="center" wrapText="1"/>
    </xf>
    <xf numFmtId="0" fontId="17" fillId="2" borderId="17" xfId="22" applyFont="1" applyFill="1" applyBorder="1" applyAlignment="1">
      <alignment horizontal="center" vertical="center"/>
    </xf>
    <xf numFmtId="0" fontId="17" fillId="2" borderId="16" xfId="22" applyFont="1" applyFill="1" applyBorder="1" applyAlignment="1">
      <alignment horizontal="center" vertical="center"/>
    </xf>
    <xf numFmtId="0" fontId="17" fillId="2" borderId="37" xfId="22" applyFont="1" applyFill="1" applyBorder="1" applyAlignment="1">
      <alignment horizontal="center"/>
    </xf>
    <xf numFmtId="0" fontId="17" fillId="2" borderId="39" xfId="22" applyFont="1" applyFill="1" applyBorder="1" applyAlignment="1">
      <alignment horizontal="center"/>
    </xf>
    <xf numFmtId="0" fontId="17" fillId="2" borderId="2" xfId="22" applyFont="1" applyFill="1" applyBorder="1" applyAlignment="1">
      <alignment horizontal="center" vertical="center" wrapText="1" shrinkToFit="1"/>
    </xf>
    <xf numFmtId="0" fontId="17" fillId="2" borderId="17" xfId="22" applyFont="1" applyFill="1" applyBorder="1" applyAlignment="1">
      <alignment horizontal="center" vertical="center" shrinkToFit="1"/>
    </xf>
    <xf numFmtId="0" fontId="17" fillId="2" borderId="2" xfId="22" applyFont="1" applyFill="1" applyBorder="1" applyAlignment="1">
      <alignment horizontal="center" vertical="center" wrapText="1"/>
    </xf>
    <xf numFmtId="0" fontId="12" fillId="2" borderId="17" xfId="22" applyFont="1" applyFill="1" applyBorder="1" applyAlignment="1">
      <alignment horizontal="center" vertical="center" wrapText="1"/>
    </xf>
    <xf numFmtId="0" fontId="12" fillId="2" borderId="16" xfId="22" applyFont="1" applyFill="1" applyBorder="1" applyAlignment="1">
      <alignment horizontal="center" vertical="center"/>
    </xf>
    <xf numFmtId="0" fontId="17" fillId="2" borderId="16" xfId="22" applyFont="1" applyFill="1" applyBorder="1" applyAlignment="1">
      <alignment horizontal="center" vertical="center" wrapText="1"/>
    </xf>
    <xf numFmtId="0" fontId="17" fillId="2" borderId="17" xfId="22" applyFont="1" applyFill="1" applyBorder="1" applyAlignment="1">
      <alignment horizontal="center" shrinkToFit="1"/>
    </xf>
    <xf numFmtId="0" fontId="17" fillId="2" borderId="16" xfId="22" applyFont="1" applyFill="1" applyBorder="1" applyAlignment="1">
      <alignment horizontal="center" shrinkToFit="1"/>
    </xf>
    <xf numFmtId="0" fontId="17" fillId="2" borderId="17" xfId="22" applyFont="1" applyFill="1" applyBorder="1" applyAlignment="1">
      <alignment horizontal="center" vertical="center" wrapText="1" shrinkToFit="1"/>
    </xf>
    <xf numFmtId="0" fontId="17" fillId="2" borderId="16" xfId="22" applyFont="1" applyFill="1" applyBorder="1" applyAlignment="1">
      <alignment horizontal="center" vertical="center" wrapText="1" shrinkToFit="1"/>
    </xf>
    <xf numFmtId="0" fontId="17" fillId="2" borderId="40" xfId="22" applyFont="1" applyFill="1" applyBorder="1" applyAlignment="1">
      <alignment horizontal="center" wrapText="1" shrinkToFit="1"/>
    </xf>
    <xf numFmtId="0" fontId="17" fillId="2" borderId="50" xfId="22" applyFont="1" applyFill="1" applyBorder="1" applyAlignment="1">
      <alignment horizontal="center" wrapText="1" shrinkToFit="1"/>
    </xf>
    <xf numFmtId="0" fontId="17" fillId="2" borderId="17" xfId="22" applyFont="1" applyFill="1" applyBorder="1" applyAlignment="1">
      <alignment horizontal="center" wrapText="1" shrinkToFit="1"/>
    </xf>
    <xf numFmtId="0" fontId="39" fillId="0" borderId="0" xfId="22" applyFont="1" applyFill="1" applyAlignment="1">
      <alignment horizontal="center" vertical="center" wrapText="1"/>
    </xf>
    <xf numFmtId="0" fontId="17" fillId="2" borderId="28" xfId="22" applyFont="1" applyFill="1" applyBorder="1" applyAlignment="1">
      <alignment horizontal="center" vertical="center"/>
    </xf>
    <xf numFmtId="0" fontId="17" fillId="2" borderId="11" xfId="22" applyFont="1" applyFill="1" applyBorder="1" applyAlignment="1">
      <alignment horizontal="center" vertical="center" wrapText="1"/>
    </xf>
    <xf numFmtId="0" fontId="17" fillId="2" borderId="11" xfId="22" applyFont="1" applyFill="1" applyBorder="1" applyAlignment="1">
      <alignment horizontal="center" vertical="center"/>
    </xf>
    <xf numFmtId="0" fontId="17" fillId="2" borderId="5" xfId="22" applyFont="1" applyFill="1" applyBorder="1" applyAlignment="1">
      <alignment horizontal="center" vertical="center"/>
    </xf>
    <xf numFmtId="0" fontId="17" fillId="2" borderId="6" xfId="22" applyFont="1" applyFill="1" applyBorder="1" applyAlignment="1">
      <alignment horizontal="center" vertical="center"/>
    </xf>
    <xf numFmtId="0" fontId="17" fillId="2" borderId="21" xfId="22" applyFont="1" applyFill="1" applyBorder="1" applyAlignment="1">
      <alignment horizontal="center" vertical="center" shrinkToFit="1"/>
    </xf>
    <xf numFmtId="0" fontId="17" fillId="2" borderId="46" xfId="22" applyFont="1" applyFill="1" applyBorder="1" applyAlignment="1">
      <alignment horizontal="center" vertical="center" shrinkToFit="1"/>
    </xf>
    <xf numFmtId="0" fontId="23" fillId="2" borderId="4" xfId="22" applyFont="1" applyFill="1" applyBorder="1" applyAlignment="1">
      <alignment horizontal="center" vertical="center"/>
    </xf>
    <xf numFmtId="0" fontId="23" fillId="2" borderId="49" xfId="22" applyFont="1" applyFill="1" applyBorder="1" applyAlignment="1">
      <alignment horizontal="center" vertical="center"/>
    </xf>
    <xf numFmtId="0" fontId="17" fillId="2" borderId="16" xfId="22" applyFont="1" applyFill="1" applyBorder="1" applyAlignment="1">
      <alignment horizontal="center" wrapText="1" shrinkToFit="1"/>
    </xf>
    <xf numFmtId="0" fontId="17" fillId="2" borderId="2" xfId="22" applyFont="1" applyFill="1" applyBorder="1" applyAlignment="1">
      <alignment horizontal="center" vertical="center"/>
    </xf>
    <xf numFmtId="0" fontId="17" fillId="2" borderId="37" xfId="22" applyFont="1" applyFill="1" applyBorder="1" applyAlignment="1">
      <alignment horizontal="center" vertical="center" wrapText="1" shrinkToFit="1"/>
    </xf>
    <xf numFmtId="0" fontId="17" fillId="2" borderId="39" xfId="22" applyFont="1" applyFill="1" applyBorder="1" applyAlignment="1">
      <alignment horizontal="center" vertical="center" wrapText="1" shrinkToFit="1"/>
    </xf>
  </cellXfs>
  <cellStyles count="29">
    <cellStyle name="쉼표 [0]" xfId="28" builtinId="6"/>
    <cellStyle name="쉼표 [0] 14" xfId="23"/>
    <cellStyle name="쉼표 [0] 2" xfId="21"/>
    <cellStyle name="쉼표 [0] 2 2 8" xfId="15"/>
    <cellStyle name="쉼표 [0]_11-교통관광" xfId="25"/>
    <cellStyle name="쉼표 [0]_Book2" xfId="26"/>
    <cellStyle name="콤마 [0]_-10.주택건설" xfId="10"/>
    <cellStyle name="콤마 [0]_천기일수" xfId="1"/>
    <cellStyle name="통화 [0] 2" xfId="2"/>
    <cellStyle name="통화 [0] 2 2" xfId="11"/>
    <cellStyle name="통화 [0] 2 3" xfId="16"/>
    <cellStyle name="표준" xfId="0" builtinId="0"/>
    <cellStyle name="표준 10" xfId="3"/>
    <cellStyle name="표준 2" xfId="4"/>
    <cellStyle name="표준 2 2 5" xfId="22"/>
    <cellStyle name="표준 3" xfId="12"/>
    <cellStyle name="표준 4" xfId="5"/>
    <cellStyle name="표준 45 2" xfId="6"/>
    <cellStyle name="표준 48" xfId="13"/>
    <cellStyle name="표준 5" xfId="9"/>
    <cellStyle name="표준 52 2" xfId="7"/>
    <cellStyle name="표준 55" xfId="8"/>
    <cellStyle name="표준 6" xfId="14"/>
    <cellStyle name="표준 7" xfId="17"/>
    <cellStyle name="표준_02-토지(군)" xfId="18"/>
    <cellStyle name="표준_03-인구(군)" xfId="19"/>
    <cellStyle name="표준_10-교통관광(시군)" xfId="20"/>
    <cellStyle name="표준_11-교통관광" xfId="27"/>
    <cellStyle name="표준_Book2" xfId="24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J10"/>
  <sheetViews>
    <sheetView tabSelected="1" view="pageBreakPreview" zoomScaleNormal="100" workbookViewId="0"/>
  </sheetViews>
  <sheetFormatPr defaultRowHeight="17.25" x14ac:dyDescent="0.3"/>
  <cols>
    <col min="1" max="1" width="8.88671875" style="1"/>
    <col min="2" max="2" width="5.6640625" style="1" customWidth="1"/>
    <col min="3" max="16384" width="8.88671875" style="1"/>
  </cols>
  <sheetData>
    <row r="1" spans="1:10" ht="25.5" customHeight="1" x14ac:dyDescent="0.3"/>
    <row r="2" spans="1:10" ht="25.5" customHeight="1" x14ac:dyDescent="0.3"/>
    <row r="3" spans="1:10" ht="25.5" customHeight="1" x14ac:dyDescent="0.3"/>
    <row r="4" spans="1:10" ht="25.5" customHeight="1" x14ac:dyDescent="0.3"/>
    <row r="5" spans="1:10" ht="25.5" customHeight="1" x14ac:dyDescent="0.3"/>
    <row r="6" spans="1:10" ht="25.5" customHeight="1" x14ac:dyDescent="0.3"/>
    <row r="7" spans="1:10" ht="25.5" customHeight="1" x14ac:dyDescent="0.3"/>
    <row r="8" spans="1:10" ht="39" x14ac:dyDescent="0.65">
      <c r="A8" s="2" t="s">
        <v>10</v>
      </c>
      <c r="B8" s="3"/>
      <c r="C8" s="3"/>
      <c r="D8" s="3"/>
      <c r="E8" s="3"/>
      <c r="F8" s="3"/>
      <c r="G8" s="3"/>
      <c r="H8" s="3"/>
      <c r="I8" s="3"/>
      <c r="J8" s="3"/>
    </row>
    <row r="10" spans="1:10" ht="63" x14ac:dyDescent="0.55000000000000004">
      <c r="A10" s="4" t="s">
        <v>11</v>
      </c>
      <c r="B10" s="5"/>
      <c r="C10" s="5"/>
      <c r="D10" s="5"/>
      <c r="E10" s="5"/>
      <c r="F10" s="5"/>
      <c r="G10" s="5"/>
      <c r="H10" s="5"/>
      <c r="I10" s="5"/>
      <c r="J10" s="5"/>
    </row>
  </sheetData>
  <phoneticPr fontId="2" type="noConversion"/>
  <pageMargins left="0.75" right="0.75" top="1" bottom="1" header="0.5" footer="0.5"/>
  <pageSetup paperSize="9" scale="87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AB56"/>
  <sheetViews>
    <sheetView view="pageBreakPreview" zoomScaleNormal="100" workbookViewId="0"/>
  </sheetViews>
  <sheetFormatPr defaultRowHeight="13.5" outlineLevelRow="2" x14ac:dyDescent="0.25"/>
  <cols>
    <col min="1" max="1" width="5.77734375" style="12" customWidth="1"/>
    <col min="2" max="2" width="6.77734375" style="12" customWidth="1"/>
    <col min="3" max="5" width="6.6640625" style="12" customWidth="1"/>
    <col min="6" max="6" width="7.21875" style="12" bestFit="1" customWidth="1"/>
    <col min="7" max="7" width="6.5546875" style="12" customWidth="1"/>
    <col min="8" max="9" width="6.6640625" style="12" customWidth="1"/>
    <col min="10" max="10" width="6.33203125" style="12" customWidth="1"/>
    <col min="11" max="11" width="6.6640625" style="12" bestFit="1" customWidth="1"/>
    <col min="12" max="12" width="6.5546875" style="12" customWidth="1"/>
    <col min="13" max="13" width="6.6640625" style="12" customWidth="1"/>
    <col min="14" max="14" width="5.77734375" style="12" customWidth="1"/>
    <col min="15" max="15" width="7.21875" style="12" bestFit="1" customWidth="1"/>
    <col min="16" max="18" width="7.21875" style="12" customWidth="1"/>
    <col min="19" max="19" width="6.33203125" style="12" customWidth="1"/>
    <col min="20" max="22" width="7.21875" style="12" customWidth="1"/>
    <col min="23" max="23" width="6.33203125" style="12" customWidth="1"/>
    <col min="24" max="25" width="7.21875" style="12" customWidth="1"/>
    <col min="26" max="16384" width="8.88671875" style="12"/>
  </cols>
  <sheetData>
    <row r="1" spans="1:28" s="6" customFormat="1" ht="15" customHeight="1" x14ac:dyDescent="0.15">
      <c r="I1" s="7"/>
      <c r="M1" s="8"/>
      <c r="Y1" s="7"/>
    </row>
    <row r="2" spans="1:28" s="129" customFormat="1" ht="30" customHeight="1" x14ac:dyDescent="0.15">
      <c r="A2" s="127" t="s">
        <v>12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 t="s">
        <v>194</v>
      </c>
      <c r="O2" s="127"/>
      <c r="P2" s="127"/>
      <c r="Q2" s="127"/>
      <c r="R2" s="127"/>
      <c r="S2" s="128"/>
      <c r="T2" s="128"/>
      <c r="U2" s="128"/>
      <c r="V2" s="128"/>
      <c r="W2" s="128"/>
      <c r="X2" s="128"/>
      <c r="Y2" s="128"/>
    </row>
    <row r="3" spans="1:28" s="131" customFormat="1" ht="30" customHeight="1" x14ac:dyDescent="0.35">
      <c r="A3" s="127"/>
      <c r="B3" s="127"/>
      <c r="C3" s="127"/>
      <c r="D3" s="127"/>
      <c r="E3" s="127"/>
      <c r="F3" s="127"/>
      <c r="G3" s="127"/>
      <c r="H3" s="127"/>
      <c r="I3" s="127"/>
      <c r="J3" s="130"/>
      <c r="K3" s="130"/>
      <c r="L3" s="130"/>
      <c r="M3" s="130"/>
      <c r="N3" s="127"/>
      <c r="O3" s="127"/>
      <c r="P3" s="127"/>
      <c r="Q3" s="127"/>
      <c r="R3" s="127"/>
      <c r="S3" s="127"/>
      <c r="T3" s="127"/>
      <c r="U3" s="130"/>
      <c r="V3" s="130"/>
      <c r="W3" s="130"/>
      <c r="X3" s="130"/>
      <c r="Y3" s="130"/>
    </row>
    <row r="4" spans="1:28" ht="15" customHeight="1" x14ac:dyDescent="0.25">
      <c r="A4" s="9"/>
      <c r="B4" s="9"/>
      <c r="C4" s="9"/>
      <c r="D4" s="9"/>
      <c r="E4" s="9"/>
      <c r="F4" s="9"/>
      <c r="G4" s="9"/>
      <c r="H4" s="9"/>
      <c r="I4" s="9"/>
      <c r="J4" s="11"/>
      <c r="K4" s="11"/>
      <c r="L4" s="11"/>
      <c r="M4" s="11"/>
      <c r="N4" s="9"/>
      <c r="O4" s="9"/>
      <c r="P4" s="9"/>
      <c r="Q4" s="9"/>
      <c r="R4" s="9"/>
      <c r="S4" s="9"/>
      <c r="T4" s="9"/>
      <c r="U4" s="11"/>
      <c r="V4" s="11"/>
      <c r="W4" s="11"/>
      <c r="X4" s="11"/>
      <c r="Y4" s="11"/>
    </row>
    <row r="5" spans="1:28" ht="14.25" thickBot="1" x14ac:dyDescent="0.3">
      <c r="A5" s="279" t="s">
        <v>2</v>
      </c>
      <c r="B5" s="279"/>
      <c r="D5" s="12" t="s">
        <v>13</v>
      </c>
      <c r="M5" s="280"/>
      <c r="N5" s="279"/>
      <c r="Y5" s="280" t="s">
        <v>14</v>
      </c>
    </row>
    <row r="6" spans="1:28" s="10" customFormat="1" ht="21" customHeight="1" x14ac:dyDescent="0.15">
      <c r="A6" s="380" t="s">
        <v>192</v>
      </c>
      <c r="B6" s="13" t="s">
        <v>15</v>
      </c>
      <c r="C6" s="13"/>
      <c r="D6" s="13"/>
      <c r="E6" s="13"/>
      <c r="F6" s="14" t="s">
        <v>33</v>
      </c>
      <c r="G6" s="13"/>
      <c r="H6" s="13"/>
      <c r="I6" s="15"/>
      <c r="J6" s="13" t="s">
        <v>37</v>
      </c>
      <c r="K6" s="13"/>
      <c r="L6" s="13"/>
      <c r="M6" s="262"/>
      <c r="N6" s="261" t="s">
        <v>192</v>
      </c>
      <c r="O6" s="14" t="s">
        <v>34</v>
      </c>
      <c r="P6" s="13"/>
      <c r="Q6" s="13"/>
      <c r="R6" s="132"/>
      <c r="S6" s="13" t="s">
        <v>35</v>
      </c>
      <c r="T6" s="13"/>
      <c r="U6" s="13"/>
      <c r="V6" s="132"/>
      <c r="W6" s="13" t="s">
        <v>36</v>
      </c>
      <c r="X6" s="13"/>
      <c r="Y6" s="262"/>
    </row>
    <row r="7" spans="1:28" s="10" customFormat="1" ht="18" customHeight="1" x14ac:dyDescent="0.15">
      <c r="A7" s="381"/>
      <c r="B7" s="17"/>
      <c r="C7" s="18" t="s">
        <v>16</v>
      </c>
      <c r="D7" s="19" t="s">
        <v>17</v>
      </c>
      <c r="E7" s="19" t="s">
        <v>18</v>
      </c>
      <c r="F7" s="17"/>
      <c r="G7" s="19" t="s">
        <v>16</v>
      </c>
      <c r="H7" s="19" t="s">
        <v>17</v>
      </c>
      <c r="I7" s="19" t="s">
        <v>18</v>
      </c>
      <c r="J7" s="16"/>
      <c r="K7" s="18" t="s">
        <v>16</v>
      </c>
      <c r="L7" s="19" t="s">
        <v>17</v>
      </c>
      <c r="M7" s="264" t="s">
        <v>18</v>
      </c>
      <c r="N7" s="263"/>
      <c r="O7" s="17"/>
      <c r="P7" s="19" t="s">
        <v>16</v>
      </c>
      <c r="Q7" s="19" t="s">
        <v>17</v>
      </c>
      <c r="R7" s="19" t="s">
        <v>18</v>
      </c>
      <c r="S7" s="16"/>
      <c r="T7" s="19" t="s">
        <v>16</v>
      </c>
      <c r="U7" s="19" t="s">
        <v>17</v>
      </c>
      <c r="V7" s="19" t="s">
        <v>18</v>
      </c>
      <c r="W7" s="16"/>
      <c r="X7" s="19" t="s">
        <v>16</v>
      </c>
      <c r="Y7" s="264" t="s">
        <v>17</v>
      </c>
    </row>
    <row r="8" spans="1:28" s="10" customFormat="1" ht="18" customHeight="1" x14ac:dyDescent="0.25">
      <c r="A8" s="381" t="s">
        <v>193</v>
      </c>
      <c r="B8" s="17"/>
      <c r="C8" s="384" t="s">
        <v>206</v>
      </c>
      <c r="D8" s="347"/>
      <c r="E8" s="386" t="s">
        <v>207</v>
      </c>
      <c r="F8" s="17"/>
      <c r="G8" s="384" t="s">
        <v>206</v>
      </c>
      <c r="H8" s="347"/>
      <c r="I8" s="386" t="s">
        <v>207</v>
      </c>
      <c r="J8" s="16"/>
      <c r="K8" s="384" t="s">
        <v>206</v>
      </c>
      <c r="L8" s="347"/>
      <c r="M8" s="386" t="s">
        <v>207</v>
      </c>
      <c r="N8" s="263" t="s">
        <v>13</v>
      </c>
      <c r="O8" s="17"/>
      <c r="P8" s="384" t="s">
        <v>206</v>
      </c>
      <c r="Q8" s="347"/>
      <c r="R8" s="386" t="s">
        <v>207</v>
      </c>
      <c r="S8" s="16"/>
      <c r="T8" s="384" t="s">
        <v>206</v>
      </c>
      <c r="U8" s="347"/>
      <c r="V8" s="386" t="s">
        <v>207</v>
      </c>
      <c r="W8" s="16"/>
      <c r="X8" s="384" t="s">
        <v>206</v>
      </c>
      <c r="Y8" s="349"/>
    </row>
    <row r="9" spans="1:28" s="10" customFormat="1" ht="18" customHeight="1" x14ac:dyDescent="0.25">
      <c r="A9" s="382"/>
      <c r="B9" s="21"/>
      <c r="C9" s="385"/>
      <c r="D9" s="348" t="s">
        <v>19</v>
      </c>
      <c r="E9" s="387"/>
      <c r="F9" s="21"/>
      <c r="G9" s="385"/>
      <c r="H9" s="348" t="s">
        <v>19</v>
      </c>
      <c r="I9" s="387"/>
      <c r="J9" s="20"/>
      <c r="K9" s="385"/>
      <c r="L9" s="348" t="s">
        <v>19</v>
      </c>
      <c r="M9" s="387"/>
      <c r="N9" s="265" t="s">
        <v>193</v>
      </c>
      <c r="O9" s="21"/>
      <c r="P9" s="385"/>
      <c r="Q9" s="348" t="s">
        <v>19</v>
      </c>
      <c r="R9" s="387"/>
      <c r="S9" s="20"/>
      <c r="T9" s="385"/>
      <c r="U9" s="348" t="s">
        <v>19</v>
      </c>
      <c r="V9" s="387"/>
      <c r="W9" s="20"/>
      <c r="X9" s="385"/>
      <c r="Y9" s="350" t="s">
        <v>19</v>
      </c>
    </row>
    <row r="10" spans="1:28" ht="39.950000000000003" hidden="1" customHeight="1" x14ac:dyDescent="0.25">
      <c r="A10" s="266">
        <v>2015</v>
      </c>
      <c r="B10" s="27">
        <v>37302</v>
      </c>
      <c r="C10" s="27">
        <v>385</v>
      </c>
      <c r="D10" s="27">
        <v>35814</v>
      </c>
      <c r="E10" s="27">
        <v>1103</v>
      </c>
      <c r="F10" s="27">
        <v>21727</v>
      </c>
      <c r="G10" s="28">
        <v>86</v>
      </c>
      <c r="H10" s="28">
        <v>21398</v>
      </c>
      <c r="I10" s="28">
        <v>243</v>
      </c>
      <c r="J10" s="27">
        <v>1980</v>
      </c>
      <c r="K10" s="28">
        <v>78</v>
      </c>
      <c r="L10" s="28">
        <v>1579</v>
      </c>
      <c r="M10" s="267">
        <v>323</v>
      </c>
      <c r="N10" s="266">
        <v>2015</v>
      </c>
      <c r="O10" s="27">
        <v>10088</v>
      </c>
      <c r="P10" s="28">
        <v>137</v>
      </c>
      <c r="Q10" s="28">
        <v>9951</v>
      </c>
      <c r="R10" s="28">
        <v>459</v>
      </c>
      <c r="S10" s="27">
        <v>58</v>
      </c>
      <c r="T10" s="28">
        <v>14</v>
      </c>
      <c r="U10" s="28">
        <v>44</v>
      </c>
      <c r="V10" s="28">
        <v>78</v>
      </c>
      <c r="W10" s="28">
        <v>2912</v>
      </c>
      <c r="X10" s="28">
        <v>70</v>
      </c>
      <c r="Y10" s="267">
        <v>2842</v>
      </c>
    </row>
    <row r="11" spans="1:28" ht="39.950000000000003" customHeight="1" x14ac:dyDescent="0.25">
      <c r="A11" s="266">
        <v>2016</v>
      </c>
      <c r="B11" s="27">
        <v>36016</v>
      </c>
      <c r="C11" s="27">
        <v>334</v>
      </c>
      <c r="D11" s="27">
        <v>34568</v>
      </c>
      <c r="E11" s="27">
        <v>1114</v>
      </c>
      <c r="F11" s="27">
        <v>23003</v>
      </c>
      <c r="G11" s="27">
        <v>99</v>
      </c>
      <c r="H11" s="27">
        <v>22677</v>
      </c>
      <c r="I11" s="27">
        <v>227</v>
      </c>
      <c r="J11" s="27">
        <v>1910</v>
      </c>
      <c r="K11" s="27">
        <v>79</v>
      </c>
      <c r="L11" s="27">
        <v>1514</v>
      </c>
      <c r="M11" s="268">
        <v>317</v>
      </c>
      <c r="N11" s="266">
        <v>2016</v>
      </c>
      <c r="O11" s="27">
        <v>10946</v>
      </c>
      <c r="P11" s="27">
        <v>143</v>
      </c>
      <c r="Q11" s="27">
        <v>10325</v>
      </c>
      <c r="R11" s="27">
        <v>478</v>
      </c>
      <c r="S11" s="27">
        <v>157</v>
      </c>
      <c r="T11" s="27">
        <v>13</v>
      </c>
      <c r="U11" s="27">
        <v>52</v>
      </c>
      <c r="V11" s="27">
        <v>92</v>
      </c>
      <c r="W11" s="27">
        <v>2936</v>
      </c>
      <c r="X11" s="27">
        <v>68</v>
      </c>
      <c r="Y11" s="268">
        <v>2868</v>
      </c>
      <c r="Z11" s="22"/>
    </row>
    <row r="12" spans="1:28" ht="39.950000000000003" customHeight="1" x14ac:dyDescent="0.25">
      <c r="A12" s="266">
        <v>2017</v>
      </c>
      <c r="B12" s="27">
        <v>37505</v>
      </c>
      <c r="C12" s="27">
        <v>368</v>
      </c>
      <c r="D12" s="27">
        <v>36041</v>
      </c>
      <c r="E12" s="27">
        <v>1096</v>
      </c>
      <c r="F12" s="27">
        <v>24156</v>
      </c>
      <c r="G12" s="27">
        <v>121</v>
      </c>
      <c r="H12" s="27">
        <v>23818</v>
      </c>
      <c r="I12" s="27">
        <v>217</v>
      </c>
      <c r="J12" s="27">
        <v>1882</v>
      </c>
      <c r="K12" s="27">
        <v>90</v>
      </c>
      <c r="L12" s="27">
        <v>1468</v>
      </c>
      <c r="M12" s="268">
        <v>324</v>
      </c>
      <c r="N12" s="266">
        <v>2017</v>
      </c>
      <c r="O12" s="27">
        <v>11597</v>
      </c>
      <c r="P12" s="27">
        <v>160</v>
      </c>
      <c r="Q12" s="27">
        <v>10969</v>
      </c>
      <c r="R12" s="27">
        <v>468</v>
      </c>
      <c r="S12" s="27">
        <v>173</v>
      </c>
      <c r="T12" s="27">
        <v>16</v>
      </c>
      <c r="U12" s="27">
        <v>66</v>
      </c>
      <c r="V12" s="27">
        <v>91</v>
      </c>
      <c r="W12" s="27">
        <v>3057</v>
      </c>
      <c r="X12" s="27">
        <v>72</v>
      </c>
      <c r="Y12" s="268">
        <v>2985</v>
      </c>
      <c r="Z12" s="22"/>
      <c r="AA12" s="22"/>
      <c r="AB12" s="22"/>
    </row>
    <row r="13" spans="1:28" s="24" customFormat="1" ht="39.950000000000003" customHeight="1" outlineLevel="1" x14ac:dyDescent="0.25">
      <c r="A13" s="266">
        <v>2018</v>
      </c>
      <c r="B13" s="27">
        <v>38458</v>
      </c>
      <c r="C13" s="27">
        <v>391</v>
      </c>
      <c r="D13" s="27">
        <v>36968</v>
      </c>
      <c r="E13" s="27">
        <v>1099</v>
      </c>
      <c r="F13" s="27">
        <v>24844</v>
      </c>
      <c r="G13" s="27">
        <v>119</v>
      </c>
      <c r="H13" s="27">
        <v>24505</v>
      </c>
      <c r="I13" s="27">
        <v>220</v>
      </c>
      <c r="J13" s="27">
        <v>1844</v>
      </c>
      <c r="K13" s="27">
        <v>96</v>
      </c>
      <c r="L13" s="27">
        <v>1428</v>
      </c>
      <c r="M13" s="268">
        <v>320</v>
      </c>
      <c r="N13" s="266">
        <v>2018</v>
      </c>
      <c r="O13" s="27">
        <v>11597</v>
      </c>
      <c r="P13" s="27">
        <v>160</v>
      </c>
      <c r="Q13" s="27">
        <v>10969</v>
      </c>
      <c r="R13" s="27">
        <v>468</v>
      </c>
      <c r="S13" s="27">
        <v>173</v>
      </c>
      <c r="T13" s="27">
        <v>16</v>
      </c>
      <c r="U13" s="27">
        <v>66</v>
      </c>
      <c r="V13" s="27">
        <v>91</v>
      </c>
      <c r="W13" s="27">
        <v>3057</v>
      </c>
      <c r="X13" s="27">
        <v>72</v>
      </c>
      <c r="Y13" s="268">
        <v>2985</v>
      </c>
      <c r="Z13" s="22"/>
      <c r="AA13" s="22"/>
      <c r="AB13" s="23"/>
    </row>
    <row r="14" spans="1:28" ht="39.950000000000003" customHeight="1" x14ac:dyDescent="0.25">
      <c r="A14" s="266">
        <v>2019</v>
      </c>
      <c r="B14" s="269">
        <f>B26</f>
        <v>38826</v>
      </c>
      <c r="C14" s="269">
        <f>SUM(G14,K14,P14,T14)</f>
        <v>419</v>
      </c>
      <c r="D14" s="269">
        <f>SUM(H14,L14,Q14,U14)</f>
        <v>37329</v>
      </c>
      <c r="E14" s="269">
        <f>SUM(I14,M14,R14,V14)</f>
        <v>1078</v>
      </c>
      <c r="F14" s="269">
        <f t="shared" ref="F14" si="0">F26</f>
        <v>25215</v>
      </c>
      <c r="G14" s="269">
        <f>G26</f>
        <v>126</v>
      </c>
      <c r="H14" s="269">
        <f>H26</f>
        <v>24862</v>
      </c>
      <c r="I14" s="269">
        <f>I26</f>
        <v>227</v>
      </c>
      <c r="J14" s="269">
        <f t="shared" ref="J14:M14" si="1">J26</f>
        <v>1832</v>
      </c>
      <c r="K14" s="269">
        <f>K26</f>
        <v>100</v>
      </c>
      <c r="L14" s="269">
        <f t="shared" si="1"/>
        <v>1408</v>
      </c>
      <c r="M14" s="270">
        <f t="shared" si="1"/>
        <v>324</v>
      </c>
      <c r="N14" s="266">
        <v>2019</v>
      </c>
      <c r="O14" s="269">
        <f t="shared" ref="O14:Y14" si="2">O26</f>
        <v>11599</v>
      </c>
      <c r="P14" s="269">
        <f>P26</f>
        <v>175</v>
      </c>
      <c r="Q14" s="269">
        <f t="shared" si="2"/>
        <v>10985</v>
      </c>
      <c r="R14" s="269">
        <f t="shared" si="2"/>
        <v>439</v>
      </c>
      <c r="S14" s="269">
        <f t="shared" si="2"/>
        <v>180</v>
      </c>
      <c r="T14" s="269">
        <f>T26</f>
        <v>18</v>
      </c>
      <c r="U14" s="269">
        <f t="shared" si="2"/>
        <v>74</v>
      </c>
      <c r="V14" s="269">
        <f t="shared" si="2"/>
        <v>88</v>
      </c>
      <c r="W14" s="269">
        <f t="shared" si="2"/>
        <v>3110</v>
      </c>
      <c r="X14" s="269">
        <f>X26</f>
        <v>70</v>
      </c>
      <c r="Y14" s="270">
        <f t="shared" si="2"/>
        <v>3040</v>
      </c>
      <c r="Z14" s="22"/>
      <c r="AA14" s="22"/>
      <c r="AB14" s="22"/>
    </row>
    <row r="15" spans="1:28" ht="30" hidden="1" customHeight="1" outlineLevel="2" x14ac:dyDescent="0.25">
      <c r="A15" s="266" t="s">
        <v>20</v>
      </c>
      <c r="B15" s="269">
        <f>SUM(C15:E15)</f>
        <v>38549</v>
      </c>
      <c r="C15" s="271">
        <f>SUM(G15,K15,P15,T15)</f>
        <v>386</v>
      </c>
      <c r="D15" s="271">
        <f t="shared" ref="D15:E27" si="3">SUM(H15,L15,Q15,U15)</f>
        <v>37061</v>
      </c>
      <c r="E15" s="271">
        <f t="shared" si="3"/>
        <v>1102</v>
      </c>
      <c r="F15" s="269">
        <f>SUM(G15:I15)</f>
        <v>24900</v>
      </c>
      <c r="G15" s="133">
        <v>118</v>
      </c>
      <c r="H15" s="133">
        <v>24558</v>
      </c>
      <c r="I15" s="133">
        <v>224</v>
      </c>
      <c r="J15" s="269">
        <f>SUM(K15:M15)</f>
        <v>1847</v>
      </c>
      <c r="K15" s="133">
        <v>94</v>
      </c>
      <c r="L15" s="133">
        <v>1435</v>
      </c>
      <c r="M15" s="272">
        <v>318</v>
      </c>
      <c r="N15" s="266" t="s">
        <v>20</v>
      </c>
      <c r="O15" s="269">
        <f>SUM(P15:R15)</f>
        <v>11628</v>
      </c>
      <c r="P15" s="133">
        <v>158</v>
      </c>
      <c r="Q15" s="133">
        <v>11001</v>
      </c>
      <c r="R15" s="133">
        <v>469</v>
      </c>
      <c r="S15" s="269">
        <f>SUM(T15:V15)</f>
        <v>174</v>
      </c>
      <c r="T15" s="133">
        <v>16</v>
      </c>
      <c r="U15" s="133">
        <v>67</v>
      </c>
      <c r="V15" s="133">
        <v>91</v>
      </c>
      <c r="W15" s="269">
        <f>SUM(X15:Y15)</f>
        <v>3063</v>
      </c>
      <c r="X15" s="133">
        <v>70</v>
      </c>
      <c r="Y15" s="272">
        <v>2993</v>
      </c>
    </row>
    <row r="16" spans="1:28" ht="30" hidden="1" customHeight="1" outlineLevel="2" x14ac:dyDescent="0.25">
      <c r="A16" s="266" t="s">
        <v>21</v>
      </c>
      <c r="B16" s="269">
        <f t="shared" ref="B16:B26" si="4">SUM(C16:E16)</f>
        <v>38613</v>
      </c>
      <c r="C16" s="271">
        <f t="shared" ref="C16:C26" si="5">SUM(G16,K16,P16,T16)</f>
        <v>388</v>
      </c>
      <c r="D16" s="271">
        <f t="shared" si="3"/>
        <v>37129</v>
      </c>
      <c r="E16" s="271">
        <f t="shared" si="3"/>
        <v>1096</v>
      </c>
      <c r="F16" s="269">
        <f t="shared" ref="F16:F26" si="6">SUM(G16:I16)</f>
        <v>24917</v>
      </c>
      <c r="G16" s="133">
        <v>118</v>
      </c>
      <c r="H16" s="133">
        <v>24575</v>
      </c>
      <c r="I16" s="133">
        <v>224</v>
      </c>
      <c r="J16" s="269">
        <f t="shared" ref="J16:J26" si="7">SUM(K16:M16)</f>
        <v>1851</v>
      </c>
      <c r="K16" s="133">
        <v>94</v>
      </c>
      <c r="L16" s="133">
        <v>1441</v>
      </c>
      <c r="M16" s="272">
        <v>316</v>
      </c>
      <c r="N16" s="266" t="s">
        <v>21</v>
      </c>
      <c r="O16" s="269">
        <f t="shared" ref="O16:O26" si="8">SUM(P16:R16)</f>
        <v>11669</v>
      </c>
      <c r="P16" s="133">
        <v>160</v>
      </c>
      <c r="Q16" s="133">
        <v>11044</v>
      </c>
      <c r="R16" s="133">
        <v>465</v>
      </c>
      <c r="S16" s="269">
        <f t="shared" ref="S16:S26" si="9">SUM(T16:V16)</f>
        <v>176</v>
      </c>
      <c r="T16" s="133">
        <v>16</v>
      </c>
      <c r="U16" s="133">
        <v>69</v>
      </c>
      <c r="V16" s="133">
        <v>91</v>
      </c>
      <c r="W16" s="269">
        <f t="shared" ref="W16:W26" si="10">SUM(X16:Y16)</f>
        <v>3062</v>
      </c>
      <c r="X16" s="133">
        <v>70</v>
      </c>
      <c r="Y16" s="272">
        <v>2992</v>
      </c>
    </row>
    <row r="17" spans="1:28" ht="30" hidden="1" customHeight="1" outlineLevel="2" x14ac:dyDescent="0.25">
      <c r="A17" s="266" t="s">
        <v>22</v>
      </c>
      <c r="B17" s="269">
        <f t="shared" si="4"/>
        <v>38698</v>
      </c>
      <c r="C17" s="271">
        <f t="shared" si="5"/>
        <v>389</v>
      </c>
      <c r="D17" s="271">
        <f t="shared" si="3"/>
        <v>37214</v>
      </c>
      <c r="E17" s="271">
        <f t="shared" si="3"/>
        <v>1095</v>
      </c>
      <c r="F17" s="269">
        <f t="shared" si="6"/>
        <v>24995</v>
      </c>
      <c r="G17" s="133">
        <v>119</v>
      </c>
      <c r="H17" s="133">
        <v>24651</v>
      </c>
      <c r="I17" s="133">
        <v>225</v>
      </c>
      <c r="J17" s="269">
        <f t="shared" si="7"/>
        <v>1864</v>
      </c>
      <c r="K17" s="133">
        <v>94</v>
      </c>
      <c r="L17" s="133">
        <v>1452</v>
      </c>
      <c r="M17" s="272">
        <v>318</v>
      </c>
      <c r="N17" s="266" t="s">
        <v>22</v>
      </c>
      <c r="O17" s="269">
        <f t="shared" si="8"/>
        <v>11661</v>
      </c>
      <c r="P17" s="133">
        <v>160</v>
      </c>
      <c r="Q17" s="133">
        <v>11039</v>
      </c>
      <c r="R17" s="133">
        <v>462</v>
      </c>
      <c r="S17" s="269">
        <f t="shared" si="9"/>
        <v>178</v>
      </c>
      <c r="T17" s="133">
        <v>16</v>
      </c>
      <c r="U17" s="133">
        <v>72</v>
      </c>
      <c r="V17" s="133">
        <v>90</v>
      </c>
      <c r="W17" s="269">
        <f t="shared" si="10"/>
        <v>3080</v>
      </c>
      <c r="X17" s="133">
        <v>70</v>
      </c>
      <c r="Y17" s="272">
        <v>3010</v>
      </c>
    </row>
    <row r="18" spans="1:28" ht="30" hidden="1" customHeight="1" outlineLevel="2" x14ac:dyDescent="0.25">
      <c r="A18" s="266" t="s">
        <v>23</v>
      </c>
      <c r="B18" s="269">
        <f t="shared" si="4"/>
        <v>38650</v>
      </c>
      <c r="C18" s="271">
        <f t="shared" si="5"/>
        <v>389</v>
      </c>
      <c r="D18" s="271">
        <f t="shared" si="3"/>
        <v>37162</v>
      </c>
      <c r="E18" s="271">
        <f t="shared" si="3"/>
        <v>1099</v>
      </c>
      <c r="F18" s="269">
        <f t="shared" si="6"/>
        <v>25015</v>
      </c>
      <c r="G18" s="133">
        <v>119</v>
      </c>
      <c r="H18" s="133">
        <v>24673</v>
      </c>
      <c r="I18" s="133">
        <v>223</v>
      </c>
      <c r="J18" s="269">
        <f t="shared" si="7"/>
        <v>1854</v>
      </c>
      <c r="K18" s="133">
        <v>94</v>
      </c>
      <c r="L18" s="133">
        <v>1439</v>
      </c>
      <c r="M18" s="272">
        <v>321</v>
      </c>
      <c r="N18" s="266" t="s">
        <v>23</v>
      </c>
      <c r="O18" s="269">
        <f t="shared" si="8"/>
        <v>11601</v>
      </c>
      <c r="P18" s="133">
        <v>160</v>
      </c>
      <c r="Q18" s="133">
        <v>10978</v>
      </c>
      <c r="R18" s="133">
        <v>463</v>
      </c>
      <c r="S18" s="269">
        <f t="shared" si="9"/>
        <v>180</v>
      </c>
      <c r="T18" s="133">
        <v>16</v>
      </c>
      <c r="U18" s="133">
        <v>72</v>
      </c>
      <c r="V18" s="133">
        <v>92</v>
      </c>
      <c r="W18" s="269">
        <f t="shared" si="10"/>
        <v>3084</v>
      </c>
      <c r="X18" s="133">
        <v>70</v>
      </c>
      <c r="Y18" s="272">
        <v>3014</v>
      </c>
    </row>
    <row r="19" spans="1:28" ht="30" hidden="1" customHeight="1" outlineLevel="2" x14ac:dyDescent="0.25">
      <c r="A19" s="266" t="s">
        <v>24</v>
      </c>
      <c r="B19" s="269">
        <f t="shared" si="4"/>
        <v>38734</v>
      </c>
      <c r="C19" s="271">
        <f t="shared" si="5"/>
        <v>391</v>
      </c>
      <c r="D19" s="271">
        <f t="shared" si="3"/>
        <v>37245</v>
      </c>
      <c r="E19" s="271">
        <f t="shared" si="3"/>
        <v>1098</v>
      </c>
      <c r="F19" s="269">
        <f t="shared" si="6"/>
        <v>25100</v>
      </c>
      <c r="G19" s="133">
        <v>120</v>
      </c>
      <c r="H19" s="133">
        <v>24756</v>
      </c>
      <c r="I19" s="133">
        <v>224</v>
      </c>
      <c r="J19" s="269">
        <f t="shared" si="7"/>
        <v>1855</v>
      </c>
      <c r="K19" s="133">
        <v>94</v>
      </c>
      <c r="L19" s="133">
        <v>1439</v>
      </c>
      <c r="M19" s="272">
        <v>322</v>
      </c>
      <c r="N19" s="266" t="s">
        <v>24</v>
      </c>
      <c r="O19" s="269">
        <f t="shared" si="8"/>
        <v>11598</v>
      </c>
      <c r="P19" s="133">
        <v>161</v>
      </c>
      <c r="Q19" s="133">
        <v>10976</v>
      </c>
      <c r="R19" s="133">
        <v>461</v>
      </c>
      <c r="S19" s="269">
        <f t="shared" si="9"/>
        <v>181</v>
      </c>
      <c r="T19" s="133">
        <v>16</v>
      </c>
      <c r="U19" s="133">
        <v>74</v>
      </c>
      <c r="V19" s="133">
        <v>91</v>
      </c>
      <c r="W19" s="269">
        <f t="shared" si="10"/>
        <v>3088</v>
      </c>
      <c r="X19" s="133">
        <v>70</v>
      </c>
      <c r="Y19" s="272">
        <v>3018</v>
      </c>
    </row>
    <row r="20" spans="1:28" ht="30" hidden="1" customHeight="1" outlineLevel="2" x14ac:dyDescent="0.25">
      <c r="A20" s="266" t="s">
        <v>25</v>
      </c>
      <c r="B20" s="269">
        <f t="shared" si="4"/>
        <v>38778</v>
      </c>
      <c r="C20" s="271">
        <f t="shared" si="5"/>
        <v>396</v>
      </c>
      <c r="D20" s="271">
        <f t="shared" si="3"/>
        <v>37283</v>
      </c>
      <c r="E20" s="271">
        <f t="shared" si="3"/>
        <v>1099</v>
      </c>
      <c r="F20" s="269">
        <f t="shared" si="6"/>
        <v>25127</v>
      </c>
      <c r="G20" s="133">
        <v>121</v>
      </c>
      <c r="H20" s="133">
        <v>24783</v>
      </c>
      <c r="I20" s="133">
        <v>223</v>
      </c>
      <c r="J20" s="269">
        <f t="shared" si="7"/>
        <v>1859</v>
      </c>
      <c r="K20" s="133">
        <v>94</v>
      </c>
      <c r="L20" s="133">
        <v>1443</v>
      </c>
      <c r="M20" s="272">
        <v>322</v>
      </c>
      <c r="N20" s="266" t="s">
        <v>25</v>
      </c>
      <c r="O20" s="269">
        <f t="shared" si="8"/>
        <v>11610</v>
      </c>
      <c r="P20" s="133">
        <v>163</v>
      </c>
      <c r="Q20" s="133">
        <v>10983</v>
      </c>
      <c r="R20" s="133">
        <v>464</v>
      </c>
      <c r="S20" s="269">
        <f t="shared" si="9"/>
        <v>182</v>
      </c>
      <c r="T20" s="133">
        <v>18</v>
      </c>
      <c r="U20" s="133">
        <v>74</v>
      </c>
      <c r="V20" s="133">
        <v>90</v>
      </c>
      <c r="W20" s="269">
        <f t="shared" si="10"/>
        <v>3101</v>
      </c>
      <c r="X20" s="133">
        <v>70</v>
      </c>
      <c r="Y20" s="272">
        <v>3031</v>
      </c>
    </row>
    <row r="21" spans="1:28" ht="30" hidden="1" customHeight="1" outlineLevel="2" x14ac:dyDescent="0.25">
      <c r="A21" s="266" t="s">
        <v>26</v>
      </c>
      <c r="B21" s="269">
        <f t="shared" si="4"/>
        <v>38865</v>
      </c>
      <c r="C21" s="271">
        <f t="shared" si="5"/>
        <v>400</v>
      </c>
      <c r="D21" s="271">
        <f t="shared" si="3"/>
        <v>37369</v>
      </c>
      <c r="E21" s="271">
        <f t="shared" si="3"/>
        <v>1096</v>
      </c>
      <c r="F21" s="269">
        <f t="shared" si="6"/>
        <v>25136</v>
      </c>
      <c r="G21" s="133">
        <v>120</v>
      </c>
      <c r="H21" s="133">
        <v>24795</v>
      </c>
      <c r="I21" s="133">
        <v>221</v>
      </c>
      <c r="J21" s="269">
        <f t="shared" si="7"/>
        <v>1858</v>
      </c>
      <c r="K21" s="133">
        <v>95</v>
      </c>
      <c r="L21" s="133">
        <v>1442</v>
      </c>
      <c r="M21" s="272">
        <v>321</v>
      </c>
      <c r="N21" s="266" t="s">
        <v>26</v>
      </c>
      <c r="O21" s="269">
        <f t="shared" si="8"/>
        <v>11688</v>
      </c>
      <c r="P21" s="133">
        <v>167</v>
      </c>
      <c r="Q21" s="133">
        <v>11057</v>
      </c>
      <c r="R21" s="133">
        <v>464</v>
      </c>
      <c r="S21" s="269">
        <f t="shared" si="9"/>
        <v>183</v>
      </c>
      <c r="T21" s="133">
        <v>18</v>
      </c>
      <c r="U21" s="133">
        <v>75</v>
      </c>
      <c r="V21" s="133">
        <v>90</v>
      </c>
      <c r="W21" s="269">
        <f t="shared" si="10"/>
        <v>3100</v>
      </c>
      <c r="X21" s="133">
        <v>70</v>
      </c>
      <c r="Y21" s="272">
        <v>3030</v>
      </c>
    </row>
    <row r="22" spans="1:28" ht="30" hidden="1" customHeight="1" outlineLevel="2" x14ac:dyDescent="0.25">
      <c r="A22" s="266" t="s">
        <v>27</v>
      </c>
      <c r="B22" s="269">
        <f t="shared" si="4"/>
        <v>38917</v>
      </c>
      <c r="C22" s="271">
        <f t="shared" si="5"/>
        <v>405</v>
      </c>
      <c r="D22" s="271">
        <f t="shared" si="3"/>
        <v>37417</v>
      </c>
      <c r="E22" s="271">
        <f t="shared" si="3"/>
        <v>1095</v>
      </c>
      <c r="F22" s="269">
        <f t="shared" si="6"/>
        <v>25152</v>
      </c>
      <c r="G22" s="133">
        <v>119</v>
      </c>
      <c r="H22" s="133">
        <v>24816</v>
      </c>
      <c r="I22" s="133">
        <v>217</v>
      </c>
      <c r="J22" s="269">
        <f t="shared" si="7"/>
        <v>1849</v>
      </c>
      <c r="K22" s="133">
        <v>97</v>
      </c>
      <c r="L22" s="133">
        <v>1431</v>
      </c>
      <c r="M22" s="272">
        <v>321</v>
      </c>
      <c r="N22" s="266" t="s">
        <v>27</v>
      </c>
      <c r="O22" s="269">
        <f t="shared" si="8"/>
        <v>11731</v>
      </c>
      <c r="P22" s="133">
        <v>171</v>
      </c>
      <c r="Q22" s="133">
        <v>11095</v>
      </c>
      <c r="R22" s="133">
        <v>465</v>
      </c>
      <c r="S22" s="269">
        <f t="shared" si="9"/>
        <v>185</v>
      </c>
      <c r="T22" s="133">
        <v>18</v>
      </c>
      <c r="U22" s="133">
        <v>75</v>
      </c>
      <c r="V22" s="133">
        <v>92</v>
      </c>
      <c r="W22" s="269">
        <f t="shared" si="10"/>
        <v>3110</v>
      </c>
      <c r="X22" s="133">
        <v>70</v>
      </c>
      <c r="Y22" s="272">
        <v>3040</v>
      </c>
    </row>
    <row r="23" spans="1:28" ht="30" hidden="1" customHeight="1" outlineLevel="2" x14ac:dyDescent="0.25">
      <c r="A23" s="266" t="s">
        <v>28</v>
      </c>
      <c r="B23" s="269">
        <f t="shared" si="4"/>
        <v>38965</v>
      </c>
      <c r="C23" s="271">
        <f t="shared" si="5"/>
        <v>412</v>
      </c>
      <c r="D23" s="271">
        <f t="shared" si="3"/>
        <v>37460</v>
      </c>
      <c r="E23" s="271">
        <f t="shared" si="3"/>
        <v>1093</v>
      </c>
      <c r="F23" s="269">
        <f t="shared" si="6"/>
        <v>25209</v>
      </c>
      <c r="G23" s="133">
        <v>120</v>
      </c>
      <c r="H23" s="133">
        <v>24873</v>
      </c>
      <c r="I23" s="133">
        <v>216</v>
      </c>
      <c r="J23" s="269">
        <f t="shared" si="7"/>
        <v>1855</v>
      </c>
      <c r="K23" s="133">
        <v>102</v>
      </c>
      <c r="L23" s="133">
        <v>1432</v>
      </c>
      <c r="M23" s="272">
        <v>321</v>
      </c>
      <c r="N23" s="266" t="s">
        <v>28</v>
      </c>
      <c r="O23" s="269">
        <f t="shared" si="8"/>
        <v>11715</v>
      </c>
      <c r="P23" s="133">
        <v>172</v>
      </c>
      <c r="Q23" s="133">
        <v>11080</v>
      </c>
      <c r="R23" s="133">
        <v>463</v>
      </c>
      <c r="S23" s="269">
        <f t="shared" si="9"/>
        <v>186</v>
      </c>
      <c r="T23" s="133">
        <v>18</v>
      </c>
      <c r="U23" s="133">
        <v>75</v>
      </c>
      <c r="V23" s="133">
        <v>93</v>
      </c>
      <c r="W23" s="269">
        <f t="shared" si="10"/>
        <v>3113</v>
      </c>
      <c r="X23" s="133">
        <v>70</v>
      </c>
      <c r="Y23" s="272">
        <v>3043</v>
      </c>
    </row>
    <row r="24" spans="1:28" ht="30" hidden="1" customHeight="1" outlineLevel="2" x14ac:dyDescent="0.25">
      <c r="A24" s="266" t="s">
        <v>29</v>
      </c>
      <c r="B24" s="269">
        <f t="shared" si="4"/>
        <v>38909</v>
      </c>
      <c r="C24" s="271">
        <f t="shared" si="5"/>
        <v>415</v>
      </c>
      <c r="D24" s="271">
        <f t="shared" si="3"/>
        <v>37394</v>
      </c>
      <c r="E24" s="271">
        <f t="shared" si="3"/>
        <v>1100</v>
      </c>
      <c r="F24" s="269">
        <f t="shared" si="6"/>
        <v>25178</v>
      </c>
      <c r="G24" s="133">
        <v>120</v>
      </c>
      <c r="H24" s="133">
        <v>24837</v>
      </c>
      <c r="I24" s="133">
        <v>221</v>
      </c>
      <c r="J24" s="269">
        <f t="shared" si="7"/>
        <v>1854</v>
      </c>
      <c r="K24" s="133">
        <v>103</v>
      </c>
      <c r="L24" s="133">
        <v>1429</v>
      </c>
      <c r="M24" s="272">
        <v>322</v>
      </c>
      <c r="N24" s="266" t="s">
        <v>29</v>
      </c>
      <c r="O24" s="269">
        <f t="shared" si="8"/>
        <v>11691</v>
      </c>
      <c r="P24" s="133">
        <v>174</v>
      </c>
      <c r="Q24" s="133">
        <v>11052</v>
      </c>
      <c r="R24" s="133">
        <v>465</v>
      </c>
      <c r="S24" s="269">
        <f t="shared" si="9"/>
        <v>186</v>
      </c>
      <c r="T24" s="133">
        <v>18</v>
      </c>
      <c r="U24" s="133">
        <v>76</v>
      </c>
      <c r="V24" s="133">
        <v>92</v>
      </c>
      <c r="W24" s="269">
        <f t="shared" si="10"/>
        <v>3120</v>
      </c>
      <c r="X24" s="133">
        <v>68</v>
      </c>
      <c r="Y24" s="272">
        <v>3052</v>
      </c>
    </row>
    <row r="25" spans="1:28" ht="30" hidden="1" customHeight="1" outlineLevel="2" x14ac:dyDescent="0.25">
      <c r="A25" s="266" t="s">
        <v>30</v>
      </c>
      <c r="B25" s="269">
        <f t="shared" si="4"/>
        <v>38872</v>
      </c>
      <c r="C25" s="271">
        <f t="shared" si="5"/>
        <v>422</v>
      </c>
      <c r="D25" s="271">
        <f t="shared" si="3"/>
        <v>37375</v>
      </c>
      <c r="E25" s="271">
        <f t="shared" si="3"/>
        <v>1075</v>
      </c>
      <c r="F25" s="269">
        <f t="shared" si="6"/>
        <v>25216</v>
      </c>
      <c r="G25" s="133">
        <v>128</v>
      </c>
      <c r="H25" s="133">
        <v>24863</v>
      </c>
      <c r="I25" s="133">
        <v>225</v>
      </c>
      <c r="J25" s="269">
        <f t="shared" si="7"/>
        <v>1840</v>
      </c>
      <c r="K25" s="133">
        <v>101</v>
      </c>
      <c r="L25" s="133">
        <v>1417</v>
      </c>
      <c r="M25" s="272">
        <v>322</v>
      </c>
      <c r="N25" s="266" t="s">
        <v>30</v>
      </c>
      <c r="O25" s="269">
        <f t="shared" si="8"/>
        <v>11636</v>
      </c>
      <c r="P25" s="133">
        <v>175</v>
      </c>
      <c r="Q25" s="133">
        <v>11019</v>
      </c>
      <c r="R25" s="133">
        <v>442</v>
      </c>
      <c r="S25" s="269">
        <f t="shared" si="9"/>
        <v>180</v>
      </c>
      <c r="T25" s="133">
        <v>18</v>
      </c>
      <c r="U25" s="133">
        <v>76</v>
      </c>
      <c r="V25" s="133">
        <v>86</v>
      </c>
      <c r="W25" s="269">
        <f t="shared" si="10"/>
        <v>3110</v>
      </c>
      <c r="X25" s="133">
        <v>70</v>
      </c>
      <c r="Y25" s="272">
        <v>3040</v>
      </c>
    </row>
    <row r="26" spans="1:28" ht="30" hidden="1" customHeight="1" outlineLevel="2" x14ac:dyDescent="0.25">
      <c r="A26" s="266" t="s">
        <v>31</v>
      </c>
      <c r="B26" s="269">
        <f t="shared" si="4"/>
        <v>38826</v>
      </c>
      <c r="C26" s="271">
        <f t="shared" si="5"/>
        <v>419</v>
      </c>
      <c r="D26" s="271">
        <f t="shared" si="3"/>
        <v>37329</v>
      </c>
      <c r="E26" s="271">
        <f t="shared" si="3"/>
        <v>1078</v>
      </c>
      <c r="F26" s="269">
        <f t="shared" si="6"/>
        <v>25215</v>
      </c>
      <c r="G26" s="133">
        <v>126</v>
      </c>
      <c r="H26" s="133">
        <v>24862</v>
      </c>
      <c r="I26" s="133">
        <v>227</v>
      </c>
      <c r="J26" s="269">
        <f t="shared" si="7"/>
        <v>1832</v>
      </c>
      <c r="K26" s="133">
        <v>100</v>
      </c>
      <c r="L26" s="133">
        <v>1408</v>
      </c>
      <c r="M26" s="272">
        <v>324</v>
      </c>
      <c r="N26" s="266" t="s">
        <v>31</v>
      </c>
      <c r="O26" s="269">
        <f t="shared" si="8"/>
        <v>11599</v>
      </c>
      <c r="P26" s="133">
        <v>175</v>
      </c>
      <c r="Q26" s="133">
        <v>10985</v>
      </c>
      <c r="R26" s="133">
        <v>439</v>
      </c>
      <c r="S26" s="269">
        <f t="shared" si="9"/>
        <v>180</v>
      </c>
      <c r="T26" s="133">
        <v>18</v>
      </c>
      <c r="U26" s="133">
        <v>74</v>
      </c>
      <c r="V26" s="133">
        <v>88</v>
      </c>
      <c r="W26" s="269">
        <f t="shared" si="10"/>
        <v>3110</v>
      </c>
      <c r="X26" s="133">
        <v>70</v>
      </c>
      <c r="Y26" s="272">
        <v>3040</v>
      </c>
    </row>
    <row r="27" spans="1:28" ht="39.950000000000003" customHeight="1" collapsed="1" x14ac:dyDescent="0.25">
      <c r="A27" s="346">
        <v>2020</v>
      </c>
      <c r="B27" s="269">
        <f>B39</f>
        <v>40260</v>
      </c>
      <c r="C27" s="269">
        <f>SUM(G27,K27,P27,T27)</f>
        <v>433</v>
      </c>
      <c r="D27" s="269">
        <f t="shared" si="3"/>
        <v>38773</v>
      </c>
      <c r="E27" s="269">
        <f>SUM(I27,M27,R27,V27)</f>
        <v>1054</v>
      </c>
      <c r="F27" s="269">
        <f t="shared" ref="F27:Y27" si="11">F39</f>
        <v>26377</v>
      </c>
      <c r="G27" s="269">
        <f>G39</f>
        <v>129</v>
      </c>
      <c r="H27" s="269">
        <f>H39</f>
        <v>26015</v>
      </c>
      <c r="I27" s="269">
        <f>I39</f>
        <v>233</v>
      </c>
      <c r="J27" s="269">
        <f t="shared" si="11"/>
        <v>1835</v>
      </c>
      <c r="K27" s="269">
        <f t="shared" si="11"/>
        <v>104</v>
      </c>
      <c r="L27" s="269">
        <f t="shared" si="11"/>
        <v>1424</v>
      </c>
      <c r="M27" s="270">
        <f t="shared" si="11"/>
        <v>307</v>
      </c>
      <c r="N27" s="346">
        <v>2020</v>
      </c>
      <c r="O27" s="269">
        <f t="shared" si="11"/>
        <v>11864</v>
      </c>
      <c r="P27" s="269">
        <f t="shared" si="11"/>
        <v>182</v>
      </c>
      <c r="Q27" s="269">
        <f t="shared" si="11"/>
        <v>11248</v>
      </c>
      <c r="R27" s="269">
        <f t="shared" si="11"/>
        <v>434</v>
      </c>
      <c r="S27" s="269">
        <f t="shared" si="11"/>
        <v>184</v>
      </c>
      <c r="T27" s="269">
        <f t="shared" si="11"/>
        <v>18</v>
      </c>
      <c r="U27" s="269">
        <f t="shared" si="11"/>
        <v>86</v>
      </c>
      <c r="V27" s="269">
        <f t="shared" si="11"/>
        <v>80</v>
      </c>
      <c r="W27" s="269">
        <f t="shared" si="11"/>
        <v>3132</v>
      </c>
      <c r="X27" s="269">
        <f t="shared" si="11"/>
        <v>67</v>
      </c>
      <c r="Y27" s="270">
        <f t="shared" si="11"/>
        <v>3065</v>
      </c>
      <c r="Z27" s="22"/>
      <c r="AA27" s="22"/>
      <c r="AB27" s="22"/>
    </row>
    <row r="28" spans="1:28" ht="24.95" hidden="1" customHeight="1" outlineLevel="1" x14ac:dyDescent="0.25">
      <c r="A28" s="266" t="s">
        <v>20</v>
      </c>
      <c r="B28" s="269">
        <f>SUM(C28:E28)</f>
        <v>38886</v>
      </c>
      <c r="C28" s="269">
        <f>SUM(G28,K28,P28,T28)</f>
        <v>421</v>
      </c>
      <c r="D28" s="269">
        <f t="shared" ref="D28:E39" si="12">SUM(H28,L28,Q28,U28)</f>
        <v>37383</v>
      </c>
      <c r="E28" s="269">
        <f t="shared" si="12"/>
        <v>1082</v>
      </c>
      <c r="F28" s="269">
        <f>SUM(G28:I28)</f>
        <v>25255</v>
      </c>
      <c r="G28" s="254">
        <v>127</v>
      </c>
      <c r="H28" s="254">
        <v>24900</v>
      </c>
      <c r="I28" s="254">
        <v>228</v>
      </c>
      <c r="J28" s="269">
        <f>SUM(K28:M28)</f>
        <v>1837</v>
      </c>
      <c r="K28" s="254">
        <v>100</v>
      </c>
      <c r="L28" s="254">
        <v>1412</v>
      </c>
      <c r="M28" s="273">
        <v>325</v>
      </c>
      <c r="N28" s="266" t="s">
        <v>20</v>
      </c>
      <c r="O28" s="269">
        <f>SUM(P28:R28)</f>
        <v>11614</v>
      </c>
      <c r="P28" s="254">
        <v>176</v>
      </c>
      <c r="Q28" s="254">
        <v>10997</v>
      </c>
      <c r="R28" s="254">
        <v>441</v>
      </c>
      <c r="S28" s="269">
        <f>SUM(T28:V28)</f>
        <v>180</v>
      </c>
      <c r="T28" s="254">
        <v>18</v>
      </c>
      <c r="U28" s="254">
        <v>74</v>
      </c>
      <c r="V28" s="254">
        <v>88</v>
      </c>
      <c r="W28" s="269">
        <f>SUM(X28:Y28)</f>
        <v>3110</v>
      </c>
      <c r="X28" s="254">
        <v>70</v>
      </c>
      <c r="Y28" s="273">
        <v>3040</v>
      </c>
    </row>
    <row r="29" spans="1:28" ht="24.95" hidden="1" customHeight="1" outlineLevel="1" x14ac:dyDescent="0.25">
      <c r="A29" s="266" t="s">
        <v>21</v>
      </c>
      <c r="B29" s="269">
        <f t="shared" ref="B29:B39" si="13">SUM(C29:E29)</f>
        <v>38886</v>
      </c>
      <c r="C29" s="269">
        <f t="shared" ref="C29:C39" si="14">SUM(G29,K29,P29,T29)</f>
        <v>413</v>
      </c>
      <c r="D29" s="269">
        <f t="shared" si="12"/>
        <v>37399</v>
      </c>
      <c r="E29" s="269">
        <f t="shared" si="12"/>
        <v>1074</v>
      </c>
      <c r="F29" s="269">
        <f t="shared" ref="F29:F39" si="15">SUM(G29:I29)</f>
        <v>25237</v>
      </c>
      <c r="G29" s="254">
        <v>120</v>
      </c>
      <c r="H29" s="254">
        <v>24889</v>
      </c>
      <c r="I29" s="254">
        <v>228</v>
      </c>
      <c r="J29" s="269">
        <f t="shared" ref="J29:J39" si="16">SUM(K29:M29)</f>
        <v>1828</v>
      </c>
      <c r="K29" s="254">
        <v>99</v>
      </c>
      <c r="L29" s="254">
        <v>1410</v>
      </c>
      <c r="M29" s="273">
        <v>319</v>
      </c>
      <c r="N29" s="266" t="s">
        <v>21</v>
      </c>
      <c r="O29" s="269">
        <f t="shared" ref="O29:O39" si="17">SUM(P29:R29)</f>
        <v>11643</v>
      </c>
      <c r="P29" s="254">
        <v>176</v>
      </c>
      <c r="Q29" s="254">
        <v>11025</v>
      </c>
      <c r="R29" s="254">
        <v>442</v>
      </c>
      <c r="S29" s="269">
        <f t="shared" ref="S29:S39" si="18">SUM(T29:V29)</f>
        <v>178</v>
      </c>
      <c r="T29" s="254">
        <v>18</v>
      </c>
      <c r="U29" s="254">
        <v>75</v>
      </c>
      <c r="V29" s="254">
        <v>85</v>
      </c>
      <c r="W29" s="269">
        <f t="shared" ref="W29:W39" si="19">SUM(X29:Y29)</f>
        <v>3111</v>
      </c>
      <c r="X29" s="254">
        <v>70</v>
      </c>
      <c r="Y29" s="273">
        <v>3041</v>
      </c>
    </row>
    <row r="30" spans="1:28" ht="24.95" hidden="1" customHeight="1" outlineLevel="1" x14ac:dyDescent="0.25">
      <c r="A30" s="266" t="s">
        <v>22</v>
      </c>
      <c r="B30" s="269">
        <f t="shared" si="13"/>
        <v>38931</v>
      </c>
      <c r="C30" s="269">
        <f t="shared" si="14"/>
        <v>417</v>
      </c>
      <c r="D30" s="269">
        <f t="shared" si="12"/>
        <v>37441</v>
      </c>
      <c r="E30" s="269">
        <f t="shared" si="12"/>
        <v>1073</v>
      </c>
      <c r="F30" s="269">
        <f t="shared" si="15"/>
        <v>25266</v>
      </c>
      <c r="G30" s="254">
        <v>120</v>
      </c>
      <c r="H30" s="254">
        <v>24920</v>
      </c>
      <c r="I30" s="254">
        <v>226</v>
      </c>
      <c r="J30" s="269">
        <f t="shared" si="16"/>
        <v>1835</v>
      </c>
      <c r="K30" s="254">
        <v>99</v>
      </c>
      <c r="L30" s="254">
        <v>1414</v>
      </c>
      <c r="M30" s="273">
        <v>322</v>
      </c>
      <c r="N30" s="266" t="s">
        <v>22</v>
      </c>
      <c r="O30" s="269">
        <f t="shared" si="17"/>
        <v>11655</v>
      </c>
      <c r="P30" s="254">
        <v>180</v>
      </c>
      <c r="Q30" s="254">
        <v>11035</v>
      </c>
      <c r="R30" s="254">
        <v>440</v>
      </c>
      <c r="S30" s="269">
        <f t="shared" si="18"/>
        <v>175</v>
      </c>
      <c r="T30" s="254">
        <v>18</v>
      </c>
      <c r="U30" s="254">
        <v>72</v>
      </c>
      <c r="V30" s="254">
        <v>85</v>
      </c>
      <c r="W30" s="269">
        <f t="shared" si="19"/>
        <v>3113</v>
      </c>
      <c r="X30" s="254">
        <v>70</v>
      </c>
      <c r="Y30" s="273">
        <v>3043</v>
      </c>
    </row>
    <row r="31" spans="1:28" ht="24.95" hidden="1" customHeight="1" outlineLevel="1" x14ac:dyDescent="0.25">
      <c r="A31" s="266" t="s">
        <v>23</v>
      </c>
      <c r="B31" s="269">
        <f t="shared" si="13"/>
        <v>39034</v>
      </c>
      <c r="C31" s="269">
        <f t="shared" si="14"/>
        <v>417</v>
      </c>
      <c r="D31" s="269">
        <f t="shared" si="12"/>
        <v>37558</v>
      </c>
      <c r="E31" s="269">
        <f t="shared" si="12"/>
        <v>1059</v>
      </c>
      <c r="F31" s="269">
        <f t="shared" si="15"/>
        <v>25347</v>
      </c>
      <c r="G31" s="254">
        <v>120</v>
      </c>
      <c r="H31" s="254">
        <v>25001</v>
      </c>
      <c r="I31" s="254">
        <v>226</v>
      </c>
      <c r="J31" s="269">
        <f t="shared" si="16"/>
        <v>1842</v>
      </c>
      <c r="K31" s="254">
        <v>100</v>
      </c>
      <c r="L31" s="254">
        <v>1426</v>
      </c>
      <c r="M31" s="273">
        <v>316</v>
      </c>
      <c r="N31" s="266" t="s">
        <v>23</v>
      </c>
      <c r="O31" s="269">
        <f t="shared" si="17"/>
        <v>11679</v>
      </c>
      <c r="P31" s="254">
        <v>179</v>
      </c>
      <c r="Q31" s="254">
        <v>11063</v>
      </c>
      <c r="R31" s="254">
        <v>437</v>
      </c>
      <c r="S31" s="269">
        <f t="shared" si="18"/>
        <v>166</v>
      </c>
      <c r="T31" s="254">
        <v>18</v>
      </c>
      <c r="U31" s="254">
        <v>68</v>
      </c>
      <c r="V31" s="254">
        <v>80</v>
      </c>
      <c r="W31" s="269">
        <f t="shared" si="19"/>
        <v>3105</v>
      </c>
      <c r="X31" s="254">
        <v>67</v>
      </c>
      <c r="Y31" s="273">
        <v>3038</v>
      </c>
    </row>
    <row r="32" spans="1:28" ht="24.95" hidden="1" customHeight="1" outlineLevel="1" x14ac:dyDescent="0.25">
      <c r="A32" s="266" t="s">
        <v>24</v>
      </c>
      <c r="B32" s="269">
        <f t="shared" si="13"/>
        <v>39227</v>
      </c>
      <c r="C32" s="269">
        <f t="shared" si="14"/>
        <v>425</v>
      </c>
      <c r="D32" s="269">
        <f t="shared" si="12"/>
        <v>37736</v>
      </c>
      <c r="E32" s="269">
        <f t="shared" si="12"/>
        <v>1066</v>
      </c>
      <c r="F32" s="269">
        <f t="shared" si="15"/>
        <v>25509</v>
      </c>
      <c r="G32" s="254">
        <v>121</v>
      </c>
      <c r="H32" s="254">
        <v>25163</v>
      </c>
      <c r="I32" s="254">
        <v>225</v>
      </c>
      <c r="J32" s="269">
        <f t="shared" si="16"/>
        <v>1848</v>
      </c>
      <c r="K32" s="254">
        <v>104</v>
      </c>
      <c r="L32" s="254">
        <v>1422</v>
      </c>
      <c r="M32" s="273">
        <v>322</v>
      </c>
      <c r="N32" s="266" t="s">
        <v>24</v>
      </c>
      <c r="O32" s="269">
        <f t="shared" si="17"/>
        <v>11703</v>
      </c>
      <c r="P32" s="254">
        <v>182</v>
      </c>
      <c r="Q32" s="254">
        <v>11083</v>
      </c>
      <c r="R32" s="254">
        <v>438</v>
      </c>
      <c r="S32" s="269">
        <f t="shared" si="18"/>
        <v>167</v>
      </c>
      <c r="T32" s="254">
        <v>18</v>
      </c>
      <c r="U32" s="254">
        <v>68</v>
      </c>
      <c r="V32" s="254">
        <v>81</v>
      </c>
      <c r="W32" s="269">
        <f t="shared" si="19"/>
        <v>3120</v>
      </c>
      <c r="X32" s="254">
        <v>66</v>
      </c>
      <c r="Y32" s="273">
        <v>3054</v>
      </c>
    </row>
    <row r="33" spans="1:28" ht="24.95" hidden="1" customHeight="1" outlineLevel="1" x14ac:dyDescent="0.25">
      <c r="A33" s="266" t="s">
        <v>25</v>
      </c>
      <c r="B33" s="269">
        <f t="shared" si="13"/>
        <v>39445</v>
      </c>
      <c r="C33" s="269">
        <f t="shared" si="14"/>
        <v>426</v>
      </c>
      <c r="D33" s="269">
        <f t="shared" si="12"/>
        <v>37965</v>
      </c>
      <c r="E33" s="269">
        <f t="shared" si="12"/>
        <v>1054</v>
      </c>
      <c r="F33" s="269">
        <f t="shared" si="15"/>
        <v>25685</v>
      </c>
      <c r="G33" s="254">
        <v>123</v>
      </c>
      <c r="H33" s="254">
        <v>25342</v>
      </c>
      <c r="I33" s="254">
        <v>220</v>
      </c>
      <c r="J33" s="269">
        <f t="shared" si="16"/>
        <v>1853</v>
      </c>
      <c r="K33" s="254">
        <v>105</v>
      </c>
      <c r="L33" s="254">
        <v>1433</v>
      </c>
      <c r="M33" s="273">
        <v>315</v>
      </c>
      <c r="N33" s="266" t="s">
        <v>25</v>
      </c>
      <c r="O33" s="269">
        <f t="shared" si="17"/>
        <v>11738</v>
      </c>
      <c r="P33" s="254">
        <v>180</v>
      </c>
      <c r="Q33" s="254">
        <v>11121</v>
      </c>
      <c r="R33" s="254">
        <v>437</v>
      </c>
      <c r="S33" s="269">
        <f t="shared" si="18"/>
        <v>169</v>
      </c>
      <c r="T33" s="254">
        <v>18</v>
      </c>
      <c r="U33" s="254">
        <v>69</v>
      </c>
      <c r="V33" s="254">
        <v>82</v>
      </c>
      <c r="W33" s="269">
        <f t="shared" si="19"/>
        <v>3135</v>
      </c>
      <c r="X33" s="254">
        <v>66</v>
      </c>
      <c r="Y33" s="273">
        <v>3069</v>
      </c>
    </row>
    <row r="34" spans="1:28" ht="24.95" hidden="1" customHeight="1" outlineLevel="1" x14ac:dyDescent="0.25">
      <c r="A34" s="266" t="s">
        <v>26</v>
      </c>
      <c r="B34" s="269">
        <f t="shared" si="13"/>
        <v>39723</v>
      </c>
      <c r="C34" s="269">
        <f t="shared" si="14"/>
        <v>427</v>
      </c>
      <c r="D34" s="269">
        <f t="shared" si="12"/>
        <v>38242</v>
      </c>
      <c r="E34" s="269">
        <f t="shared" si="12"/>
        <v>1054</v>
      </c>
      <c r="F34" s="269">
        <f t="shared" si="15"/>
        <v>25922</v>
      </c>
      <c r="G34" s="254">
        <v>122</v>
      </c>
      <c r="H34" s="254">
        <v>25577</v>
      </c>
      <c r="I34" s="254">
        <v>223</v>
      </c>
      <c r="J34" s="269">
        <f t="shared" si="16"/>
        <v>1853</v>
      </c>
      <c r="K34" s="254">
        <v>105</v>
      </c>
      <c r="L34" s="254">
        <v>1434</v>
      </c>
      <c r="M34" s="273">
        <v>314</v>
      </c>
      <c r="N34" s="266" t="s">
        <v>26</v>
      </c>
      <c r="O34" s="269">
        <f t="shared" si="17"/>
        <v>11777</v>
      </c>
      <c r="P34" s="254">
        <v>182</v>
      </c>
      <c r="Q34" s="254">
        <v>11159</v>
      </c>
      <c r="R34" s="254">
        <v>436</v>
      </c>
      <c r="S34" s="269">
        <f t="shared" si="18"/>
        <v>171</v>
      </c>
      <c r="T34" s="254">
        <v>18</v>
      </c>
      <c r="U34" s="254">
        <v>72</v>
      </c>
      <c r="V34" s="254">
        <v>81</v>
      </c>
      <c r="W34" s="269">
        <f t="shared" si="19"/>
        <v>3133</v>
      </c>
      <c r="X34" s="254">
        <v>66</v>
      </c>
      <c r="Y34" s="273">
        <v>3067</v>
      </c>
    </row>
    <row r="35" spans="1:28" ht="24.95" hidden="1" customHeight="1" outlineLevel="1" x14ac:dyDescent="0.25">
      <c r="A35" s="266" t="s">
        <v>27</v>
      </c>
      <c r="B35" s="269">
        <f t="shared" si="13"/>
        <v>39761</v>
      </c>
      <c r="C35" s="269">
        <f t="shared" si="14"/>
        <v>426</v>
      </c>
      <c r="D35" s="269">
        <f t="shared" si="12"/>
        <v>38287</v>
      </c>
      <c r="E35" s="269">
        <f t="shared" si="12"/>
        <v>1048</v>
      </c>
      <c r="F35" s="269">
        <f t="shared" si="15"/>
        <v>25972</v>
      </c>
      <c r="G35" s="254">
        <v>123</v>
      </c>
      <c r="H35" s="254">
        <v>25626</v>
      </c>
      <c r="I35" s="254">
        <v>223</v>
      </c>
      <c r="J35" s="269">
        <f t="shared" si="16"/>
        <v>1841</v>
      </c>
      <c r="K35" s="254">
        <v>105</v>
      </c>
      <c r="L35" s="254">
        <v>1424</v>
      </c>
      <c r="M35" s="273">
        <v>312</v>
      </c>
      <c r="N35" s="266" t="s">
        <v>27</v>
      </c>
      <c r="O35" s="269">
        <f t="shared" si="17"/>
        <v>11775</v>
      </c>
      <c r="P35" s="254">
        <v>180</v>
      </c>
      <c r="Q35" s="254">
        <v>11161</v>
      </c>
      <c r="R35" s="254">
        <v>434</v>
      </c>
      <c r="S35" s="269">
        <f t="shared" si="18"/>
        <v>173</v>
      </c>
      <c r="T35" s="254">
        <v>18</v>
      </c>
      <c r="U35" s="254">
        <v>76</v>
      </c>
      <c r="V35" s="254">
        <v>79</v>
      </c>
      <c r="W35" s="269">
        <f t="shared" si="19"/>
        <v>3133</v>
      </c>
      <c r="X35" s="254">
        <v>66</v>
      </c>
      <c r="Y35" s="273">
        <v>3067</v>
      </c>
    </row>
    <row r="36" spans="1:28" ht="24.95" hidden="1" customHeight="1" outlineLevel="1" x14ac:dyDescent="0.25">
      <c r="A36" s="266" t="s">
        <v>28</v>
      </c>
      <c r="B36" s="269">
        <f t="shared" si="13"/>
        <v>39927</v>
      </c>
      <c r="C36" s="269">
        <f t="shared" si="14"/>
        <v>433</v>
      </c>
      <c r="D36" s="269">
        <f t="shared" si="12"/>
        <v>38445</v>
      </c>
      <c r="E36" s="269">
        <f t="shared" si="12"/>
        <v>1049</v>
      </c>
      <c r="F36" s="269">
        <f t="shared" si="15"/>
        <v>26102</v>
      </c>
      <c r="G36" s="254">
        <v>125</v>
      </c>
      <c r="H36" s="254">
        <v>25756</v>
      </c>
      <c r="I36" s="254">
        <v>221</v>
      </c>
      <c r="J36" s="269">
        <f t="shared" si="16"/>
        <v>1843</v>
      </c>
      <c r="K36" s="254">
        <v>108</v>
      </c>
      <c r="L36" s="254">
        <v>1423</v>
      </c>
      <c r="M36" s="273">
        <v>312</v>
      </c>
      <c r="N36" s="266" t="s">
        <v>28</v>
      </c>
      <c r="O36" s="269">
        <f t="shared" si="17"/>
        <v>11806</v>
      </c>
      <c r="P36" s="254">
        <v>182</v>
      </c>
      <c r="Q36" s="254">
        <v>11187</v>
      </c>
      <c r="R36" s="254">
        <v>437</v>
      </c>
      <c r="S36" s="269">
        <f t="shared" si="18"/>
        <v>176</v>
      </c>
      <c r="T36" s="254">
        <v>18</v>
      </c>
      <c r="U36" s="254">
        <v>79</v>
      </c>
      <c r="V36" s="254">
        <v>79</v>
      </c>
      <c r="W36" s="269">
        <f t="shared" si="19"/>
        <v>3153</v>
      </c>
      <c r="X36" s="254">
        <v>68</v>
      </c>
      <c r="Y36" s="273">
        <v>3085</v>
      </c>
    </row>
    <row r="37" spans="1:28" ht="24.95" hidden="1" customHeight="1" outlineLevel="1" x14ac:dyDescent="0.25">
      <c r="A37" s="266" t="s">
        <v>29</v>
      </c>
      <c r="B37" s="269">
        <f t="shared" si="13"/>
        <v>40035</v>
      </c>
      <c r="C37" s="269">
        <f t="shared" si="14"/>
        <v>431</v>
      </c>
      <c r="D37" s="269">
        <f t="shared" si="12"/>
        <v>38560</v>
      </c>
      <c r="E37" s="269">
        <f t="shared" si="12"/>
        <v>1044</v>
      </c>
      <c r="F37" s="269">
        <f t="shared" si="15"/>
        <v>26187</v>
      </c>
      <c r="G37" s="254">
        <v>124</v>
      </c>
      <c r="H37" s="254">
        <v>25843</v>
      </c>
      <c r="I37" s="254">
        <v>220</v>
      </c>
      <c r="J37" s="269">
        <f t="shared" si="16"/>
        <v>1843</v>
      </c>
      <c r="K37" s="254">
        <v>107</v>
      </c>
      <c r="L37" s="254">
        <v>1427</v>
      </c>
      <c r="M37" s="273">
        <v>309</v>
      </c>
      <c r="N37" s="266" t="s">
        <v>29</v>
      </c>
      <c r="O37" s="269">
        <f t="shared" si="17"/>
        <v>11825</v>
      </c>
      <c r="P37" s="254">
        <v>182</v>
      </c>
      <c r="Q37" s="254">
        <v>11206</v>
      </c>
      <c r="R37" s="254">
        <v>437</v>
      </c>
      <c r="S37" s="269">
        <f t="shared" si="18"/>
        <v>180</v>
      </c>
      <c r="T37" s="254">
        <v>18</v>
      </c>
      <c r="U37" s="254">
        <v>84</v>
      </c>
      <c r="V37" s="254">
        <v>78</v>
      </c>
      <c r="W37" s="269">
        <f t="shared" si="19"/>
        <v>3140</v>
      </c>
      <c r="X37" s="254">
        <v>67</v>
      </c>
      <c r="Y37" s="273">
        <v>3073</v>
      </c>
    </row>
    <row r="38" spans="1:28" ht="24.95" hidden="1" customHeight="1" outlineLevel="1" x14ac:dyDescent="0.25">
      <c r="A38" s="266" t="s">
        <v>30</v>
      </c>
      <c r="B38" s="269">
        <f t="shared" si="13"/>
        <v>40125</v>
      </c>
      <c r="C38" s="269">
        <f t="shared" si="14"/>
        <v>437</v>
      </c>
      <c r="D38" s="269">
        <f t="shared" si="12"/>
        <v>38633</v>
      </c>
      <c r="E38" s="269">
        <f t="shared" si="12"/>
        <v>1055</v>
      </c>
      <c r="F38" s="269">
        <f t="shared" si="15"/>
        <v>26278</v>
      </c>
      <c r="G38" s="254">
        <v>131</v>
      </c>
      <c r="H38" s="254">
        <v>25914</v>
      </c>
      <c r="I38" s="254">
        <v>233</v>
      </c>
      <c r="J38" s="269">
        <f t="shared" si="16"/>
        <v>1835</v>
      </c>
      <c r="K38" s="254">
        <v>106</v>
      </c>
      <c r="L38" s="254">
        <v>1423</v>
      </c>
      <c r="M38" s="273">
        <v>306</v>
      </c>
      <c r="N38" s="266" t="s">
        <v>30</v>
      </c>
      <c r="O38" s="269">
        <f t="shared" si="17"/>
        <v>11828</v>
      </c>
      <c r="P38" s="254">
        <v>182</v>
      </c>
      <c r="Q38" s="254">
        <v>11209</v>
      </c>
      <c r="R38" s="254">
        <v>437</v>
      </c>
      <c r="S38" s="269">
        <f t="shared" si="18"/>
        <v>184</v>
      </c>
      <c r="T38" s="254">
        <v>18</v>
      </c>
      <c r="U38" s="254">
        <v>87</v>
      </c>
      <c r="V38" s="254">
        <v>79</v>
      </c>
      <c r="W38" s="269">
        <f t="shared" si="19"/>
        <v>3143</v>
      </c>
      <c r="X38" s="254">
        <v>67</v>
      </c>
      <c r="Y38" s="273">
        <v>3076</v>
      </c>
    </row>
    <row r="39" spans="1:28" ht="24.95" hidden="1" customHeight="1" outlineLevel="1" x14ac:dyDescent="0.25">
      <c r="A39" s="266" t="s">
        <v>31</v>
      </c>
      <c r="B39" s="269">
        <f t="shared" si="13"/>
        <v>40260</v>
      </c>
      <c r="C39" s="269">
        <f t="shared" si="14"/>
        <v>433</v>
      </c>
      <c r="D39" s="269">
        <f t="shared" si="12"/>
        <v>38773</v>
      </c>
      <c r="E39" s="269">
        <f t="shared" si="12"/>
        <v>1054</v>
      </c>
      <c r="F39" s="269">
        <f t="shared" si="15"/>
        <v>26377</v>
      </c>
      <c r="G39" s="254">
        <v>129</v>
      </c>
      <c r="H39" s="254">
        <v>26015</v>
      </c>
      <c r="I39" s="254">
        <v>233</v>
      </c>
      <c r="J39" s="269">
        <f t="shared" si="16"/>
        <v>1835</v>
      </c>
      <c r="K39" s="254">
        <v>104</v>
      </c>
      <c r="L39" s="254">
        <v>1424</v>
      </c>
      <c r="M39" s="273">
        <v>307</v>
      </c>
      <c r="N39" s="266" t="s">
        <v>31</v>
      </c>
      <c r="O39" s="269">
        <f t="shared" si="17"/>
        <v>11864</v>
      </c>
      <c r="P39" s="254">
        <v>182</v>
      </c>
      <c r="Q39" s="254">
        <v>11248</v>
      </c>
      <c r="R39" s="254">
        <v>434</v>
      </c>
      <c r="S39" s="269">
        <f t="shared" si="18"/>
        <v>184</v>
      </c>
      <c r="T39" s="254">
        <v>18</v>
      </c>
      <c r="U39" s="254">
        <v>86</v>
      </c>
      <c r="V39" s="254">
        <v>80</v>
      </c>
      <c r="W39" s="269">
        <f t="shared" si="19"/>
        <v>3132</v>
      </c>
      <c r="X39" s="254">
        <v>67</v>
      </c>
      <c r="Y39" s="273">
        <v>3065</v>
      </c>
    </row>
    <row r="40" spans="1:28" s="24" customFormat="1" ht="39.950000000000003" customHeight="1" collapsed="1" x14ac:dyDescent="0.25">
      <c r="A40" s="366">
        <v>2021</v>
      </c>
      <c r="B40" s="367">
        <f>B52</f>
        <v>40777</v>
      </c>
      <c r="C40" s="367">
        <f>SUM(G40,K40,P40,T40)</f>
        <v>427</v>
      </c>
      <c r="D40" s="367">
        <f>SUM(H40,L40,Q40,U40)</f>
        <v>39315</v>
      </c>
      <c r="E40" s="367">
        <f>SUM(I40,M40,R40,V40)</f>
        <v>1035</v>
      </c>
      <c r="F40" s="367">
        <f t="shared" ref="F40" si="20">F52</f>
        <v>26849</v>
      </c>
      <c r="G40" s="367">
        <f>G52</f>
        <v>124</v>
      </c>
      <c r="H40" s="367">
        <f>H52</f>
        <v>26502</v>
      </c>
      <c r="I40" s="367">
        <f>I52</f>
        <v>223</v>
      </c>
      <c r="J40" s="367">
        <f t="shared" ref="J40:M40" si="21">J52</f>
        <v>1765</v>
      </c>
      <c r="K40" s="367">
        <f t="shared" si="21"/>
        <v>105</v>
      </c>
      <c r="L40" s="367">
        <f t="shared" si="21"/>
        <v>1365</v>
      </c>
      <c r="M40" s="368">
        <f t="shared" si="21"/>
        <v>295</v>
      </c>
      <c r="N40" s="366">
        <v>2021</v>
      </c>
      <c r="O40" s="367">
        <f t="shared" ref="O40:Y40" si="22">O52</f>
        <v>11961</v>
      </c>
      <c r="P40" s="367">
        <f t="shared" si="22"/>
        <v>178</v>
      </c>
      <c r="Q40" s="367">
        <f t="shared" si="22"/>
        <v>11343</v>
      </c>
      <c r="R40" s="367">
        <f t="shared" si="22"/>
        <v>440</v>
      </c>
      <c r="S40" s="367">
        <f t="shared" si="22"/>
        <v>202</v>
      </c>
      <c r="T40" s="367">
        <f t="shared" si="22"/>
        <v>20</v>
      </c>
      <c r="U40" s="367">
        <f t="shared" si="22"/>
        <v>105</v>
      </c>
      <c r="V40" s="367">
        <f t="shared" si="22"/>
        <v>77</v>
      </c>
      <c r="W40" s="367">
        <f t="shared" si="22"/>
        <v>3137</v>
      </c>
      <c r="X40" s="367">
        <f t="shared" si="22"/>
        <v>65</v>
      </c>
      <c r="Y40" s="368">
        <f t="shared" si="22"/>
        <v>3072</v>
      </c>
      <c r="Z40" s="23"/>
      <c r="AA40" s="23"/>
      <c r="AB40" s="23"/>
    </row>
    <row r="41" spans="1:28" ht="24.95" customHeight="1" outlineLevel="1" x14ac:dyDescent="0.25">
      <c r="A41" s="266" t="s">
        <v>20</v>
      </c>
      <c r="B41" s="269">
        <f>SUM(C41:E41)</f>
        <v>40351</v>
      </c>
      <c r="C41" s="269">
        <f>SUM(G41,K41,P41,T41)</f>
        <v>427</v>
      </c>
      <c r="D41" s="269">
        <f t="shared" ref="D41:E51" si="23">SUM(H41,L41,Q41,U41)</f>
        <v>38892</v>
      </c>
      <c r="E41" s="269">
        <f t="shared" si="23"/>
        <v>1032</v>
      </c>
      <c r="F41" s="269">
        <f>SUM(G41:I41)</f>
        <v>26416</v>
      </c>
      <c r="G41" s="254">
        <v>124</v>
      </c>
      <c r="H41" s="254">
        <v>26080</v>
      </c>
      <c r="I41" s="254">
        <v>212</v>
      </c>
      <c r="J41" s="269">
        <f>SUM(K41:M41)</f>
        <v>1840</v>
      </c>
      <c r="K41" s="254">
        <v>103</v>
      </c>
      <c r="L41" s="254">
        <v>1430</v>
      </c>
      <c r="M41" s="273">
        <v>307</v>
      </c>
      <c r="N41" s="266" t="s">
        <v>20</v>
      </c>
      <c r="O41" s="269">
        <f>SUM(P41:R41)</f>
        <v>11907</v>
      </c>
      <c r="P41" s="254">
        <v>182</v>
      </c>
      <c r="Q41" s="254">
        <v>11289</v>
      </c>
      <c r="R41" s="254">
        <v>436</v>
      </c>
      <c r="S41" s="269">
        <f>SUM(T41:V41)</f>
        <v>188</v>
      </c>
      <c r="T41" s="254">
        <v>18</v>
      </c>
      <c r="U41" s="254">
        <v>93</v>
      </c>
      <c r="V41" s="254">
        <v>77</v>
      </c>
      <c r="W41" s="269">
        <f>SUM(X41:Y41)</f>
        <v>3130</v>
      </c>
      <c r="X41" s="254">
        <v>67</v>
      </c>
      <c r="Y41" s="273">
        <v>3063</v>
      </c>
    </row>
    <row r="42" spans="1:28" ht="24.95" customHeight="1" outlineLevel="1" x14ac:dyDescent="0.25">
      <c r="A42" s="266" t="s">
        <v>21</v>
      </c>
      <c r="B42" s="269">
        <f t="shared" ref="B42:B50" si="24">SUM(C42:E42)</f>
        <v>40447</v>
      </c>
      <c r="C42" s="269">
        <f t="shared" ref="C42:C51" si="25">SUM(G42,K42,P42,T42)</f>
        <v>425</v>
      </c>
      <c r="D42" s="269">
        <f t="shared" si="23"/>
        <v>38999</v>
      </c>
      <c r="E42" s="269">
        <f t="shared" si="23"/>
        <v>1023</v>
      </c>
      <c r="F42" s="269">
        <f t="shared" ref="F42:F52" si="26">SUM(G42:I42)</f>
        <v>26498</v>
      </c>
      <c r="G42" s="254">
        <v>124</v>
      </c>
      <c r="H42" s="254">
        <v>26163</v>
      </c>
      <c r="I42" s="254">
        <v>211</v>
      </c>
      <c r="J42" s="269">
        <f t="shared" ref="J42:J52" si="27">SUM(K42:M42)</f>
        <v>1834</v>
      </c>
      <c r="K42" s="254">
        <v>103</v>
      </c>
      <c r="L42" s="254">
        <v>1431</v>
      </c>
      <c r="M42" s="273">
        <v>300</v>
      </c>
      <c r="N42" s="266" t="s">
        <v>21</v>
      </c>
      <c r="O42" s="269">
        <f t="shared" ref="O42:O52" si="28">SUM(P42:R42)</f>
        <v>11928</v>
      </c>
      <c r="P42" s="254">
        <v>179</v>
      </c>
      <c r="Q42" s="254">
        <v>11314</v>
      </c>
      <c r="R42" s="254">
        <v>435</v>
      </c>
      <c r="S42" s="269">
        <f t="shared" ref="S42:S52" si="29">SUM(T42:V42)</f>
        <v>187</v>
      </c>
      <c r="T42" s="254">
        <v>19</v>
      </c>
      <c r="U42" s="254">
        <v>91</v>
      </c>
      <c r="V42" s="254">
        <v>77</v>
      </c>
      <c r="W42" s="269">
        <f t="shared" ref="W42:W52" si="30">SUM(X42:Y42)</f>
        <v>3123</v>
      </c>
      <c r="X42" s="254">
        <v>67</v>
      </c>
      <c r="Y42" s="273">
        <v>3056</v>
      </c>
    </row>
    <row r="43" spans="1:28" ht="24.95" customHeight="1" outlineLevel="1" x14ac:dyDescent="0.25">
      <c r="A43" s="266" t="s">
        <v>22</v>
      </c>
      <c r="B43" s="269">
        <f t="shared" si="24"/>
        <v>40642</v>
      </c>
      <c r="C43" s="269">
        <f t="shared" si="25"/>
        <v>422</v>
      </c>
      <c r="D43" s="269">
        <f t="shared" si="23"/>
        <v>39141</v>
      </c>
      <c r="E43" s="269">
        <f t="shared" si="23"/>
        <v>1079</v>
      </c>
      <c r="F43" s="269">
        <f t="shared" si="26"/>
        <v>26564</v>
      </c>
      <c r="G43" s="254">
        <v>119</v>
      </c>
      <c r="H43" s="254">
        <v>26235</v>
      </c>
      <c r="I43" s="254">
        <v>210</v>
      </c>
      <c r="J43" s="269">
        <f t="shared" si="27"/>
        <v>1833</v>
      </c>
      <c r="K43" s="254">
        <v>105</v>
      </c>
      <c r="L43" s="254">
        <v>1425</v>
      </c>
      <c r="M43" s="273">
        <v>303</v>
      </c>
      <c r="N43" s="266" t="s">
        <v>22</v>
      </c>
      <c r="O43" s="269">
        <f t="shared" si="28"/>
        <v>12054</v>
      </c>
      <c r="P43" s="254">
        <v>179</v>
      </c>
      <c r="Q43" s="254">
        <v>11387</v>
      </c>
      <c r="R43" s="254">
        <v>488</v>
      </c>
      <c r="S43" s="269">
        <f t="shared" si="29"/>
        <v>191</v>
      </c>
      <c r="T43" s="254">
        <v>19</v>
      </c>
      <c r="U43" s="254">
        <v>94</v>
      </c>
      <c r="V43" s="254">
        <v>78</v>
      </c>
      <c r="W43" s="269">
        <f t="shared" si="30"/>
        <v>3127</v>
      </c>
      <c r="X43" s="254">
        <v>65</v>
      </c>
      <c r="Y43" s="273">
        <v>3062</v>
      </c>
    </row>
    <row r="44" spans="1:28" ht="24.95" customHeight="1" outlineLevel="1" x14ac:dyDescent="0.25">
      <c r="A44" s="266" t="s">
        <v>23</v>
      </c>
      <c r="B44" s="269">
        <f t="shared" si="24"/>
        <v>40402</v>
      </c>
      <c r="C44" s="269">
        <f t="shared" si="25"/>
        <v>421</v>
      </c>
      <c r="D44" s="269">
        <f t="shared" si="23"/>
        <v>38959</v>
      </c>
      <c r="E44" s="269">
        <f t="shared" si="23"/>
        <v>1022</v>
      </c>
      <c r="F44" s="269">
        <f>SUM(G44:I44)</f>
        <v>26498</v>
      </c>
      <c r="G44" s="254">
        <v>118</v>
      </c>
      <c r="H44" s="254">
        <v>26171</v>
      </c>
      <c r="I44" s="254">
        <v>209</v>
      </c>
      <c r="J44" s="269">
        <f t="shared" si="27"/>
        <v>1824</v>
      </c>
      <c r="K44" s="254">
        <v>106</v>
      </c>
      <c r="L44" s="254">
        <v>1417</v>
      </c>
      <c r="M44" s="273">
        <v>301</v>
      </c>
      <c r="N44" s="266" t="s">
        <v>23</v>
      </c>
      <c r="O44" s="269">
        <f t="shared" si="28"/>
        <v>11890</v>
      </c>
      <c r="P44" s="254">
        <v>178</v>
      </c>
      <c r="Q44" s="254">
        <v>11277</v>
      </c>
      <c r="R44" s="254">
        <v>435</v>
      </c>
      <c r="S44" s="269">
        <f t="shared" si="29"/>
        <v>190</v>
      </c>
      <c r="T44" s="254">
        <v>19</v>
      </c>
      <c r="U44" s="254">
        <v>94</v>
      </c>
      <c r="V44" s="254">
        <v>77</v>
      </c>
      <c r="W44" s="269">
        <f t="shared" si="30"/>
        <v>3139</v>
      </c>
      <c r="X44" s="254">
        <v>65</v>
      </c>
      <c r="Y44" s="273">
        <v>3074</v>
      </c>
    </row>
    <row r="45" spans="1:28" ht="24.95" customHeight="1" outlineLevel="1" x14ac:dyDescent="0.25">
      <c r="A45" s="266" t="s">
        <v>24</v>
      </c>
      <c r="B45" s="269">
        <f t="shared" si="24"/>
        <v>40427</v>
      </c>
      <c r="C45" s="269">
        <f t="shared" si="25"/>
        <v>420</v>
      </c>
      <c r="D45" s="269">
        <f t="shared" si="23"/>
        <v>38980</v>
      </c>
      <c r="E45" s="269">
        <f t="shared" si="23"/>
        <v>1027</v>
      </c>
      <c r="F45" s="269">
        <f t="shared" si="26"/>
        <v>26568</v>
      </c>
      <c r="G45" s="254">
        <v>119</v>
      </c>
      <c r="H45" s="254">
        <v>26235</v>
      </c>
      <c r="I45" s="254">
        <v>214</v>
      </c>
      <c r="J45" s="269">
        <f t="shared" si="27"/>
        <v>1812</v>
      </c>
      <c r="K45" s="254">
        <v>104</v>
      </c>
      <c r="L45" s="254">
        <v>1410</v>
      </c>
      <c r="M45" s="273">
        <v>298</v>
      </c>
      <c r="N45" s="266" t="s">
        <v>24</v>
      </c>
      <c r="O45" s="269">
        <f t="shared" si="28"/>
        <v>11855</v>
      </c>
      <c r="P45" s="254">
        <v>178</v>
      </c>
      <c r="Q45" s="254">
        <v>11239</v>
      </c>
      <c r="R45" s="254">
        <v>438</v>
      </c>
      <c r="S45" s="269">
        <f t="shared" si="29"/>
        <v>192</v>
      </c>
      <c r="T45" s="254">
        <v>19</v>
      </c>
      <c r="U45" s="254">
        <v>96</v>
      </c>
      <c r="V45" s="254">
        <v>77</v>
      </c>
      <c r="W45" s="269">
        <f t="shared" si="30"/>
        <v>3151</v>
      </c>
      <c r="X45" s="254">
        <v>65</v>
      </c>
      <c r="Y45" s="273">
        <v>3086</v>
      </c>
    </row>
    <row r="46" spans="1:28" ht="24.95" customHeight="1" outlineLevel="1" x14ac:dyDescent="0.25">
      <c r="A46" s="266" t="s">
        <v>25</v>
      </c>
      <c r="B46" s="269">
        <f t="shared" si="24"/>
        <v>40534</v>
      </c>
      <c r="C46" s="269">
        <f t="shared" si="25"/>
        <v>425</v>
      </c>
      <c r="D46" s="269">
        <f t="shared" si="23"/>
        <v>39085</v>
      </c>
      <c r="E46" s="269">
        <f t="shared" si="23"/>
        <v>1024</v>
      </c>
      <c r="F46" s="269">
        <f t="shared" si="26"/>
        <v>26642</v>
      </c>
      <c r="G46" s="254">
        <v>122</v>
      </c>
      <c r="H46" s="254">
        <v>26309</v>
      </c>
      <c r="I46" s="254">
        <v>211</v>
      </c>
      <c r="J46" s="269">
        <f t="shared" si="27"/>
        <v>1822</v>
      </c>
      <c r="K46" s="254">
        <v>105</v>
      </c>
      <c r="L46" s="254">
        <v>1420</v>
      </c>
      <c r="M46" s="273">
        <v>297</v>
      </c>
      <c r="N46" s="266" t="s">
        <v>25</v>
      </c>
      <c r="O46" s="269">
        <f t="shared" si="28"/>
        <v>11873</v>
      </c>
      <c r="P46" s="254">
        <v>178</v>
      </c>
      <c r="Q46" s="254">
        <v>11258</v>
      </c>
      <c r="R46" s="254">
        <v>437</v>
      </c>
      <c r="S46" s="269">
        <f t="shared" si="29"/>
        <v>197</v>
      </c>
      <c r="T46" s="254">
        <v>20</v>
      </c>
      <c r="U46" s="254">
        <v>98</v>
      </c>
      <c r="V46" s="254">
        <v>79</v>
      </c>
      <c r="W46" s="269">
        <f t="shared" si="30"/>
        <v>3156</v>
      </c>
      <c r="X46" s="254">
        <v>65</v>
      </c>
      <c r="Y46" s="273">
        <v>3091</v>
      </c>
    </row>
    <row r="47" spans="1:28" ht="24.95" customHeight="1" outlineLevel="1" x14ac:dyDescent="0.25">
      <c r="A47" s="266" t="s">
        <v>26</v>
      </c>
      <c r="B47" s="269">
        <f t="shared" si="24"/>
        <v>40608</v>
      </c>
      <c r="C47" s="269">
        <f t="shared" si="25"/>
        <v>425</v>
      </c>
      <c r="D47" s="269">
        <f t="shared" si="23"/>
        <v>39158</v>
      </c>
      <c r="E47" s="269">
        <f t="shared" si="23"/>
        <v>1025</v>
      </c>
      <c r="F47" s="269">
        <f t="shared" si="26"/>
        <v>26708</v>
      </c>
      <c r="G47" s="254">
        <v>120</v>
      </c>
      <c r="H47" s="254">
        <v>26377</v>
      </c>
      <c r="I47" s="254">
        <v>211</v>
      </c>
      <c r="J47" s="269">
        <f t="shared" si="27"/>
        <v>1821</v>
      </c>
      <c r="K47" s="254">
        <v>106</v>
      </c>
      <c r="L47" s="254">
        <v>1415</v>
      </c>
      <c r="M47" s="273">
        <v>300</v>
      </c>
      <c r="N47" s="266" t="s">
        <v>26</v>
      </c>
      <c r="O47" s="269">
        <f t="shared" si="28"/>
        <v>11880</v>
      </c>
      <c r="P47" s="254">
        <v>179</v>
      </c>
      <c r="Q47" s="254">
        <v>11265</v>
      </c>
      <c r="R47" s="254">
        <v>436</v>
      </c>
      <c r="S47" s="269">
        <f t="shared" si="29"/>
        <v>199</v>
      </c>
      <c r="T47" s="254">
        <v>20</v>
      </c>
      <c r="U47" s="254">
        <v>101</v>
      </c>
      <c r="V47" s="254">
        <v>78</v>
      </c>
      <c r="W47" s="269">
        <f t="shared" si="30"/>
        <v>3159</v>
      </c>
      <c r="X47" s="254">
        <v>65</v>
      </c>
      <c r="Y47" s="273">
        <v>3094</v>
      </c>
    </row>
    <row r="48" spans="1:28" ht="24.95" customHeight="1" outlineLevel="1" x14ac:dyDescent="0.25">
      <c r="A48" s="266" t="s">
        <v>27</v>
      </c>
      <c r="B48" s="269">
        <f t="shared" si="24"/>
        <v>40563</v>
      </c>
      <c r="C48" s="269">
        <f t="shared" si="25"/>
        <v>426</v>
      </c>
      <c r="D48" s="269">
        <f t="shared" si="23"/>
        <v>39118</v>
      </c>
      <c r="E48" s="269">
        <f t="shared" si="23"/>
        <v>1019</v>
      </c>
      <c r="F48" s="269">
        <f t="shared" si="26"/>
        <v>26697</v>
      </c>
      <c r="G48" s="254">
        <v>120</v>
      </c>
      <c r="H48" s="254">
        <v>26359</v>
      </c>
      <c r="I48" s="254">
        <v>218</v>
      </c>
      <c r="J48" s="269">
        <f t="shared" si="27"/>
        <v>1799</v>
      </c>
      <c r="K48" s="254">
        <v>105</v>
      </c>
      <c r="L48" s="254">
        <v>1403</v>
      </c>
      <c r="M48" s="273">
        <v>291</v>
      </c>
      <c r="N48" s="266" t="s">
        <v>27</v>
      </c>
      <c r="O48" s="269">
        <f t="shared" si="28"/>
        <v>11871</v>
      </c>
      <c r="P48" s="254">
        <v>181</v>
      </c>
      <c r="Q48" s="254">
        <v>11256</v>
      </c>
      <c r="R48" s="254">
        <v>434</v>
      </c>
      <c r="S48" s="269">
        <f t="shared" si="29"/>
        <v>196</v>
      </c>
      <c r="T48" s="254">
        <v>20</v>
      </c>
      <c r="U48" s="254">
        <v>100</v>
      </c>
      <c r="V48" s="254">
        <v>76</v>
      </c>
      <c r="W48" s="269">
        <f t="shared" si="30"/>
        <v>3168</v>
      </c>
      <c r="X48" s="254">
        <v>65</v>
      </c>
      <c r="Y48" s="273">
        <v>3103</v>
      </c>
    </row>
    <row r="49" spans="1:25" ht="24.95" customHeight="1" outlineLevel="1" x14ac:dyDescent="0.25">
      <c r="A49" s="266" t="s">
        <v>28</v>
      </c>
      <c r="B49" s="269">
        <f t="shared" si="24"/>
        <v>40616</v>
      </c>
      <c r="C49" s="269">
        <f t="shared" si="25"/>
        <v>428</v>
      </c>
      <c r="D49" s="269">
        <f t="shared" si="23"/>
        <v>39162</v>
      </c>
      <c r="E49" s="269">
        <f t="shared" si="23"/>
        <v>1026</v>
      </c>
      <c r="F49" s="269">
        <f t="shared" si="26"/>
        <v>26728</v>
      </c>
      <c r="G49" s="254">
        <v>120</v>
      </c>
      <c r="H49" s="254">
        <v>26390</v>
      </c>
      <c r="I49" s="254">
        <v>218</v>
      </c>
      <c r="J49" s="269">
        <f t="shared" si="27"/>
        <v>1795</v>
      </c>
      <c r="K49" s="254">
        <v>106</v>
      </c>
      <c r="L49" s="254">
        <v>1392</v>
      </c>
      <c r="M49" s="273">
        <v>297</v>
      </c>
      <c r="N49" s="266" t="s">
        <v>28</v>
      </c>
      <c r="O49" s="269">
        <f t="shared" si="28"/>
        <v>11897</v>
      </c>
      <c r="P49" s="254">
        <v>182</v>
      </c>
      <c r="Q49" s="254">
        <v>11281</v>
      </c>
      <c r="R49" s="254">
        <v>434</v>
      </c>
      <c r="S49" s="269">
        <f t="shared" si="29"/>
        <v>196</v>
      </c>
      <c r="T49" s="254">
        <v>20</v>
      </c>
      <c r="U49" s="254">
        <v>99</v>
      </c>
      <c r="V49" s="254">
        <v>77</v>
      </c>
      <c r="W49" s="269">
        <f t="shared" si="30"/>
        <v>3163</v>
      </c>
      <c r="X49" s="254">
        <v>65</v>
      </c>
      <c r="Y49" s="273">
        <v>3098</v>
      </c>
    </row>
    <row r="50" spans="1:25" ht="24.95" customHeight="1" outlineLevel="1" x14ac:dyDescent="0.25">
      <c r="A50" s="266" t="s">
        <v>29</v>
      </c>
      <c r="B50" s="269">
        <f t="shared" si="24"/>
        <v>40718</v>
      </c>
      <c r="C50" s="269">
        <f t="shared" si="25"/>
        <v>431</v>
      </c>
      <c r="D50" s="269">
        <f t="shared" si="23"/>
        <v>39259</v>
      </c>
      <c r="E50" s="269">
        <f t="shared" si="23"/>
        <v>1028</v>
      </c>
      <c r="F50" s="269">
        <f t="shared" si="26"/>
        <v>26822</v>
      </c>
      <c r="G50" s="254">
        <v>119</v>
      </c>
      <c r="H50" s="254">
        <v>26484</v>
      </c>
      <c r="I50" s="254">
        <v>219</v>
      </c>
      <c r="J50" s="269">
        <f t="shared" si="27"/>
        <v>1797</v>
      </c>
      <c r="K50" s="254">
        <v>107</v>
      </c>
      <c r="L50" s="254">
        <v>1393</v>
      </c>
      <c r="M50" s="273">
        <v>297</v>
      </c>
      <c r="N50" s="266" t="s">
        <v>29</v>
      </c>
      <c r="O50" s="269">
        <f t="shared" si="28"/>
        <v>11899</v>
      </c>
      <c r="P50" s="254">
        <v>184</v>
      </c>
      <c r="Q50" s="254">
        <v>11281</v>
      </c>
      <c r="R50" s="254">
        <v>434</v>
      </c>
      <c r="S50" s="269">
        <f t="shared" si="29"/>
        <v>200</v>
      </c>
      <c r="T50" s="254">
        <v>21</v>
      </c>
      <c r="U50" s="254">
        <v>101</v>
      </c>
      <c r="V50" s="254">
        <v>78</v>
      </c>
      <c r="W50" s="269">
        <f t="shared" si="30"/>
        <v>3101</v>
      </c>
      <c r="X50" s="254">
        <v>65</v>
      </c>
      <c r="Y50" s="273">
        <v>3036</v>
      </c>
    </row>
    <row r="51" spans="1:25" ht="24.95" customHeight="1" outlineLevel="1" x14ac:dyDescent="0.25">
      <c r="A51" s="266" t="s">
        <v>30</v>
      </c>
      <c r="B51" s="269">
        <f>SUM(C51:E51)</f>
        <v>40777</v>
      </c>
      <c r="C51" s="269">
        <f t="shared" si="25"/>
        <v>430</v>
      </c>
      <c r="D51" s="269">
        <f t="shared" si="23"/>
        <v>39313</v>
      </c>
      <c r="E51" s="269">
        <f t="shared" si="23"/>
        <v>1034</v>
      </c>
      <c r="F51" s="269">
        <f t="shared" si="26"/>
        <v>26858</v>
      </c>
      <c r="G51" s="254">
        <v>119</v>
      </c>
      <c r="H51" s="254">
        <v>26516</v>
      </c>
      <c r="I51" s="254">
        <v>223</v>
      </c>
      <c r="J51" s="269">
        <f t="shared" si="27"/>
        <v>1781</v>
      </c>
      <c r="K51" s="254">
        <v>107</v>
      </c>
      <c r="L51" s="254">
        <v>1378</v>
      </c>
      <c r="M51" s="273">
        <v>296</v>
      </c>
      <c r="N51" s="266" t="s">
        <v>30</v>
      </c>
      <c r="O51" s="269">
        <f t="shared" si="28"/>
        <v>11936</v>
      </c>
      <c r="P51" s="254">
        <v>183</v>
      </c>
      <c r="Q51" s="254">
        <v>11315</v>
      </c>
      <c r="R51" s="254">
        <v>438</v>
      </c>
      <c r="S51" s="269">
        <f t="shared" si="29"/>
        <v>202</v>
      </c>
      <c r="T51" s="254">
        <v>21</v>
      </c>
      <c r="U51" s="254">
        <v>104</v>
      </c>
      <c r="V51" s="254">
        <v>77</v>
      </c>
      <c r="W51" s="269">
        <f t="shared" si="30"/>
        <v>3140</v>
      </c>
      <c r="X51" s="254">
        <v>65</v>
      </c>
      <c r="Y51" s="273">
        <v>3075</v>
      </c>
    </row>
    <row r="52" spans="1:25" ht="24.95" customHeight="1" outlineLevel="1" x14ac:dyDescent="0.25">
      <c r="A52" s="266" t="s">
        <v>31</v>
      </c>
      <c r="B52" s="269">
        <f>SUM(C52:E52)</f>
        <v>40777</v>
      </c>
      <c r="C52" s="269">
        <f>SUM(G52,K52,P52,T52)</f>
        <v>427</v>
      </c>
      <c r="D52" s="269">
        <f>SUM(H52,L52,Q52,U52)</f>
        <v>39315</v>
      </c>
      <c r="E52" s="269">
        <f>SUM(I52,M52,R52,V52)</f>
        <v>1035</v>
      </c>
      <c r="F52" s="269">
        <f t="shared" si="26"/>
        <v>26849</v>
      </c>
      <c r="G52" s="254">
        <v>124</v>
      </c>
      <c r="H52" s="254">
        <v>26502</v>
      </c>
      <c r="I52" s="254">
        <v>223</v>
      </c>
      <c r="J52" s="269">
        <f t="shared" si="27"/>
        <v>1765</v>
      </c>
      <c r="K52" s="254">
        <v>105</v>
      </c>
      <c r="L52" s="254">
        <v>1365</v>
      </c>
      <c r="M52" s="273">
        <v>295</v>
      </c>
      <c r="N52" s="266" t="s">
        <v>31</v>
      </c>
      <c r="O52" s="269">
        <f t="shared" si="28"/>
        <v>11961</v>
      </c>
      <c r="P52" s="254">
        <v>178</v>
      </c>
      <c r="Q52" s="254">
        <v>11343</v>
      </c>
      <c r="R52" s="254">
        <v>440</v>
      </c>
      <c r="S52" s="269">
        <f t="shared" si="29"/>
        <v>202</v>
      </c>
      <c r="T52" s="254">
        <v>20</v>
      </c>
      <c r="U52" s="254">
        <v>105</v>
      </c>
      <c r="V52" s="254">
        <v>77</v>
      </c>
      <c r="W52" s="269">
        <f t="shared" si="30"/>
        <v>3137</v>
      </c>
      <c r="X52" s="254">
        <v>65</v>
      </c>
      <c r="Y52" s="273">
        <v>3072</v>
      </c>
    </row>
    <row r="53" spans="1:25" s="206" customFormat="1" ht="9.9499999999999993" customHeight="1" thickBot="1" x14ac:dyDescent="0.3">
      <c r="A53" s="274"/>
      <c r="B53" s="275"/>
      <c r="C53" s="276"/>
      <c r="D53" s="276"/>
      <c r="E53" s="276"/>
      <c r="F53" s="276"/>
      <c r="G53" s="277"/>
      <c r="H53" s="277"/>
      <c r="I53" s="277"/>
      <c r="J53" s="276"/>
      <c r="K53" s="277"/>
      <c r="L53" s="277"/>
      <c r="M53" s="278"/>
      <c r="N53" s="274"/>
      <c r="O53" s="275"/>
      <c r="P53" s="277"/>
      <c r="Q53" s="277"/>
      <c r="R53" s="277"/>
      <c r="S53" s="276"/>
      <c r="T53" s="277"/>
      <c r="U53" s="277"/>
      <c r="V53" s="277"/>
      <c r="W53" s="277"/>
      <c r="X53" s="277"/>
      <c r="Y53" s="278"/>
    </row>
    <row r="54" spans="1:25" s="25" customFormat="1" ht="9.9499999999999993" customHeight="1" x14ac:dyDescent="0.25">
      <c r="A54" s="26"/>
      <c r="B54" s="27"/>
      <c r="C54" s="27"/>
      <c r="D54" s="27"/>
      <c r="E54" s="27"/>
      <c r="F54" s="27"/>
      <c r="G54" s="28"/>
      <c r="H54" s="28"/>
      <c r="I54" s="28"/>
      <c r="J54" s="27"/>
      <c r="K54" s="28"/>
      <c r="L54" s="28"/>
      <c r="M54" s="28"/>
      <c r="N54" s="26"/>
      <c r="O54" s="27"/>
      <c r="P54" s="28"/>
      <c r="Q54" s="28"/>
      <c r="R54" s="28"/>
      <c r="S54" s="27"/>
      <c r="T54" s="28"/>
      <c r="U54" s="28"/>
      <c r="V54" s="28"/>
      <c r="W54" s="28"/>
      <c r="X54" s="28"/>
      <c r="Y54" s="28"/>
    </row>
    <row r="55" spans="1:25" ht="15" customHeight="1" x14ac:dyDescent="0.25">
      <c r="A55" s="12" t="s">
        <v>32</v>
      </c>
      <c r="G55" s="383"/>
      <c r="H55" s="383"/>
      <c r="I55" s="383"/>
      <c r="J55" s="281"/>
      <c r="K55" s="281"/>
      <c r="W55" s="383"/>
      <c r="X55" s="383"/>
      <c r="Y55" s="383"/>
    </row>
    <row r="56" spans="1:25" ht="15" customHeight="1" x14ac:dyDescent="0.25">
      <c r="A56" s="282" t="s">
        <v>208</v>
      </c>
      <c r="B56" s="282"/>
      <c r="C56" s="282"/>
      <c r="D56" s="282"/>
      <c r="E56" s="282"/>
      <c r="F56" s="282"/>
      <c r="G56" s="282"/>
      <c r="H56" s="282"/>
      <c r="I56" s="282"/>
      <c r="J56" s="282"/>
      <c r="K56" s="282"/>
      <c r="L56" s="282"/>
      <c r="M56" s="282"/>
      <c r="N56" s="282"/>
      <c r="O56" s="282"/>
      <c r="P56" s="282"/>
      <c r="Q56" s="282"/>
      <c r="R56" s="282"/>
      <c r="S56" s="282"/>
      <c r="T56" s="282"/>
      <c r="X56" s="22"/>
      <c r="Y56" s="22"/>
    </row>
  </sheetData>
  <mergeCells count="15">
    <mergeCell ref="A6:A7"/>
    <mergeCell ref="A8:A9"/>
    <mergeCell ref="G55:I55"/>
    <mergeCell ref="W55:Y55"/>
    <mergeCell ref="G8:G9"/>
    <mergeCell ref="C8:C9"/>
    <mergeCell ref="K8:K9"/>
    <mergeCell ref="P8:P9"/>
    <mergeCell ref="X8:X9"/>
    <mergeCell ref="T8:T9"/>
    <mergeCell ref="E8:E9"/>
    <mergeCell ref="I8:I9"/>
    <mergeCell ref="M8:M9"/>
    <mergeCell ref="R8:R9"/>
    <mergeCell ref="V8:V9"/>
  </mergeCells>
  <phoneticPr fontId="2" type="noConversion"/>
  <printOptions horizontalCentered="1" gridLinesSet="0"/>
  <pageMargins left="0.51181102362204722" right="0.39370078740157483" top="0.55118110236220474" bottom="0.55118110236220474" header="0.51181102362204722" footer="0.51181102362204722"/>
  <pageSetup paperSize="9" scale="85" pageOrder="overThenDown" orientation="portrait" r:id="rId1"/>
  <headerFooter alignWithMargins="0"/>
  <colBreaks count="1" manualBreakCount="1">
    <brk id="13" max="43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2:AZ33"/>
  <sheetViews>
    <sheetView view="pageBreakPreview" zoomScaleNormal="100" zoomScaleSheetLayoutView="100" workbookViewId="0"/>
  </sheetViews>
  <sheetFormatPr defaultRowHeight="14.25" x14ac:dyDescent="0.15"/>
  <cols>
    <col min="1" max="1" width="8.88671875" style="136"/>
    <col min="2" max="2" width="7.21875" style="29" bestFit="1" customWidth="1"/>
    <col min="3" max="10" width="8.88671875" style="29"/>
    <col min="11" max="11" width="8.88671875" style="136"/>
    <col min="12" max="12" width="7.21875" style="29" bestFit="1" customWidth="1"/>
    <col min="13" max="20" width="8.88671875" style="29"/>
    <col min="21" max="21" width="8.88671875" style="136"/>
    <col min="22" max="22" width="6.33203125" style="29" customWidth="1"/>
    <col min="23" max="29" width="8.88671875" style="29"/>
    <col min="30" max="30" width="7.44140625" style="29" customWidth="1"/>
    <col min="31" max="31" width="8" style="219" customWidth="1"/>
    <col min="32" max="16384" width="8.88671875" style="219"/>
  </cols>
  <sheetData>
    <row r="2" spans="1:31" s="174" customFormat="1" ht="30" customHeight="1" x14ac:dyDescent="0.35">
      <c r="A2" s="388" t="s">
        <v>40</v>
      </c>
      <c r="B2" s="388"/>
      <c r="C2" s="388"/>
      <c r="D2" s="388"/>
      <c r="E2" s="388"/>
      <c r="F2" s="388"/>
      <c r="G2" s="388"/>
      <c r="H2" s="388"/>
      <c r="I2" s="388"/>
      <c r="J2" s="388"/>
      <c r="K2" s="418" t="s">
        <v>162</v>
      </c>
      <c r="L2" s="418"/>
      <c r="M2" s="418"/>
      <c r="N2" s="418"/>
      <c r="O2" s="418"/>
      <c r="P2" s="418"/>
      <c r="Q2" s="418"/>
      <c r="R2" s="418"/>
      <c r="S2" s="418"/>
      <c r="T2" s="418"/>
      <c r="U2" s="417" t="s">
        <v>195</v>
      </c>
      <c r="V2" s="417"/>
      <c r="W2" s="417"/>
      <c r="X2" s="417"/>
      <c r="Y2" s="417"/>
      <c r="Z2" s="417"/>
      <c r="AA2" s="417"/>
      <c r="AB2" s="417"/>
      <c r="AC2" s="417"/>
      <c r="AD2" s="417"/>
      <c r="AE2" s="134"/>
    </row>
    <row r="3" spans="1:31" s="174" customFormat="1" ht="30" customHeight="1" x14ac:dyDescent="0.35">
      <c r="A3" s="135"/>
      <c r="B3" s="135"/>
      <c r="C3" s="135"/>
      <c r="D3" s="135"/>
      <c r="E3" s="135"/>
      <c r="F3" s="135"/>
      <c r="G3" s="135"/>
      <c r="H3" s="135"/>
      <c r="I3" s="135"/>
      <c r="J3" s="135"/>
      <c r="K3" s="418"/>
      <c r="L3" s="418"/>
      <c r="M3" s="418"/>
      <c r="N3" s="418"/>
      <c r="O3" s="418"/>
      <c r="P3" s="418"/>
      <c r="Q3" s="418"/>
      <c r="R3" s="418"/>
      <c r="S3" s="418"/>
      <c r="T3" s="418"/>
      <c r="U3" s="419" t="s">
        <v>196</v>
      </c>
      <c r="V3" s="419"/>
      <c r="W3" s="419"/>
      <c r="X3" s="419"/>
      <c r="Y3" s="419"/>
      <c r="Z3" s="419"/>
      <c r="AA3" s="419"/>
      <c r="AB3" s="419"/>
      <c r="AC3" s="419"/>
      <c r="AD3" s="419"/>
    </row>
    <row r="5" spans="1:31" s="223" customFormat="1" ht="18" thickBot="1" x14ac:dyDescent="0.35">
      <c r="A5" s="204" t="s">
        <v>2</v>
      </c>
      <c r="B5" s="204"/>
      <c r="C5" s="204"/>
      <c r="D5" s="204"/>
      <c r="E5" s="204"/>
      <c r="F5" s="204"/>
      <c r="G5" s="204"/>
      <c r="H5" s="204"/>
      <c r="I5" s="204"/>
      <c r="J5" s="205"/>
      <c r="K5" s="204"/>
      <c r="L5" s="204"/>
      <c r="M5" s="204"/>
      <c r="N5" s="204"/>
      <c r="O5" s="204"/>
      <c r="P5" s="204"/>
      <c r="Q5" s="204"/>
      <c r="R5" s="204"/>
      <c r="S5" s="204"/>
      <c r="T5" s="205" t="s">
        <v>3</v>
      </c>
      <c r="U5" s="204" t="s">
        <v>2</v>
      </c>
      <c r="V5" s="204"/>
      <c r="W5" s="204"/>
      <c r="X5" s="204"/>
      <c r="Y5" s="204"/>
      <c r="Z5" s="204"/>
      <c r="AA5" s="204"/>
      <c r="AB5" s="204"/>
      <c r="AC5" s="204"/>
      <c r="AD5" s="205" t="s">
        <v>3</v>
      </c>
    </row>
    <row r="6" spans="1:31" ht="30" customHeight="1" x14ac:dyDescent="0.15">
      <c r="A6" s="389" t="s">
        <v>197</v>
      </c>
      <c r="B6" s="392" t="s">
        <v>38</v>
      </c>
      <c r="C6" s="393"/>
      <c r="D6" s="394"/>
      <c r="E6" s="394"/>
      <c r="F6" s="395"/>
      <c r="G6" s="395"/>
      <c r="H6" s="395"/>
      <c r="I6" s="395"/>
      <c r="J6" s="396"/>
      <c r="K6" s="389" t="s">
        <v>197</v>
      </c>
      <c r="L6" s="392" t="s">
        <v>159</v>
      </c>
      <c r="M6" s="393"/>
      <c r="N6" s="394"/>
      <c r="O6" s="394"/>
      <c r="P6" s="395"/>
      <c r="Q6" s="395"/>
      <c r="R6" s="395"/>
      <c r="S6" s="395"/>
      <c r="T6" s="396"/>
      <c r="U6" s="389" t="s">
        <v>197</v>
      </c>
      <c r="V6" s="393" t="s">
        <v>160</v>
      </c>
      <c r="W6" s="393"/>
      <c r="X6" s="394"/>
      <c r="Y6" s="394"/>
      <c r="Z6" s="395"/>
      <c r="AA6" s="395"/>
      <c r="AB6" s="395"/>
      <c r="AC6" s="395"/>
      <c r="AD6" s="396"/>
    </row>
    <row r="7" spans="1:31" ht="25.5" customHeight="1" x14ac:dyDescent="0.15">
      <c r="A7" s="390"/>
      <c r="B7" s="406"/>
      <c r="C7" s="323" t="s">
        <v>4</v>
      </c>
      <c r="D7" s="323" t="s">
        <v>5</v>
      </c>
      <c r="E7" s="323" t="s">
        <v>6</v>
      </c>
      <c r="F7" s="323" t="s">
        <v>49</v>
      </c>
      <c r="G7" s="323" t="s">
        <v>7</v>
      </c>
      <c r="H7" s="421" t="s">
        <v>199</v>
      </c>
      <c r="I7" s="323" t="s">
        <v>8</v>
      </c>
      <c r="J7" s="324" t="s">
        <v>9</v>
      </c>
      <c r="K7" s="390"/>
      <c r="L7" s="401"/>
      <c r="M7" s="323" t="s">
        <v>4</v>
      </c>
      <c r="N7" s="323" t="s">
        <v>5</v>
      </c>
      <c r="O7" s="323" t="s">
        <v>6</v>
      </c>
      <c r="P7" s="323" t="s">
        <v>49</v>
      </c>
      <c r="Q7" s="323" t="s">
        <v>7</v>
      </c>
      <c r="R7" s="421" t="s">
        <v>199</v>
      </c>
      <c r="S7" s="323" t="s">
        <v>8</v>
      </c>
      <c r="T7" s="324" t="s">
        <v>9</v>
      </c>
      <c r="U7" s="390"/>
      <c r="V7" s="411"/>
      <c r="W7" s="323" t="s">
        <v>4</v>
      </c>
      <c r="X7" s="323" t="s">
        <v>5</v>
      </c>
      <c r="Y7" s="323" t="s">
        <v>6</v>
      </c>
      <c r="Z7" s="323" t="s">
        <v>49</v>
      </c>
      <c r="AA7" s="323" t="s">
        <v>7</v>
      </c>
      <c r="AB7" s="421" t="s">
        <v>199</v>
      </c>
      <c r="AC7" s="323" t="s">
        <v>8</v>
      </c>
      <c r="AD7" s="324" t="s">
        <v>9</v>
      </c>
    </row>
    <row r="8" spans="1:31" ht="19.5" customHeight="1" x14ac:dyDescent="0.15">
      <c r="A8" s="390"/>
      <c r="B8" s="407"/>
      <c r="C8" s="399" t="s">
        <v>41</v>
      </c>
      <c r="D8" s="397" t="s">
        <v>42</v>
      </c>
      <c r="E8" s="397" t="s">
        <v>43</v>
      </c>
      <c r="F8" s="399" t="s">
        <v>44</v>
      </c>
      <c r="G8" s="397" t="s">
        <v>45</v>
      </c>
      <c r="H8" s="422"/>
      <c r="I8" s="397" t="s">
        <v>47</v>
      </c>
      <c r="J8" s="404" t="s">
        <v>48</v>
      </c>
      <c r="K8" s="390"/>
      <c r="L8" s="402"/>
      <c r="M8" s="399" t="s">
        <v>41</v>
      </c>
      <c r="N8" s="397" t="s">
        <v>42</v>
      </c>
      <c r="O8" s="397" t="s">
        <v>43</v>
      </c>
      <c r="P8" s="399" t="s">
        <v>44</v>
      </c>
      <c r="Q8" s="397" t="s">
        <v>45</v>
      </c>
      <c r="R8" s="422"/>
      <c r="S8" s="397" t="s">
        <v>47</v>
      </c>
      <c r="T8" s="404" t="s">
        <v>48</v>
      </c>
      <c r="U8" s="390"/>
      <c r="V8" s="412"/>
      <c r="W8" s="399" t="s">
        <v>41</v>
      </c>
      <c r="X8" s="397" t="s">
        <v>42</v>
      </c>
      <c r="Y8" s="397" t="s">
        <v>43</v>
      </c>
      <c r="Z8" s="399" t="s">
        <v>44</v>
      </c>
      <c r="AA8" s="397" t="s">
        <v>45</v>
      </c>
      <c r="AB8" s="422"/>
      <c r="AC8" s="397" t="s">
        <v>47</v>
      </c>
      <c r="AD8" s="404" t="s">
        <v>48</v>
      </c>
    </row>
    <row r="9" spans="1:31" ht="24.75" customHeight="1" x14ac:dyDescent="0.25">
      <c r="A9" s="391"/>
      <c r="B9" s="408"/>
      <c r="C9" s="400"/>
      <c r="D9" s="398"/>
      <c r="E9" s="398"/>
      <c r="F9" s="400"/>
      <c r="G9" s="398"/>
      <c r="H9" s="258" t="s">
        <v>46</v>
      </c>
      <c r="I9" s="398"/>
      <c r="J9" s="405"/>
      <c r="K9" s="391"/>
      <c r="L9" s="403"/>
      <c r="M9" s="400"/>
      <c r="N9" s="398"/>
      <c r="O9" s="398"/>
      <c r="P9" s="400"/>
      <c r="Q9" s="398"/>
      <c r="R9" s="258" t="s">
        <v>46</v>
      </c>
      <c r="S9" s="398"/>
      <c r="T9" s="405"/>
      <c r="U9" s="391"/>
      <c r="V9" s="413"/>
      <c r="W9" s="400"/>
      <c r="X9" s="398"/>
      <c r="Y9" s="398"/>
      <c r="Z9" s="400"/>
      <c r="AA9" s="398"/>
      <c r="AB9" s="258" t="s">
        <v>46</v>
      </c>
      <c r="AC9" s="398"/>
      <c r="AD9" s="405"/>
    </row>
    <row r="10" spans="1:31" s="217" customFormat="1" ht="24.95" hidden="1" customHeight="1" x14ac:dyDescent="0.25">
      <c r="A10" s="137">
        <v>2015</v>
      </c>
      <c r="B10" s="30">
        <v>34390</v>
      </c>
      <c r="C10" s="107">
        <v>41</v>
      </c>
      <c r="D10" s="107">
        <v>11797</v>
      </c>
      <c r="E10" s="107">
        <v>19911</v>
      </c>
      <c r="F10" s="107">
        <v>2333</v>
      </c>
      <c r="G10" s="107">
        <v>1</v>
      </c>
      <c r="H10" s="107">
        <v>212</v>
      </c>
      <c r="I10" s="107">
        <v>0</v>
      </c>
      <c r="J10" s="216">
        <v>95</v>
      </c>
      <c r="K10" s="137">
        <v>2015</v>
      </c>
      <c r="L10" s="106">
        <f t="shared" ref="L10:L13" si="0">SUM(M10:T10)</f>
        <v>21727</v>
      </c>
      <c r="M10" s="107">
        <v>20</v>
      </c>
      <c r="N10" s="107">
        <v>11777</v>
      </c>
      <c r="O10" s="107">
        <v>7709</v>
      </c>
      <c r="P10" s="107">
        <v>2008</v>
      </c>
      <c r="Q10" s="107">
        <v>1</v>
      </c>
      <c r="R10" s="107">
        <v>212</v>
      </c>
      <c r="S10" s="107">
        <v>0</v>
      </c>
      <c r="T10" s="216">
        <v>0</v>
      </c>
      <c r="U10" s="137">
        <v>2015</v>
      </c>
      <c r="V10" s="107">
        <f>SUM(W10:AD10)</f>
        <v>1980</v>
      </c>
      <c r="W10" s="107">
        <v>20</v>
      </c>
      <c r="X10" s="107">
        <v>7</v>
      </c>
      <c r="Y10" s="107">
        <v>1810</v>
      </c>
      <c r="Z10" s="107">
        <v>139</v>
      </c>
      <c r="AA10" s="107">
        <v>0</v>
      </c>
      <c r="AB10" s="107">
        <v>0</v>
      </c>
      <c r="AC10" s="107">
        <v>0</v>
      </c>
      <c r="AD10" s="216">
        <v>4</v>
      </c>
    </row>
    <row r="11" spans="1:31" s="217" customFormat="1" ht="24.95" customHeight="1" x14ac:dyDescent="0.25">
      <c r="A11" s="137">
        <v>2016</v>
      </c>
      <c r="B11" s="30">
        <v>36016</v>
      </c>
      <c r="C11" s="107">
        <v>43</v>
      </c>
      <c r="D11" s="107">
        <v>12294</v>
      </c>
      <c r="E11" s="107">
        <v>21028</v>
      </c>
      <c r="F11" s="107">
        <v>2251</v>
      </c>
      <c r="G11" s="107">
        <v>4</v>
      </c>
      <c r="H11" s="107">
        <v>285</v>
      </c>
      <c r="I11" s="107">
        <v>0</v>
      </c>
      <c r="J11" s="216">
        <v>111</v>
      </c>
      <c r="K11" s="137">
        <v>2016</v>
      </c>
      <c r="L11" s="106">
        <f t="shared" si="0"/>
        <v>23003</v>
      </c>
      <c r="M11" s="107">
        <v>21</v>
      </c>
      <c r="N11" s="107">
        <v>12275</v>
      </c>
      <c r="O11" s="107">
        <v>8469</v>
      </c>
      <c r="P11" s="107">
        <v>1949</v>
      </c>
      <c r="Q11" s="107">
        <v>4</v>
      </c>
      <c r="R11" s="107">
        <v>285</v>
      </c>
      <c r="S11" s="107">
        <v>0</v>
      </c>
      <c r="T11" s="216">
        <v>0</v>
      </c>
      <c r="U11" s="137">
        <v>2016</v>
      </c>
      <c r="V11" s="107">
        <f t="shared" ref="V11:V15" si="1">SUM(W11:AD11)</f>
        <v>1910</v>
      </c>
      <c r="W11" s="107">
        <v>20</v>
      </c>
      <c r="X11" s="107">
        <v>6</v>
      </c>
      <c r="Y11" s="107">
        <v>1757</v>
      </c>
      <c r="Z11" s="107">
        <v>121</v>
      </c>
      <c r="AA11" s="107">
        <v>0</v>
      </c>
      <c r="AB11" s="107">
        <v>0</v>
      </c>
      <c r="AC11" s="107">
        <v>0</v>
      </c>
      <c r="AD11" s="216">
        <v>6</v>
      </c>
    </row>
    <row r="12" spans="1:31" s="217" customFormat="1" ht="24.95" customHeight="1" x14ac:dyDescent="0.25">
      <c r="A12" s="137">
        <v>2017</v>
      </c>
      <c r="B12" s="30">
        <v>37505</v>
      </c>
      <c r="C12" s="107">
        <v>39</v>
      </c>
      <c r="D12" s="107">
        <v>12822</v>
      </c>
      <c r="E12" s="107">
        <v>21981</v>
      </c>
      <c r="F12" s="107">
        <v>2170</v>
      </c>
      <c r="G12" s="107">
        <v>18</v>
      </c>
      <c r="H12" s="107">
        <v>352</v>
      </c>
      <c r="I12" s="107">
        <v>0</v>
      </c>
      <c r="J12" s="216">
        <v>123</v>
      </c>
      <c r="K12" s="137">
        <v>2017</v>
      </c>
      <c r="L12" s="106">
        <f t="shared" si="0"/>
        <v>24156</v>
      </c>
      <c r="M12" s="107">
        <v>18</v>
      </c>
      <c r="N12" s="107">
        <v>12804</v>
      </c>
      <c r="O12" s="107">
        <v>9081</v>
      </c>
      <c r="P12" s="107">
        <v>1883</v>
      </c>
      <c r="Q12" s="107">
        <v>18</v>
      </c>
      <c r="R12" s="107">
        <v>352</v>
      </c>
      <c r="S12" s="107">
        <v>0</v>
      </c>
      <c r="T12" s="216">
        <v>0</v>
      </c>
      <c r="U12" s="137">
        <v>2017</v>
      </c>
      <c r="V12" s="107">
        <f t="shared" si="1"/>
        <v>1882</v>
      </c>
      <c r="W12" s="107">
        <v>20</v>
      </c>
      <c r="X12" s="107">
        <v>5</v>
      </c>
      <c r="Y12" s="107">
        <v>1750</v>
      </c>
      <c r="Z12" s="107">
        <v>97</v>
      </c>
      <c r="AA12" s="107">
        <v>0</v>
      </c>
      <c r="AB12" s="107">
        <v>0</v>
      </c>
      <c r="AC12" s="107">
        <v>0</v>
      </c>
      <c r="AD12" s="216">
        <v>10</v>
      </c>
    </row>
    <row r="13" spans="1:31" s="217" customFormat="1" ht="24.95" customHeight="1" x14ac:dyDescent="0.25">
      <c r="A13" s="137">
        <v>2018</v>
      </c>
      <c r="B13" s="30">
        <v>38458</v>
      </c>
      <c r="C13" s="107">
        <v>40</v>
      </c>
      <c r="D13" s="107">
        <v>13050</v>
      </c>
      <c r="E13" s="107">
        <v>22676</v>
      </c>
      <c r="F13" s="107">
        <v>2091</v>
      </c>
      <c r="G13" s="107">
        <v>36</v>
      </c>
      <c r="H13" s="107">
        <v>425</v>
      </c>
      <c r="I13" s="107">
        <v>0</v>
      </c>
      <c r="J13" s="216">
        <v>140</v>
      </c>
      <c r="K13" s="137">
        <v>2018</v>
      </c>
      <c r="L13" s="106">
        <f t="shared" si="0"/>
        <v>24844</v>
      </c>
      <c r="M13" s="107">
        <v>17</v>
      </c>
      <c r="N13" s="107">
        <v>13026</v>
      </c>
      <c r="O13" s="107">
        <v>9514</v>
      </c>
      <c r="P13" s="107">
        <v>1826</v>
      </c>
      <c r="Q13" s="107">
        <v>36</v>
      </c>
      <c r="R13" s="107">
        <v>425</v>
      </c>
      <c r="S13" s="107">
        <v>0</v>
      </c>
      <c r="T13" s="216">
        <v>0</v>
      </c>
      <c r="U13" s="137">
        <v>2018</v>
      </c>
      <c r="V13" s="107">
        <f t="shared" si="1"/>
        <v>1844</v>
      </c>
      <c r="W13" s="107">
        <v>20</v>
      </c>
      <c r="X13" s="107">
        <v>4</v>
      </c>
      <c r="Y13" s="107">
        <v>1722</v>
      </c>
      <c r="Z13" s="107">
        <v>81</v>
      </c>
      <c r="AA13" s="107">
        <v>0</v>
      </c>
      <c r="AB13" s="107">
        <v>0</v>
      </c>
      <c r="AC13" s="107">
        <v>0</v>
      </c>
      <c r="AD13" s="216">
        <v>17</v>
      </c>
    </row>
    <row r="14" spans="1:31" s="217" customFormat="1" ht="24.95" customHeight="1" x14ac:dyDescent="0.25">
      <c r="A14" s="137">
        <v>2019</v>
      </c>
      <c r="B14" s="30">
        <f>SUM(C14:J14)</f>
        <v>38826</v>
      </c>
      <c r="C14" s="107">
        <f>SUM(C27,M14,M27,W14,W27)</f>
        <v>27</v>
      </c>
      <c r="D14" s="107">
        <f t="shared" ref="D14:J14" si="2">SUM(D27,N14,N27,X14,X27)</f>
        <v>13390</v>
      </c>
      <c r="E14" s="107">
        <f t="shared" si="2"/>
        <v>22663</v>
      </c>
      <c r="F14" s="107">
        <f t="shared" si="2"/>
        <v>2042</v>
      </c>
      <c r="G14" s="107">
        <f t="shared" si="2"/>
        <v>54</v>
      </c>
      <c r="H14" s="107">
        <f t="shared" si="2"/>
        <v>504</v>
      </c>
      <c r="I14" s="107">
        <f t="shared" si="2"/>
        <v>0</v>
      </c>
      <c r="J14" s="216">
        <f t="shared" si="2"/>
        <v>146</v>
      </c>
      <c r="K14" s="137">
        <v>2019</v>
      </c>
      <c r="L14" s="106">
        <f>SUM(M14:T14)</f>
        <v>25215</v>
      </c>
      <c r="M14" s="96">
        <v>8</v>
      </c>
      <c r="N14" s="96">
        <v>13360</v>
      </c>
      <c r="O14" s="96">
        <v>9505</v>
      </c>
      <c r="P14" s="96">
        <v>1784</v>
      </c>
      <c r="Q14" s="96">
        <v>54</v>
      </c>
      <c r="R14" s="96">
        <v>504</v>
      </c>
      <c r="S14" s="96" t="s">
        <v>55</v>
      </c>
      <c r="T14" s="181" t="s">
        <v>55</v>
      </c>
      <c r="U14" s="137">
        <v>2019</v>
      </c>
      <c r="V14" s="107">
        <f t="shared" si="1"/>
        <v>1832</v>
      </c>
      <c r="W14" s="107">
        <v>15</v>
      </c>
      <c r="X14" s="107">
        <v>5</v>
      </c>
      <c r="Y14" s="107">
        <v>1713</v>
      </c>
      <c r="Z14" s="107">
        <v>74</v>
      </c>
      <c r="AA14" s="96" t="s">
        <v>55</v>
      </c>
      <c r="AB14" s="96" t="s">
        <v>55</v>
      </c>
      <c r="AC14" s="96" t="s">
        <v>55</v>
      </c>
      <c r="AD14" s="216">
        <v>25</v>
      </c>
    </row>
    <row r="15" spans="1:31" s="351" customFormat="1" ht="24.95" customHeight="1" x14ac:dyDescent="0.25">
      <c r="A15" s="137">
        <v>2020</v>
      </c>
      <c r="B15" s="30">
        <f>SUM(C15:J15)</f>
        <v>40260</v>
      </c>
      <c r="C15" s="107">
        <f>SUM(C28,M15,M28,W15,W28)</f>
        <v>18</v>
      </c>
      <c r="D15" s="107">
        <f>SUM(D28,N15,N28,X15,X28)</f>
        <v>14187</v>
      </c>
      <c r="E15" s="107">
        <f t="shared" ref="E15:J15" si="3">SUM(E28,O15,O28,Y15,Y28)</f>
        <v>23057</v>
      </c>
      <c r="F15" s="107">
        <f t="shared" si="3"/>
        <v>2071</v>
      </c>
      <c r="G15" s="107">
        <f t="shared" si="3"/>
        <v>108</v>
      </c>
      <c r="H15" s="107">
        <f t="shared" si="3"/>
        <v>670</v>
      </c>
      <c r="I15" s="107">
        <f t="shared" si="3"/>
        <v>1</v>
      </c>
      <c r="J15" s="216">
        <f t="shared" si="3"/>
        <v>148</v>
      </c>
      <c r="K15" s="137">
        <v>2020</v>
      </c>
      <c r="L15" s="106">
        <f>SUM(M15:T15)</f>
        <v>26377</v>
      </c>
      <c r="M15" s="96">
        <v>10</v>
      </c>
      <c r="N15" s="96">
        <v>14120</v>
      </c>
      <c r="O15" s="96">
        <v>9710</v>
      </c>
      <c r="P15" s="96">
        <v>1785</v>
      </c>
      <c r="Q15" s="96">
        <v>81</v>
      </c>
      <c r="R15" s="96">
        <v>670</v>
      </c>
      <c r="S15" s="96">
        <v>1</v>
      </c>
      <c r="T15" s="181">
        <v>0</v>
      </c>
      <c r="U15" s="137">
        <v>2020</v>
      </c>
      <c r="V15" s="107">
        <f t="shared" si="1"/>
        <v>1835</v>
      </c>
      <c r="W15" s="107">
        <v>4</v>
      </c>
      <c r="X15" s="107">
        <v>4</v>
      </c>
      <c r="Y15" s="107">
        <v>1728</v>
      </c>
      <c r="Z15" s="107">
        <v>74</v>
      </c>
      <c r="AA15" s="107">
        <v>0</v>
      </c>
      <c r="AB15" s="107">
        <v>0</v>
      </c>
      <c r="AC15" s="107">
        <v>0</v>
      </c>
      <c r="AD15" s="216">
        <v>25</v>
      </c>
    </row>
    <row r="16" spans="1:31" s="224" customFormat="1" ht="24.95" customHeight="1" x14ac:dyDescent="0.25">
      <c r="A16" s="362">
        <v>2021</v>
      </c>
      <c r="B16" s="363">
        <f>SUM(C16:J16)</f>
        <v>40777</v>
      </c>
      <c r="C16" s="211">
        <f>SUM(M16,W16,C29,M29,W29)</f>
        <v>14</v>
      </c>
      <c r="D16" s="211">
        <f>SUM(N16,X16,D29,N29,X29)</f>
        <v>14683</v>
      </c>
      <c r="E16" s="211">
        <f>SUM(O16,Y16,E29,O29,Y29)</f>
        <v>22706</v>
      </c>
      <c r="F16" s="211">
        <f>SUM(P16,Z16,F29,P29,Z29)</f>
        <v>2049</v>
      </c>
      <c r="G16" s="211">
        <f t="shared" ref="G16:I16" si="4">SUM(Q16,AA16,G29,Q29,AA29)</f>
        <v>257</v>
      </c>
      <c r="H16" s="211">
        <f t="shared" si="4"/>
        <v>861</v>
      </c>
      <c r="I16" s="211">
        <f t="shared" si="4"/>
        <v>32</v>
      </c>
      <c r="J16" s="211">
        <f>SUM(T16,AD16,J29,T29,AD29)</f>
        <v>175</v>
      </c>
      <c r="K16" s="362">
        <v>2021</v>
      </c>
      <c r="L16" s="364">
        <f>SUM(M16:T16)</f>
        <v>26849</v>
      </c>
      <c r="M16" s="209">
        <v>6</v>
      </c>
      <c r="N16" s="209">
        <v>14590</v>
      </c>
      <c r="O16" s="209">
        <v>9493</v>
      </c>
      <c r="P16" s="209">
        <v>1729</v>
      </c>
      <c r="Q16" s="209">
        <v>139</v>
      </c>
      <c r="R16" s="209">
        <v>860</v>
      </c>
      <c r="S16" s="209">
        <v>32</v>
      </c>
      <c r="T16" s="210">
        <v>0</v>
      </c>
      <c r="U16" s="362">
        <v>2021</v>
      </c>
      <c r="V16" s="211">
        <f>SUM(W16:AD16)</f>
        <v>1765</v>
      </c>
      <c r="W16" s="211">
        <v>5</v>
      </c>
      <c r="X16" s="211">
        <v>5</v>
      </c>
      <c r="Y16" s="211">
        <v>1656</v>
      </c>
      <c r="Z16" s="211">
        <v>78</v>
      </c>
      <c r="AA16" s="211">
        <v>0</v>
      </c>
      <c r="AB16" s="211">
        <v>0</v>
      </c>
      <c r="AC16" s="211">
        <v>0</v>
      </c>
      <c r="AD16" s="212">
        <v>21</v>
      </c>
    </row>
    <row r="17" spans="1:52" s="225" customFormat="1" ht="9.9499999999999993" customHeight="1" thickBot="1" x14ac:dyDescent="0.3">
      <c r="A17" s="138"/>
      <c r="B17" s="139"/>
      <c r="C17" s="140"/>
      <c r="D17" s="140"/>
      <c r="E17" s="140"/>
      <c r="F17" s="140"/>
      <c r="G17" s="140"/>
      <c r="H17" s="140"/>
      <c r="I17" s="140"/>
      <c r="J17" s="141"/>
      <c r="K17" s="138"/>
      <c r="L17" s="142"/>
      <c r="M17" s="142"/>
      <c r="N17" s="142"/>
      <c r="O17" s="142"/>
      <c r="P17" s="142"/>
      <c r="Q17" s="142"/>
      <c r="R17" s="142"/>
      <c r="S17" s="142"/>
      <c r="T17" s="143"/>
      <c r="U17" s="138"/>
      <c r="V17" s="146"/>
      <c r="W17" s="142"/>
      <c r="X17" s="142"/>
      <c r="Y17" s="142"/>
      <c r="Z17" s="142"/>
      <c r="AA17" s="142"/>
      <c r="AB17" s="142"/>
      <c r="AC17" s="142"/>
      <c r="AD17" s="143"/>
      <c r="AE17" s="226"/>
      <c r="AF17" s="226"/>
      <c r="AG17" s="226"/>
      <c r="AH17" s="226"/>
      <c r="AI17" s="226"/>
      <c r="AJ17" s="226"/>
      <c r="AK17" s="226"/>
      <c r="AL17" s="226"/>
      <c r="AM17" s="226"/>
      <c r="AN17" s="226"/>
      <c r="AO17" s="226"/>
      <c r="AP17" s="226"/>
      <c r="AQ17" s="226"/>
      <c r="AR17" s="226"/>
      <c r="AS17" s="226"/>
      <c r="AT17" s="226"/>
      <c r="AU17" s="226"/>
      <c r="AV17" s="226"/>
      <c r="AW17" s="226"/>
      <c r="AX17" s="226"/>
      <c r="AY17" s="226"/>
      <c r="AZ17" s="226"/>
    </row>
    <row r="18" spans="1:52" ht="9.9499999999999993" customHeight="1" thickBot="1" x14ac:dyDescent="0.3">
      <c r="A18" s="31"/>
      <c r="B18" s="32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228"/>
    </row>
    <row r="19" spans="1:52" ht="31.5" customHeight="1" x14ac:dyDescent="0.15">
      <c r="A19" s="389" t="s">
        <v>197</v>
      </c>
      <c r="B19" s="414" t="s">
        <v>200</v>
      </c>
      <c r="C19" s="415"/>
      <c r="D19" s="415"/>
      <c r="E19" s="415"/>
      <c r="F19" s="415"/>
      <c r="G19" s="415"/>
      <c r="H19" s="415"/>
      <c r="I19" s="415"/>
      <c r="J19" s="416"/>
      <c r="K19" s="389" t="s">
        <v>197</v>
      </c>
      <c r="L19" s="414" t="s">
        <v>161</v>
      </c>
      <c r="M19" s="415"/>
      <c r="N19" s="415"/>
      <c r="O19" s="415"/>
      <c r="P19" s="415"/>
      <c r="Q19" s="415"/>
      <c r="R19" s="415"/>
      <c r="S19" s="415"/>
      <c r="T19" s="416"/>
      <c r="U19" s="389" t="s">
        <v>197</v>
      </c>
      <c r="V19" s="414" t="s">
        <v>39</v>
      </c>
      <c r="W19" s="415"/>
      <c r="X19" s="415"/>
      <c r="Y19" s="415"/>
      <c r="Z19" s="415"/>
      <c r="AA19" s="415"/>
      <c r="AB19" s="415"/>
      <c r="AC19" s="415"/>
      <c r="AD19" s="416"/>
    </row>
    <row r="20" spans="1:52" ht="26.25" customHeight="1" x14ac:dyDescent="0.15">
      <c r="A20" s="390"/>
      <c r="B20" s="409"/>
      <c r="C20" s="323" t="s">
        <v>4</v>
      </c>
      <c r="D20" s="323" t="s">
        <v>5</v>
      </c>
      <c r="E20" s="323" t="s">
        <v>6</v>
      </c>
      <c r="F20" s="323" t="s">
        <v>49</v>
      </c>
      <c r="G20" s="323" t="s">
        <v>7</v>
      </c>
      <c r="H20" s="421" t="s">
        <v>199</v>
      </c>
      <c r="I20" s="323" t="s">
        <v>8</v>
      </c>
      <c r="J20" s="324" t="s">
        <v>9</v>
      </c>
      <c r="K20" s="390"/>
      <c r="L20" s="409"/>
      <c r="M20" s="323" t="s">
        <v>4</v>
      </c>
      <c r="N20" s="323" t="s">
        <v>5</v>
      </c>
      <c r="O20" s="323" t="s">
        <v>6</v>
      </c>
      <c r="P20" s="323" t="s">
        <v>49</v>
      </c>
      <c r="Q20" s="323" t="s">
        <v>7</v>
      </c>
      <c r="R20" s="421" t="s">
        <v>199</v>
      </c>
      <c r="S20" s="323" t="s">
        <v>8</v>
      </c>
      <c r="T20" s="324" t="s">
        <v>9</v>
      </c>
      <c r="U20" s="390"/>
      <c r="V20" s="409"/>
      <c r="W20" s="323" t="s">
        <v>4</v>
      </c>
      <c r="X20" s="323" t="s">
        <v>5</v>
      </c>
      <c r="Y20" s="323" t="s">
        <v>6</v>
      </c>
      <c r="Z20" s="323" t="s">
        <v>49</v>
      </c>
      <c r="AA20" s="323" t="s">
        <v>7</v>
      </c>
      <c r="AB20" s="421" t="s">
        <v>199</v>
      </c>
      <c r="AC20" s="323" t="s">
        <v>8</v>
      </c>
      <c r="AD20" s="324" t="s">
        <v>9</v>
      </c>
    </row>
    <row r="21" spans="1:52" ht="21" customHeight="1" x14ac:dyDescent="0.15">
      <c r="A21" s="390"/>
      <c r="B21" s="409"/>
      <c r="C21" s="399" t="s">
        <v>41</v>
      </c>
      <c r="D21" s="397" t="s">
        <v>42</v>
      </c>
      <c r="E21" s="397" t="s">
        <v>43</v>
      </c>
      <c r="F21" s="399" t="s">
        <v>44</v>
      </c>
      <c r="G21" s="397" t="s">
        <v>45</v>
      </c>
      <c r="H21" s="422"/>
      <c r="I21" s="397" t="s">
        <v>47</v>
      </c>
      <c r="J21" s="404" t="s">
        <v>48</v>
      </c>
      <c r="K21" s="390"/>
      <c r="L21" s="409"/>
      <c r="M21" s="399" t="s">
        <v>41</v>
      </c>
      <c r="N21" s="397" t="s">
        <v>42</v>
      </c>
      <c r="O21" s="397" t="s">
        <v>43</v>
      </c>
      <c r="P21" s="399" t="s">
        <v>44</v>
      </c>
      <c r="Q21" s="397" t="s">
        <v>45</v>
      </c>
      <c r="R21" s="422"/>
      <c r="S21" s="397" t="s">
        <v>47</v>
      </c>
      <c r="T21" s="404" t="s">
        <v>48</v>
      </c>
      <c r="U21" s="390"/>
      <c r="V21" s="409"/>
      <c r="W21" s="399" t="s">
        <v>41</v>
      </c>
      <c r="X21" s="397" t="s">
        <v>42</v>
      </c>
      <c r="Y21" s="397" t="s">
        <v>43</v>
      </c>
      <c r="Z21" s="399" t="s">
        <v>44</v>
      </c>
      <c r="AA21" s="397" t="s">
        <v>45</v>
      </c>
      <c r="AB21" s="422"/>
      <c r="AC21" s="397" t="s">
        <v>47</v>
      </c>
      <c r="AD21" s="404" t="s">
        <v>48</v>
      </c>
    </row>
    <row r="22" spans="1:52" ht="18" customHeight="1" x14ac:dyDescent="0.25">
      <c r="A22" s="391"/>
      <c r="B22" s="410"/>
      <c r="C22" s="400"/>
      <c r="D22" s="398"/>
      <c r="E22" s="398"/>
      <c r="F22" s="400"/>
      <c r="G22" s="398"/>
      <c r="H22" s="258" t="s">
        <v>46</v>
      </c>
      <c r="I22" s="398"/>
      <c r="J22" s="405"/>
      <c r="K22" s="391"/>
      <c r="L22" s="410"/>
      <c r="M22" s="400"/>
      <c r="N22" s="398"/>
      <c r="O22" s="398"/>
      <c r="P22" s="400"/>
      <c r="Q22" s="398"/>
      <c r="R22" s="258" t="s">
        <v>46</v>
      </c>
      <c r="S22" s="398"/>
      <c r="T22" s="405"/>
      <c r="U22" s="391"/>
      <c r="V22" s="410"/>
      <c r="W22" s="400"/>
      <c r="X22" s="398"/>
      <c r="Y22" s="398"/>
      <c r="Z22" s="400"/>
      <c r="AA22" s="398"/>
      <c r="AB22" s="258" t="s">
        <v>46</v>
      </c>
      <c r="AC22" s="398"/>
      <c r="AD22" s="405"/>
    </row>
    <row r="23" spans="1:52" ht="24.95" hidden="1" customHeight="1" x14ac:dyDescent="0.25">
      <c r="A23" s="137">
        <v>2015</v>
      </c>
      <c r="B23" s="218">
        <f t="shared" ref="B23:B26" si="5">SUM(C23:J23)</f>
        <v>10547</v>
      </c>
      <c r="C23" s="96">
        <v>1</v>
      </c>
      <c r="D23" s="96">
        <v>13</v>
      </c>
      <c r="E23" s="96">
        <v>10260</v>
      </c>
      <c r="F23" s="96">
        <v>186</v>
      </c>
      <c r="G23" s="96">
        <v>0</v>
      </c>
      <c r="H23" s="96">
        <v>0</v>
      </c>
      <c r="I23" s="96">
        <v>0</v>
      </c>
      <c r="J23" s="181">
        <v>87</v>
      </c>
      <c r="K23" s="137">
        <v>2015</v>
      </c>
      <c r="L23" s="106">
        <f t="shared" ref="L23:L26" si="6">SUM(M23:T23)</f>
        <v>136</v>
      </c>
      <c r="M23" s="107">
        <v>0</v>
      </c>
      <c r="N23" s="107">
        <v>0</v>
      </c>
      <c r="O23" s="107">
        <v>132</v>
      </c>
      <c r="P23" s="107">
        <v>0</v>
      </c>
      <c r="Q23" s="107">
        <v>0</v>
      </c>
      <c r="R23" s="107">
        <v>0</v>
      </c>
      <c r="S23" s="107">
        <v>0</v>
      </c>
      <c r="T23" s="216">
        <v>4</v>
      </c>
      <c r="U23" s="137">
        <v>2015</v>
      </c>
      <c r="V23" s="107">
        <f>SUM(W23:AD23)</f>
        <v>0</v>
      </c>
      <c r="W23" s="107">
        <v>0</v>
      </c>
      <c r="X23" s="107">
        <v>0</v>
      </c>
      <c r="Y23" s="107">
        <v>0</v>
      </c>
      <c r="Z23" s="107">
        <v>0</v>
      </c>
      <c r="AA23" s="107">
        <v>0</v>
      </c>
      <c r="AB23" s="107">
        <v>0</v>
      </c>
      <c r="AC23" s="107">
        <v>0</v>
      </c>
      <c r="AD23" s="216">
        <v>0</v>
      </c>
    </row>
    <row r="24" spans="1:52" ht="24.95" customHeight="1" x14ac:dyDescent="0.25">
      <c r="A24" s="137">
        <v>2016</v>
      </c>
      <c r="B24" s="218">
        <f t="shared" si="5"/>
        <v>10946</v>
      </c>
      <c r="C24" s="96">
        <v>2</v>
      </c>
      <c r="D24" s="96">
        <v>13</v>
      </c>
      <c r="E24" s="96">
        <v>10652</v>
      </c>
      <c r="F24" s="96">
        <v>181</v>
      </c>
      <c r="G24" s="96">
        <v>0</v>
      </c>
      <c r="H24" s="96">
        <v>0</v>
      </c>
      <c r="I24" s="96">
        <v>0</v>
      </c>
      <c r="J24" s="181">
        <v>98</v>
      </c>
      <c r="K24" s="137">
        <v>2016</v>
      </c>
      <c r="L24" s="106">
        <f t="shared" si="6"/>
        <v>157</v>
      </c>
      <c r="M24" s="107">
        <v>0</v>
      </c>
      <c r="N24" s="107">
        <v>0</v>
      </c>
      <c r="O24" s="107">
        <v>150</v>
      </c>
      <c r="P24" s="107">
        <v>0</v>
      </c>
      <c r="Q24" s="107">
        <v>0</v>
      </c>
      <c r="R24" s="107">
        <v>0</v>
      </c>
      <c r="S24" s="107">
        <v>0</v>
      </c>
      <c r="T24" s="216">
        <v>7</v>
      </c>
      <c r="U24" s="137">
        <v>2016</v>
      </c>
      <c r="V24" s="107">
        <f t="shared" ref="V24:V28" si="7">SUM(W24:AD24)</f>
        <v>0</v>
      </c>
      <c r="W24" s="107">
        <v>0</v>
      </c>
      <c r="X24" s="107">
        <v>0</v>
      </c>
      <c r="Y24" s="107">
        <v>0</v>
      </c>
      <c r="Z24" s="107">
        <v>0</v>
      </c>
      <c r="AA24" s="107">
        <v>0</v>
      </c>
      <c r="AB24" s="107">
        <v>0</v>
      </c>
      <c r="AC24" s="107">
        <v>0</v>
      </c>
      <c r="AD24" s="216">
        <v>0</v>
      </c>
    </row>
    <row r="25" spans="1:52" ht="24.95" customHeight="1" x14ac:dyDescent="0.25">
      <c r="A25" s="137">
        <v>2017</v>
      </c>
      <c r="B25" s="218">
        <f t="shared" si="5"/>
        <v>11308</v>
      </c>
      <c r="C25" s="96">
        <v>1</v>
      </c>
      <c r="D25" s="96">
        <v>13</v>
      </c>
      <c r="E25" s="96">
        <v>10998</v>
      </c>
      <c r="F25" s="96">
        <v>190</v>
      </c>
      <c r="G25" s="96">
        <v>0</v>
      </c>
      <c r="H25" s="96">
        <v>0</v>
      </c>
      <c r="I25" s="96">
        <v>0</v>
      </c>
      <c r="J25" s="181">
        <v>106</v>
      </c>
      <c r="K25" s="137">
        <v>2017</v>
      </c>
      <c r="L25" s="106">
        <f t="shared" si="6"/>
        <v>159</v>
      </c>
      <c r="M25" s="107">
        <v>0</v>
      </c>
      <c r="N25" s="107">
        <v>0</v>
      </c>
      <c r="O25" s="107">
        <v>152</v>
      </c>
      <c r="P25" s="107">
        <v>0</v>
      </c>
      <c r="Q25" s="107">
        <v>0</v>
      </c>
      <c r="R25" s="107">
        <v>0</v>
      </c>
      <c r="S25" s="107">
        <v>0</v>
      </c>
      <c r="T25" s="216">
        <v>7</v>
      </c>
      <c r="U25" s="137">
        <v>2017</v>
      </c>
      <c r="V25" s="107">
        <f t="shared" si="7"/>
        <v>0</v>
      </c>
      <c r="W25" s="107">
        <v>0</v>
      </c>
      <c r="X25" s="107">
        <v>0</v>
      </c>
      <c r="Y25" s="107">
        <v>0</v>
      </c>
      <c r="Z25" s="107">
        <v>0</v>
      </c>
      <c r="AA25" s="107">
        <v>0</v>
      </c>
      <c r="AB25" s="107">
        <v>0</v>
      </c>
      <c r="AC25" s="107">
        <v>0</v>
      </c>
      <c r="AD25" s="216">
        <v>0</v>
      </c>
    </row>
    <row r="26" spans="1:52" ht="24.95" customHeight="1" x14ac:dyDescent="0.25">
      <c r="A26" s="137">
        <v>2018</v>
      </c>
      <c r="B26" s="218">
        <f t="shared" si="5"/>
        <v>11597</v>
      </c>
      <c r="C26" s="96">
        <v>3</v>
      </c>
      <c r="D26" s="96">
        <v>20</v>
      </c>
      <c r="E26" s="96">
        <v>11276</v>
      </c>
      <c r="F26" s="96">
        <v>184</v>
      </c>
      <c r="G26" s="96">
        <v>0</v>
      </c>
      <c r="H26" s="96">
        <v>0</v>
      </c>
      <c r="I26" s="96">
        <v>0</v>
      </c>
      <c r="J26" s="181">
        <v>114</v>
      </c>
      <c r="K26" s="137">
        <v>2018</v>
      </c>
      <c r="L26" s="106">
        <f t="shared" si="6"/>
        <v>173</v>
      </c>
      <c r="M26" s="107">
        <v>0</v>
      </c>
      <c r="N26" s="107">
        <v>0</v>
      </c>
      <c r="O26" s="107">
        <v>164</v>
      </c>
      <c r="P26" s="107">
        <v>0</v>
      </c>
      <c r="Q26" s="107">
        <v>0</v>
      </c>
      <c r="R26" s="107">
        <v>0</v>
      </c>
      <c r="S26" s="107">
        <v>0</v>
      </c>
      <c r="T26" s="216">
        <v>9</v>
      </c>
      <c r="U26" s="137">
        <v>2018</v>
      </c>
      <c r="V26" s="107">
        <f t="shared" si="7"/>
        <v>0</v>
      </c>
      <c r="W26" s="107">
        <v>0</v>
      </c>
      <c r="X26" s="107">
        <v>0</v>
      </c>
      <c r="Y26" s="107">
        <v>0</v>
      </c>
      <c r="Z26" s="107">
        <v>0</v>
      </c>
      <c r="AA26" s="107">
        <v>0</v>
      </c>
      <c r="AB26" s="107">
        <v>0</v>
      </c>
      <c r="AC26" s="107">
        <v>0</v>
      </c>
      <c r="AD26" s="216">
        <v>0</v>
      </c>
    </row>
    <row r="27" spans="1:52" ht="24.95" customHeight="1" x14ac:dyDescent="0.25">
      <c r="A27" s="137">
        <v>2019</v>
      </c>
      <c r="B27" s="218">
        <f>SUM(C27:J27)</f>
        <v>11599</v>
      </c>
      <c r="C27" s="96">
        <v>4</v>
      </c>
      <c r="D27" s="96">
        <v>25</v>
      </c>
      <c r="E27" s="96">
        <v>11279</v>
      </c>
      <c r="F27" s="96">
        <v>184</v>
      </c>
      <c r="G27" s="96" t="s">
        <v>55</v>
      </c>
      <c r="H27" s="96" t="s">
        <v>55</v>
      </c>
      <c r="I27" s="96" t="s">
        <v>55</v>
      </c>
      <c r="J27" s="181">
        <v>107</v>
      </c>
      <c r="K27" s="137">
        <v>2019</v>
      </c>
      <c r="L27" s="106">
        <f>SUM(M27:T27)</f>
        <v>180</v>
      </c>
      <c r="M27" s="96" t="s">
        <v>55</v>
      </c>
      <c r="N27" s="96" t="s">
        <v>55</v>
      </c>
      <c r="O27" s="96">
        <v>166</v>
      </c>
      <c r="P27" s="96" t="s">
        <v>55</v>
      </c>
      <c r="Q27" s="96" t="s">
        <v>55</v>
      </c>
      <c r="R27" s="96" t="s">
        <v>55</v>
      </c>
      <c r="S27" s="96" t="s">
        <v>55</v>
      </c>
      <c r="T27" s="181">
        <v>14</v>
      </c>
      <c r="U27" s="137">
        <v>2019</v>
      </c>
      <c r="V27" s="220">
        <f t="shared" si="7"/>
        <v>0</v>
      </c>
      <c r="W27" s="220" t="s">
        <v>187</v>
      </c>
      <c r="X27" s="220">
        <v>0</v>
      </c>
      <c r="Y27" s="220" t="s">
        <v>187</v>
      </c>
      <c r="Z27" s="220" t="s">
        <v>187</v>
      </c>
      <c r="AA27" s="220">
        <v>0</v>
      </c>
      <c r="AB27" s="221" t="s">
        <v>187</v>
      </c>
      <c r="AC27" s="221" t="s">
        <v>187</v>
      </c>
      <c r="AD27" s="222">
        <v>0</v>
      </c>
    </row>
    <row r="28" spans="1:52" s="352" customFormat="1" ht="24.95" customHeight="1" x14ac:dyDescent="0.25">
      <c r="A28" s="137">
        <v>2020</v>
      </c>
      <c r="B28" s="218">
        <f>SUM(C28:J28)</f>
        <v>11864</v>
      </c>
      <c r="C28" s="96">
        <v>4</v>
      </c>
      <c r="D28" s="96">
        <v>63</v>
      </c>
      <c r="E28" s="96">
        <v>11450</v>
      </c>
      <c r="F28" s="96">
        <v>212</v>
      </c>
      <c r="G28" s="96">
        <v>27</v>
      </c>
      <c r="H28" s="96">
        <v>0</v>
      </c>
      <c r="I28" s="96">
        <v>0</v>
      </c>
      <c r="J28" s="181">
        <v>108</v>
      </c>
      <c r="K28" s="137">
        <v>2020</v>
      </c>
      <c r="L28" s="106">
        <f>SUM(M28:T28)</f>
        <v>184</v>
      </c>
      <c r="M28" s="107">
        <v>0</v>
      </c>
      <c r="N28" s="107">
        <v>0</v>
      </c>
      <c r="O28" s="107">
        <v>169</v>
      </c>
      <c r="P28" s="107">
        <v>0</v>
      </c>
      <c r="Q28" s="107">
        <v>0</v>
      </c>
      <c r="R28" s="107">
        <v>0</v>
      </c>
      <c r="S28" s="107">
        <v>0</v>
      </c>
      <c r="T28" s="216">
        <v>15</v>
      </c>
      <c r="U28" s="137">
        <v>2020</v>
      </c>
      <c r="V28" s="107">
        <f t="shared" si="7"/>
        <v>0</v>
      </c>
      <c r="W28" s="353">
        <v>0</v>
      </c>
      <c r="X28" s="353">
        <v>0</v>
      </c>
      <c r="Y28" s="353">
        <v>0</v>
      </c>
      <c r="Z28" s="353">
        <v>0</v>
      </c>
      <c r="AA28" s="353">
        <v>0</v>
      </c>
      <c r="AB28" s="195">
        <v>0</v>
      </c>
      <c r="AC28" s="195">
        <v>0</v>
      </c>
      <c r="AD28" s="255">
        <v>0</v>
      </c>
    </row>
    <row r="29" spans="1:52" s="227" customFormat="1" ht="24.95" customHeight="1" x14ac:dyDescent="0.25">
      <c r="A29" s="362">
        <v>2021</v>
      </c>
      <c r="B29" s="365">
        <f>SUM(C29:J29)</f>
        <v>11961</v>
      </c>
      <c r="C29" s="209">
        <v>3</v>
      </c>
      <c r="D29" s="209">
        <v>87</v>
      </c>
      <c r="E29" s="209">
        <v>11375</v>
      </c>
      <c r="F29" s="209">
        <v>242</v>
      </c>
      <c r="G29" s="209">
        <v>118</v>
      </c>
      <c r="H29" s="209">
        <v>1</v>
      </c>
      <c r="I29" s="209">
        <v>0</v>
      </c>
      <c r="J29" s="210">
        <v>135</v>
      </c>
      <c r="K29" s="362">
        <v>2021</v>
      </c>
      <c r="L29" s="364">
        <f>SUM(M29:T29)</f>
        <v>202</v>
      </c>
      <c r="M29" s="211">
        <v>0</v>
      </c>
      <c r="N29" s="211">
        <v>1</v>
      </c>
      <c r="O29" s="211">
        <v>182</v>
      </c>
      <c r="P29" s="211">
        <v>0</v>
      </c>
      <c r="Q29" s="211">
        <v>0</v>
      </c>
      <c r="R29" s="211">
        <v>0</v>
      </c>
      <c r="S29" s="211">
        <v>0</v>
      </c>
      <c r="T29" s="212">
        <v>19</v>
      </c>
      <c r="U29" s="362">
        <v>2021</v>
      </c>
      <c r="V29" s="211">
        <f>SUM(W29:AD29)</f>
        <v>0</v>
      </c>
      <c r="W29" s="213">
        <v>0</v>
      </c>
      <c r="X29" s="213">
        <v>0</v>
      </c>
      <c r="Y29" s="213">
        <v>0</v>
      </c>
      <c r="Z29" s="213">
        <v>0</v>
      </c>
      <c r="AA29" s="213">
        <v>0</v>
      </c>
      <c r="AB29" s="214">
        <v>0</v>
      </c>
      <c r="AC29" s="214">
        <v>0</v>
      </c>
      <c r="AD29" s="215">
        <v>0</v>
      </c>
    </row>
    <row r="30" spans="1:52" ht="9.9499999999999993" customHeight="1" thickBot="1" x14ac:dyDescent="0.3">
      <c r="A30" s="138"/>
      <c r="B30" s="142"/>
      <c r="C30" s="144"/>
      <c r="D30" s="144"/>
      <c r="E30" s="144"/>
      <c r="F30" s="144"/>
      <c r="G30" s="144"/>
      <c r="H30" s="144"/>
      <c r="I30" s="144"/>
      <c r="J30" s="145"/>
      <c r="K30" s="138"/>
      <c r="L30" s="142"/>
      <c r="M30" s="144"/>
      <c r="N30" s="144"/>
      <c r="O30" s="144"/>
      <c r="P30" s="144"/>
      <c r="Q30" s="144"/>
      <c r="R30" s="144"/>
      <c r="S30" s="144"/>
      <c r="T30" s="145"/>
      <c r="U30" s="138"/>
      <c r="V30" s="146"/>
      <c r="W30" s="142"/>
      <c r="X30" s="142"/>
      <c r="Y30" s="142"/>
      <c r="Z30" s="142"/>
      <c r="AA30" s="142"/>
      <c r="AB30" s="147"/>
      <c r="AC30" s="147"/>
      <c r="AD30" s="148"/>
      <c r="AE30" s="228"/>
    </row>
    <row r="31" spans="1:52" ht="9.9499999999999993" customHeight="1" x14ac:dyDescent="0.15">
      <c r="A31" s="34"/>
      <c r="B31" s="34"/>
      <c r="C31" s="34"/>
      <c r="D31" s="34"/>
      <c r="E31" s="34"/>
      <c r="F31" s="34"/>
      <c r="G31" s="34"/>
      <c r="H31" s="34"/>
      <c r="I31" s="34"/>
      <c r="J31" s="34"/>
      <c r="AE31" s="228"/>
    </row>
    <row r="32" spans="1:52" s="223" customFormat="1" ht="32.25" customHeight="1" x14ac:dyDescent="0.3">
      <c r="A32" s="420" t="s">
        <v>198</v>
      </c>
      <c r="B32" s="420"/>
      <c r="C32" s="420"/>
      <c r="D32" s="420"/>
      <c r="E32" s="420"/>
      <c r="F32" s="420"/>
      <c r="G32" s="420"/>
      <c r="H32" s="420"/>
      <c r="I32" s="283"/>
      <c r="J32" s="283"/>
      <c r="K32" s="284"/>
      <c r="L32" s="284"/>
      <c r="M32" s="284"/>
      <c r="N32" s="284"/>
      <c r="O32" s="284"/>
      <c r="P32" s="284"/>
      <c r="Q32" s="284"/>
      <c r="R32" s="284"/>
      <c r="S32" s="284"/>
      <c r="T32" s="284"/>
      <c r="U32" s="420" t="s">
        <v>198</v>
      </c>
      <c r="V32" s="420"/>
      <c r="W32" s="420"/>
      <c r="X32" s="420"/>
      <c r="Y32" s="420"/>
      <c r="Z32" s="420"/>
      <c r="AA32" s="420"/>
      <c r="AB32" s="420"/>
      <c r="AC32" s="284"/>
      <c r="AD32" s="284"/>
    </row>
    <row r="33" spans="1:30" s="223" customFormat="1" ht="17.25" x14ac:dyDescent="0.3">
      <c r="A33" s="285" t="s">
        <v>209</v>
      </c>
      <c r="B33" s="285"/>
      <c r="C33" s="285"/>
      <c r="D33" s="285"/>
      <c r="E33" s="285"/>
      <c r="F33" s="285"/>
      <c r="G33" s="285"/>
      <c r="H33" s="285"/>
      <c r="I33" s="285"/>
      <c r="J33" s="285"/>
      <c r="K33" s="284"/>
      <c r="L33" s="284"/>
      <c r="M33" s="284"/>
      <c r="N33" s="284"/>
      <c r="O33" s="284"/>
      <c r="P33" s="284"/>
      <c r="Q33" s="284"/>
      <c r="R33" s="284"/>
      <c r="S33" s="284"/>
      <c r="T33" s="284"/>
      <c r="U33" s="285" t="s">
        <v>210</v>
      </c>
      <c r="V33" s="285"/>
      <c r="W33" s="285"/>
      <c r="X33" s="285"/>
      <c r="Y33" s="285"/>
      <c r="Z33" s="285"/>
      <c r="AA33" s="285"/>
      <c r="AB33" s="285"/>
      <c r="AC33" s="284"/>
      <c r="AD33" s="284"/>
    </row>
  </sheetData>
  <mergeCells count="72">
    <mergeCell ref="U32:AB32"/>
    <mergeCell ref="H7:H8"/>
    <mergeCell ref="H20:H21"/>
    <mergeCell ref="R20:R21"/>
    <mergeCell ref="R7:R8"/>
    <mergeCell ref="AB20:AB21"/>
    <mergeCell ref="AB7:AB8"/>
    <mergeCell ref="V19:AD19"/>
    <mergeCell ref="A32:H32"/>
    <mergeCell ref="C8:C9"/>
    <mergeCell ref="D8:D9"/>
    <mergeCell ref="E8:E9"/>
    <mergeCell ref="F8:F9"/>
    <mergeCell ref="G8:G9"/>
    <mergeCell ref="A19:A22"/>
    <mergeCell ref="I8:I9"/>
    <mergeCell ref="U2:AD2"/>
    <mergeCell ref="K2:T3"/>
    <mergeCell ref="U3:AD3"/>
    <mergeCell ref="Z21:Z22"/>
    <mergeCell ref="AA21:AA22"/>
    <mergeCell ref="AC21:AC22"/>
    <mergeCell ref="X8:X9"/>
    <mergeCell ref="Y8:Y9"/>
    <mergeCell ref="Z8:Z9"/>
    <mergeCell ref="AA8:AA9"/>
    <mergeCell ref="N8:N9"/>
    <mergeCell ref="L19:T19"/>
    <mergeCell ref="U19:U22"/>
    <mergeCell ref="T21:T22"/>
    <mergeCell ref="K19:K22"/>
    <mergeCell ref="U6:U9"/>
    <mergeCell ref="C21:C22"/>
    <mergeCell ref="D21:D22"/>
    <mergeCell ref="E21:E22"/>
    <mergeCell ref="B19:J19"/>
    <mergeCell ref="F21:F22"/>
    <mergeCell ref="V6:AD6"/>
    <mergeCell ref="B20:B22"/>
    <mergeCell ref="L20:L22"/>
    <mergeCell ref="V20:V22"/>
    <mergeCell ref="M21:M22"/>
    <mergeCell ref="N21:N22"/>
    <mergeCell ref="O21:O22"/>
    <mergeCell ref="P21:P22"/>
    <mergeCell ref="I21:I22"/>
    <mergeCell ref="J21:J22"/>
    <mergeCell ref="G21:G22"/>
    <mergeCell ref="Q21:Q22"/>
    <mergeCell ref="S21:S22"/>
    <mergeCell ref="V7:V9"/>
    <mergeCell ref="AD21:AD22"/>
    <mergeCell ref="AC8:AC9"/>
    <mergeCell ref="AD8:AD9"/>
    <mergeCell ref="W21:W22"/>
    <mergeCell ref="X21:X22"/>
    <mergeCell ref="Y21:Y22"/>
    <mergeCell ref="W8:W9"/>
    <mergeCell ref="A2:J2"/>
    <mergeCell ref="A6:A9"/>
    <mergeCell ref="B6:J6"/>
    <mergeCell ref="K6:K9"/>
    <mergeCell ref="L6:T6"/>
    <mergeCell ref="O8:O9"/>
    <mergeCell ref="P8:P9"/>
    <mergeCell ref="Q8:Q9"/>
    <mergeCell ref="L7:L9"/>
    <mergeCell ref="M8:M9"/>
    <mergeCell ref="S8:S9"/>
    <mergeCell ref="T8:T9"/>
    <mergeCell ref="J8:J9"/>
    <mergeCell ref="B7:B9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r:id="rId1"/>
  <colBreaks count="3" manualBreakCount="3">
    <brk id="10" max="1048575" man="1"/>
    <brk id="20" max="1048575" man="1"/>
    <brk id="3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M32"/>
  <sheetViews>
    <sheetView view="pageBreakPreview" zoomScaleNormal="110" zoomScaleSheetLayoutView="100" workbookViewId="0"/>
  </sheetViews>
  <sheetFormatPr defaultRowHeight="16.5" x14ac:dyDescent="0.15"/>
  <cols>
    <col min="1" max="1" width="8.88671875" style="41" customWidth="1"/>
    <col min="2" max="2" width="6.6640625" style="41" customWidth="1"/>
    <col min="3" max="3" width="6.77734375" style="41" customWidth="1"/>
    <col min="4" max="4" width="6.21875" style="41" bestFit="1" customWidth="1"/>
    <col min="5" max="5" width="5.109375" style="41" bestFit="1" customWidth="1"/>
    <col min="6" max="6" width="6.21875" style="41" bestFit="1" customWidth="1"/>
    <col min="7" max="7" width="5.44140625" style="41" customWidth="1"/>
    <col min="8" max="8" width="6.21875" style="41" bestFit="1" customWidth="1"/>
    <col min="9" max="9" width="6" style="41" customWidth="1"/>
    <col min="10" max="10" width="6.21875" style="41" bestFit="1" customWidth="1"/>
    <col min="11" max="11" width="4.5546875" style="41" bestFit="1" customWidth="1"/>
    <col min="12" max="12" width="6.21875" style="41" bestFit="1" customWidth="1"/>
    <col min="13" max="13" width="4.5546875" style="41" bestFit="1" customWidth="1"/>
    <col min="14" max="16384" width="8.88671875" style="41"/>
  </cols>
  <sheetData>
    <row r="1" spans="1:13" ht="15" customHeight="1" x14ac:dyDescent="0.1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40"/>
    </row>
    <row r="2" spans="1:13" s="154" customFormat="1" ht="30" customHeight="1" x14ac:dyDescent="0.15">
      <c r="A2" s="152" t="s">
        <v>232</v>
      </c>
      <c r="B2" s="152"/>
      <c r="C2" s="152"/>
      <c r="D2" s="152"/>
      <c r="E2" s="152"/>
      <c r="F2" s="152"/>
      <c r="G2" s="152"/>
      <c r="H2" s="153"/>
      <c r="I2" s="153"/>
      <c r="J2" s="153"/>
      <c r="K2" s="153"/>
      <c r="L2" s="153"/>
      <c r="M2" s="153"/>
    </row>
    <row r="3" spans="1:13" s="155" customFormat="1" ht="30" customHeight="1" x14ac:dyDescent="0.15">
      <c r="A3" s="437" t="s">
        <v>183</v>
      </c>
      <c r="B3" s="437"/>
      <c r="C3" s="437"/>
      <c r="D3" s="437"/>
      <c r="E3" s="437"/>
      <c r="F3" s="437"/>
      <c r="G3" s="437"/>
      <c r="H3" s="437"/>
      <c r="I3" s="437"/>
      <c r="J3" s="437"/>
      <c r="K3" s="437"/>
      <c r="L3" s="437"/>
      <c r="M3" s="437"/>
    </row>
    <row r="4" spans="1:13" s="44" customFormat="1" ht="15" customHeight="1" x14ac:dyDescent="0.45">
      <c r="A4" s="42"/>
      <c r="B4" s="42"/>
      <c r="C4" s="42"/>
      <c r="D4" s="42"/>
      <c r="E4" s="42"/>
      <c r="F4" s="42"/>
      <c r="G4" s="42"/>
      <c r="H4" s="42"/>
      <c r="I4" s="43"/>
      <c r="J4" s="43"/>
      <c r="K4" s="43"/>
      <c r="L4" s="43"/>
      <c r="M4" s="43"/>
    </row>
    <row r="5" spans="1:13" s="62" customFormat="1" ht="15" customHeight="1" thickBot="1" x14ac:dyDescent="0.3">
      <c r="A5" s="286" t="s">
        <v>51</v>
      </c>
      <c r="B5" s="286"/>
      <c r="C5" s="286"/>
      <c r="D5" s="287"/>
      <c r="E5" s="287"/>
      <c r="F5" s="287" t="s">
        <v>13</v>
      </c>
      <c r="G5" s="287"/>
      <c r="H5" s="287"/>
      <c r="I5" s="287"/>
      <c r="J5" s="287"/>
      <c r="K5" s="287"/>
      <c r="L5" s="287"/>
      <c r="M5" s="288" t="s">
        <v>213</v>
      </c>
    </row>
    <row r="6" spans="1:13" s="45" customFormat="1" ht="22.5" customHeight="1" x14ac:dyDescent="0.15">
      <c r="A6" s="440" t="s">
        <v>52</v>
      </c>
      <c r="B6" s="149" t="s">
        <v>165</v>
      </c>
      <c r="C6" s="149"/>
      <c r="D6" s="443" t="s">
        <v>163</v>
      </c>
      <c r="E6" s="444"/>
      <c r="F6" s="443" t="s">
        <v>168</v>
      </c>
      <c r="G6" s="444"/>
      <c r="H6" s="443" t="s">
        <v>188</v>
      </c>
      <c r="I6" s="444"/>
      <c r="J6" s="150" t="s">
        <v>169</v>
      </c>
      <c r="K6" s="149"/>
      <c r="L6" s="151" t="s">
        <v>172</v>
      </c>
      <c r="M6" s="156"/>
    </row>
    <row r="7" spans="1:13" s="45" customFormat="1" ht="12.75" customHeight="1" x14ac:dyDescent="0.15">
      <c r="A7" s="441"/>
      <c r="B7" s="427" t="s">
        <v>164</v>
      </c>
      <c r="C7" s="438"/>
      <c r="D7" s="427" t="s">
        <v>167</v>
      </c>
      <c r="E7" s="438"/>
      <c r="F7" s="427" t="s">
        <v>166</v>
      </c>
      <c r="G7" s="438"/>
      <c r="H7" s="427" t="s">
        <v>189</v>
      </c>
      <c r="I7" s="438"/>
      <c r="J7" s="435" t="s">
        <v>170</v>
      </c>
      <c r="K7" s="436"/>
      <c r="L7" s="427" t="s">
        <v>171</v>
      </c>
      <c r="M7" s="428"/>
    </row>
    <row r="8" spans="1:13" s="45" customFormat="1" ht="23.25" customHeight="1" x14ac:dyDescent="0.15">
      <c r="A8" s="442"/>
      <c r="B8" s="49" t="s">
        <v>53</v>
      </c>
      <c r="C8" s="49" t="s">
        <v>54</v>
      </c>
      <c r="D8" s="49" t="s">
        <v>53</v>
      </c>
      <c r="E8" s="49" t="s">
        <v>54</v>
      </c>
      <c r="F8" s="49" t="s">
        <v>53</v>
      </c>
      <c r="G8" s="49" t="s">
        <v>54</v>
      </c>
      <c r="H8" s="49" t="s">
        <v>53</v>
      </c>
      <c r="I8" s="49" t="s">
        <v>54</v>
      </c>
      <c r="J8" s="49" t="s">
        <v>53</v>
      </c>
      <c r="K8" s="49" t="s">
        <v>54</v>
      </c>
      <c r="L8" s="49" t="s">
        <v>53</v>
      </c>
      <c r="M8" s="157" t="s">
        <v>54</v>
      </c>
    </row>
    <row r="9" spans="1:13" s="45" customFormat="1" ht="30" hidden="1" customHeight="1" x14ac:dyDescent="0.25">
      <c r="A9" s="158">
        <v>2015</v>
      </c>
      <c r="B9" s="50">
        <v>359</v>
      </c>
      <c r="C9" s="50">
        <v>1084</v>
      </c>
      <c r="D9" s="249">
        <v>1</v>
      </c>
      <c r="E9" s="249">
        <v>198</v>
      </c>
      <c r="F9" s="249">
        <v>3</v>
      </c>
      <c r="G9" s="249">
        <v>39</v>
      </c>
      <c r="H9" s="249">
        <v>0</v>
      </c>
      <c r="I9" s="249">
        <v>0</v>
      </c>
      <c r="J9" s="249">
        <v>4</v>
      </c>
      <c r="K9" s="249">
        <v>95</v>
      </c>
      <c r="L9" s="249">
        <v>78</v>
      </c>
      <c r="M9" s="159">
        <v>78</v>
      </c>
    </row>
    <row r="10" spans="1:13" s="45" customFormat="1" ht="30" customHeight="1" x14ac:dyDescent="0.25">
      <c r="A10" s="158">
        <v>2016</v>
      </c>
      <c r="B10" s="50">
        <v>356</v>
      </c>
      <c r="C10" s="50">
        <v>1060</v>
      </c>
      <c r="D10" s="249">
        <v>1</v>
      </c>
      <c r="E10" s="249">
        <v>198</v>
      </c>
      <c r="F10" s="249">
        <v>3</v>
      </c>
      <c r="G10" s="249">
        <v>39</v>
      </c>
      <c r="H10" s="51">
        <v>0</v>
      </c>
      <c r="I10" s="51">
        <v>0</v>
      </c>
      <c r="J10" s="51">
        <v>4</v>
      </c>
      <c r="K10" s="51">
        <v>95</v>
      </c>
      <c r="L10" s="51">
        <v>77</v>
      </c>
      <c r="M10" s="160">
        <v>77</v>
      </c>
    </row>
    <row r="11" spans="1:13" s="52" customFormat="1" ht="30" customHeight="1" x14ac:dyDescent="0.25">
      <c r="A11" s="158">
        <v>2017</v>
      </c>
      <c r="B11" s="50">
        <v>353</v>
      </c>
      <c r="C11" s="50">
        <v>1047</v>
      </c>
      <c r="D11" s="249">
        <v>1</v>
      </c>
      <c r="E11" s="249">
        <v>198</v>
      </c>
      <c r="F11" s="249">
        <v>3</v>
      </c>
      <c r="G11" s="249">
        <v>39</v>
      </c>
      <c r="H11" s="51">
        <v>0</v>
      </c>
      <c r="I11" s="51">
        <v>0</v>
      </c>
      <c r="J11" s="51">
        <v>4</v>
      </c>
      <c r="K11" s="51">
        <v>95</v>
      </c>
      <c r="L11" s="51">
        <v>77</v>
      </c>
      <c r="M11" s="160">
        <v>77</v>
      </c>
    </row>
    <row r="12" spans="1:13" s="52" customFormat="1" ht="30" customHeight="1" x14ac:dyDescent="0.25">
      <c r="A12" s="158">
        <v>2018</v>
      </c>
      <c r="B12" s="50">
        <v>368</v>
      </c>
      <c r="C12" s="50">
        <v>1065</v>
      </c>
      <c r="D12" s="249">
        <v>1</v>
      </c>
      <c r="E12" s="249">
        <v>198</v>
      </c>
      <c r="F12" s="201">
        <v>3</v>
      </c>
      <c r="G12" s="201">
        <v>39</v>
      </c>
      <c r="H12" s="51">
        <v>0</v>
      </c>
      <c r="I12" s="51">
        <v>0</v>
      </c>
      <c r="J12" s="51">
        <v>4</v>
      </c>
      <c r="K12" s="51">
        <v>95</v>
      </c>
      <c r="L12" s="51">
        <v>77</v>
      </c>
      <c r="M12" s="160">
        <v>77</v>
      </c>
    </row>
    <row r="13" spans="1:13" s="52" customFormat="1" ht="30" customHeight="1" x14ac:dyDescent="0.25">
      <c r="A13" s="158">
        <v>2019</v>
      </c>
      <c r="B13" s="50">
        <f>SUM(D13,F13,H13,J13,L13,B25,D25,F25,H25,J2,K25)</f>
        <v>360</v>
      </c>
      <c r="C13" s="50">
        <f>SUM(E13,G13,I13,K13,M13,C25,E25,G25,I25,K2,M25)</f>
        <v>1021</v>
      </c>
      <c r="D13" s="249">
        <v>1</v>
      </c>
      <c r="E13" s="249">
        <v>198</v>
      </c>
      <c r="F13" s="229">
        <v>3</v>
      </c>
      <c r="G13" s="229">
        <v>39</v>
      </c>
      <c r="H13" s="230">
        <v>0</v>
      </c>
      <c r="I13" s="230">
        <v>0</v>
      </c>
      <c r="J13" s="51">
        <v>4</v>
      </c>
      <c r="K13" s="51">
        <v>95</v>
      </c>
      <c r="L13" s="51">
        <v>77</v>
      </c>
      <c r="M13" s="160">
        <v>77</v>
      </c>
    </row>
    <row r="14" spans="1:13" s="354" customFormat="1" ht="30" customHeight="1" x14ac:dyDescent="0.25">
      <c r="A14" s="158">
        <v>2020</v>
      </c>
      <c r="B14" s="50">
        <f>SUM(D14,F14,H14,J14,L14,B26,D26,F26,H26,K26)</f>
        <v>370</v>
      </c>
      <c r="C14" s="50">
        <f>SUM(E14,G14,I14,K14,M14,C26,E26,G26,I26,M26)</f>
        <v>997</v>
      </c>
      <c r="D14" s="345">
        <v>1</v>
      </c>
      <c r="E14" s="345">
        <v>172</v>
      </c>
      <c r="F14" s="229">
        <v>3</v>
      </c>
      <c r="G14" s="229">
        <v>37</v>
      </c>
      <c r="H14" s="230">
        <v>1</v>
      </c>
      <c r="I14" s="230">
        <v>4</v>
      </c>
      <c r="J14" s="51">
        <v>4</v>
      </c>
      <c r="K14" s="51">
        <v>95</v>
      </c>
      <c r="L14" s="51">
        <v>77</v>
      </c>
      <c r="M14" s="160">
        <v>77</v>
      </c>
    </row>
    <row r="15" spans="1:13" s="202" customFormat="1" ht="30" customHeight="1" x14ac:dyDescent="0.25">
      <c r="A15" s="360">
        <v>2021</v>
      </c>
      <c r="B15" s="361">
        <f>D15+F15+H15+J15+L15+B27+D27+F27+H27+J27</f>
        <v>376</v>
      </c>
      <c r="C15" s="361">
        <f>E15+G15+I15+K15+M15+C27+E27+G27+I27+L27</f>
        <v>963</v>
      </c>
      <c r="D15" s="231">
        <v>1</v>
      </c>
      <c r="E15" s="231">
        <v>172</v>
      </c>
      <c r="F15" s="232">
        <v>3</v>
      </c>
      <c r="G15" s="232">
        <v>39</v>
      </c>
      <c r="H15" s="233">
        <v>1</v>
      </c>
      <c r="I15" s="233">
        <v>4</v>
      </c>
      <c r="J15" s="234">
        <v>3</v>
      </c>
      <c r="K15" s="234">
        <v>72</v>
      </c>
      <c r="L15" s="234">
        <v>81</v>
      </c>
      <c r="M15" s="235">
        <v>81</v>
      </c>
    </row>
    <row r="16" spans="1:13" s="53" customFormat="1" ht="9.9499999999999993" customHeight="1" thickBot="1" x14ac:dyDescent="0.3">
      <c r="A16" s="161"/>
      <c r="B16" s="162"/>
      <c r="C16" s="162"/>
      <c r="D16" s="163"/>
      <c r="E16" s="163"/>
      <c r="F16" s="164"/>
      <c r="G16" s="164"/>
      <c r="H16" s="164"/>
      <c r="I16" s="164"/>
      <c r="J16" s="164"/>
      <c r="K16" s="164"/>
      <c r="L16" s="164"/>
      <c r="M16" s="165"/>
    </row>
    <row r="17" spans="1:13" s="45" customFormat="1" ht="9.9499999999999993" customHeight="1" thickBot="1" x14ac:dyDescent="0.2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5"/>
    </row>
    <row r="18" spans="1:13" s="45" customFormat="1" ht="19.5" customHeight="1" x14ac:dyDescent="0.15">
      <c r="A18" s="440" t="s">
        <v>52</v>
      </c>
      <c r="B18" s="48" t="s">
        <v>174</v>
      </c>
      <c r="C18" s="56"/>
      <c r="D18" s="48" t="s">
        <v>176</v>
      </c>
      <c r="E18" s="56"/>
      <c r="F18" s="48" t="s">
        <v>178</v>
      </c>
      <c r="G18" s="56"/>
      <c r="H18" s="445" t="s">
        <v>180</v>
      </c>
      <c r="I18" s="446"/>
      <c r="J18" s="47" t="s">
        <v>182</v>
      </c>
      <c r="K18" s="46"/>
      <c r="L18" s="57"/>
      <c r="M18" s="166"/>
    </row>
    <row r="19" spans="1:13" s="45" customFormat="1" ht="13.5" customHeight="1" x14ac:dyDescent="0.15">
      <c r="A19" s="441"/>
      <c r="B19" s="427" t="s">
        <v>173</v>
      </c>
      <c r="C19" s="438"/>
      <c r="D19" s="427" t="s">
        <v>175</v>
      </c>
      <c r="E19" s="438"/>
      <c r="F19" s="427" t="s">
        <v>177</v>
      </c>
      <c r="G19" s="438"/>
      <c r="H19" s="427" t="s">
        <v>179</v>
      </c>
      <c r="I19" s="438"/>
      <c r="J19" s="427" t="s">
        <v>181</v>
      </c>
      <c r="K19" s="439"/>
      <c r="L19" s="439"/>
      <c r="M19" s="428"/>
    </row>
    <row r="20" spans="1:13" s="45" customFormat="1" ht="21.75" customHeight="1" x14ac:dyDescent="0.15">
      <c r="A20" s="442"/>
      <c r="B20" s="49" t="s">
        <v>53</v>
      </c>
      <c r="C20" s="49" t="s">
        <v>54</v>
      </c>
      <c r="D20" s="49" t="s">
        <v>53</v>
      </c>
      <c r="E20" s="49" t="s">
        <v>54</v>
      </c>
      <c r="F20" s="49" t="s">
        <v>53</v>
      </c>
      <c r="G20" s="49" t="s">
        <v>54</v>
      </c>
      <c r="H20" s="49" t="s">
        <v>53</v>
      </c>
      <c r="I20" s="49" t="s">
        <v>54</v>
      </c>
      <c r="J20" s="425" t="s">
        <v>53</v>
      </c>
      <c r="K20" s="433"/>
      <c r="L20" s="425" t="s">
        <v>54</v>
      </c>
      <c r="M20" s="426"/>
    </row>
    <row r="21" spans="1:13" s="45" customFormat="1" ht="30" hidden="1" customHeight="1" x14ac:dyDescent="0.25">
      <c r="A21" s="158">
        <v>2015</v>
      </c>
      <c r="B21" s="249">
        <v>5</v>
      </c>
      <c r="C21" s="50">
        <v>92</v>
      </c>
      <c r="D21" s="249">
        <v>24</v>
      </c>
      <c r="E21" s="249">
        <v>337</v>
      </c>
      <c r="F21" s="249">
        <v>157</v>
      </c>
      <c r="G21" s="249">
        <v>157</v>
      </c>
      <c r="H21" s="249">
        <v>82</v>
      </c>
      <c r="I21" s="249">
        <v>82</v>
      </c>
      <c r="J21" s="434">
        <v>5</v>
      </c>
      <c r="K21" s="434"/>
      <c r="L21" s="431">
        <v>6</v>
      </c>
      <c r="M21" s="432"/>
    </row>
    <row r="22" spans="1:13" s="45" customFormat="1" ht="30" customHeight="1" x14ac:dyDescent="0.25">
      <c r="A22" s="167">
        <v>2016</v>
      </c>
      <c r="B22" s="58">
        <v>5</v>
      </c>
      <c r="C22" s="249">
        <v>70</v>
      </c>
      <c r="D22" s="249">
        <v>24</v>
      </c>
      <c r="E22" s="249">
        <v>338</v>
      </c>
      <c r="F22" s="51">
        <v>153</v>
      </c>
      <c r="G22" s="51">
        <v>153</v>
      </c>
      <c r="H22" s="51">
        <v>84</v>
      </c>
      <c r="I22" s="51">
        <v>84</v>
      </c>
      <c r="J22" s="429">
        <v>5</v>
      </c>
      <c r="K22" s="429"/>
      <c r="L22" s="429">
        <v>6</v>
      </c>
      <c r="M22" s="430"/>
    </row>
    <row r="23" spans="1:13" s="52" customFormat="1" ht="30" customHeight="1" x14ac:dyDescent="0.25">
      <c r="A23" s="167">
        <v>2017</v>
      </c>
      <c r="B23" s="58">
        <v>5</v>
      </c>
      <c r="C23" s="249">
        <v>70</v>
      </c>
      <c r="D23" s="249">
        <v>25</v>
      </c>
      <c r="E23" s="249">
        <v>329</v>
      </c>
      <c r="F23" s="51">
        <v>149</v>
      </c>
      <c r="G23" s="51">
        <v>149</v>
      </c>
      <c r="H23" s="51">
        <v>83</v>
      </c>
      <c r="I23" s="51">
        <v>83</v>
      </c>
      <c r="J23" s="429">
        <v>6</v>
      </c>
      <c r="K23" s="429"/>
      <c r="L23" s="429">
        <v>7</v>
      </c>
      <c r="M23" s="430"/>
    </row>
    <row r="24" spans="1:13" s="52" customFormat="1" ht="30" customHeight="1" x14ac:dyDescent="0.25">
      <c r="A24" s="167">
        <v>2018</v>
      </c>
      <c r="B24" s="58">
        <v>5</v>
      </c>
      <c r="C24" s="249">
        <v>69</v>
      </c>
      <c r="D24" s="249">
        <v>27</v>
      </c>
      <c r="E24" s="249">
        <v>335</v>
      </c>
      <c r="F24" s="51">
        <v>144</v>
      </c>
      <c r="G24" s="51">
        <v>144</v>
      </c>
      <c r="H24" s="51">
        <v>101</v>
      </c>
      <c r="I24" s="51">
        <v>101</v>
      </c>
      <c r="J24" s="429">
        <v>6</v>
      </c>
      <c r="K24" s="429"/>
      <c r="L24" s="429">
        <v>7</v>
      </c>
      <c r="M24" s="430"/>
    </row>
    <row r="25" spans="1:13" s="52" customFormat="1" ht="30" customHeight="1" x14ac:dyDescent="0.25">
      <c r="A25" s="167">
        <v>2019</v>
      </c>
      <c r="B25" s="58">
        <v>5</v>
      </c>
      <c r="C25" s="249">
        <v>71</v>
      </c>
      <c r="D25" s="249">
        <v>25</v>
      </c>
      <c r="E25" s="249">
        <v>295</v>
      </c>
      <c r="F25" s="51">
        <v>143</v>
      </c>
      <c r="G25" s="51">
        <v>143</v>
      </c>
      <c r="H25" s="51">
        <v>96</v>
      </c>
      <c r="I25" s="51">
        <v>96</v>
      </c>
      <c r="J25" s="51"/>
      <c r="K25" s="51">
        <v>6</v>
      </c>
      <c r="L25" s="51"/>
      <c r="M25" s="160">
        <v>7</v>
      </c>
    </row>
    <row r="26" spans="1:13" s="354" customFormat="1" ht="30" customHeight="1" x14ac:dyDescent="0.25">
      <c r="A26" s="167">
        <v>2020</v>
      </c>
      <c r="B26" s="58">
        <v>5</v>
      </c>
      <c r="C26" s="345">
        <v>82</v>
      </c>
      <c r="D26" s="345">
        <v>26</v>
      </c>
      <c r="E26" s="345">
        <v>276</v>
      </c>
      <c r="F26" s="51">
        <v>139</v>
      </c>
      <c r="G26" s="51">
        <v>139</v>
      </c>
      <c r="H26" s="51">
        <v>108</v>
      </c>
      <c r="I26" s="51">
        <v>108</v>
      </c>
      <c r="J26" s="51"/>
      <c r="K26" s="51">
        <v>6</v>
      </c>
      <c r="L26" s="51"/>
      <c r="M26" s="160">
        <v>7</v>
      </c>
    </row>
    <row r="27" spans="1:13" s="202" customFormat="1" ht="30" customHeight="1" x14ac:dyDescent="0.25">
      <c r="A27" s="237">
        <v>2021</v>
      </c>
      <c r="B27" s="236">
        <v>5</v>
      </c>
      <c r="C27" s="231">
        <v>66</v>
      </c>
      <c r="D27" s="231">
        <v>26</v>
      </c>
      <c r="E27" s="231">
        <v>271</v>
      </c>
      <c r="F27" s="234">
        <v>141</v>
      </c>
      <c r="G27" s="234">
        <v>141</v>
      </c>
      <c r="H27" s="234">
        <v>110</v>
      </c>
      <c r="I27" s="234">
        <v>110</v>
      </c>
      <c r="J27" s="423">
        <v>5</v>
      </c>
      <c r="K27" s="423"/>
      <c r="L27" s="423">
        <v>7</v>
      </c>
      <c r="M27" s="424"/>
    </row>
    <row r="28" spans="1:13" s="53" customFormat="1" ht="9.9499999999999993" customHeight="1" thickBot="1" x14ac:dyDescent="0.25">
      <c r="A28" s="168"/>
      <c r="B28" s="169"/>
      <c r="C28" s="170"/>
      <c r="D28" s="170"/>
      <c r="E28" s="170"/>
      <c r="F28" s="171"/>
      <c r="G28" s="171"/>
      <c r="H28" s="171"/>
      <c r="I28" s="171"/>
      <c r="J28" s="171"/>
      <c r="K28" s="171"/>
      <c r="L28" s="171"/>
      <c r="M28" s="172"/>
    </row>
    <row r="29" spans="1:13" s="53" customFormat="1" ht="9.9499999999999993" customHeight="1" x14ac:dyDescent="0.2">
      <c r="A29" s="59"/>
      <c r="B29" s="60"/>
      <c r="C29" s="60"/>
      <c r="D29" s="60"/>
      <c r="E29" s="60"/>
      <c r="F29" s="61"/>
      <c r="G29" s="61"/>
      <c r="H29" s="61"/>
      <c r="I29" s="61"/>
      <c r="J29" s="61"/>
      <c r="K29" s="61"/>
      <c r="L29" s="61"/>
      <c r="M29" s="61"/>
    </row>
    <row r="30" spans="1:13" s="62" customFormat="1" ht="13.5" x14ac:dyDescent="0.25">
      <c r="A30" s="282" t="s">
        <v>184</v>
      </c>
      <c r="B30" s="287"/>
      <c r="C30" s="287"/>
      <c r="D30" s="287"/>
      <c r="E30" s="287"/>
      <c r="F30" s="287"/>
      <c r="G30" s="287"/>
      <c r="H30" s="287"/>
      <c r="I30" s="287"/>
      <c r="J30" s="287"/>
      <c r="K30" s="287"/>
      <c r="L30" s="287"/>
      <c r="M30" s="289"/>
    </row>
    <row r="31" spans="1:13" s="62" customFormat="1" ht="13.5" x14ac:dyDescent="0.15">
      <c r="A31" s="54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5"/>
    </row>
    <row r="32" spans="1:13" s="62" customFormat="1" ht="13.5" x14ac:dyDescent="0.15">
      <c r="A32" s="54"/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5"/>
    </row>
  </sheetData>
  <mergeCells count="30">
    <mergeCell ref="A3:M3"/>
    <mergeCell ref="B19:C19"/>
    <mergeCell ref="D19:E19"/>
    <mergeCell ref="F19:G19"/>
    <mergeCell ref="H19:I19"/>
    <mergeCell ref="J19:M19"/>
    <mergeCell ref="A6:A8"/>
    <mergeCell ref="D6:E6"/>
    <mergeCell ref="F6:G6"/>
    <mergeCell ref="H6:I6"/>
    <mergeCell ref="A18:A20"/>
    <mergeCell ref="H18:I18"/>
    <mergeCell ref="D7:E7"/>
    <mergeCell ref="F7:G7"/>
    <mergeCell ref="H7:I7"/>
    <mergeCell ref="B7:C7"/>
    <mergeCell ref="J27:K27"/>
    <mergeCell ref="L27:M27"/>
    <mergeCell ref="L20:M20"/>
    <mergeCell ref="L7:M7"/>
    <mergeCell ref="L24:M24"/>
    <mergeCell ref="J22:K22"/>
    <mergeCell ref="L22:M22"/>
    <mergeCell ref="J23:K23"/>
    <mergeCell ref="L23:M23"/>
    <mergeCell ref="J24:K24"/>
    <mergeCell ref="L21:M21"/>
    <mergeCell ref="J20:K20"/>
    <mergeCell ref="J21:K21"/>
    <mergeCell ref="J7:K7"/>
  </mergeCells>
  <phoneticPr fontId="2" type="noConversion"/>
  <printOptions horizontalCentered="1"/>
  <pageMargins left="0.59055118110236227" right="0.35433070866141736" top="0.59055118110236227" bottom="0.98425196850393704" header="0.51181102362204722" footer="0.51181102362204722"/>
  <pageSetup paperSize="9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L37"/>
  <sheetViews>
    <sheetView view="pageBreakPreview" zoomScaleNormal="100" workbookViewId="0"/>
  </sheetViews>
  <sheetFormatPr defaultRowHeight="13.5" x14ac:dyDescent="0.25"/>
  <cols>
    <col min="1" max="1" width="8.21875" style="65" customWidth="1"/>
    <col min="2" max="2" width="9.33203125" style="65" bestFit="1" customWidth="1"/>
    <col min="3" max="3" width="8.6640625" style="65" customWidth="1"/>
    <col min="4" max="4" width="7.5546875" style="65" customWidth="1"/>
    <col min="5" max="5" width="8.6640625" style="65" customWidth="1"/>
    <col min="6" max="6" width="8.33203125" style="65" customWidth="1"/>
    <col min="7" max="7" width="8.6640625" style="65" customWidth="1"/>
    <col min="8" max="8" width="7.5546875" style="65" customWidth="1"/>
    <col min="9" max="9" width="8.6640625" style="65" customWidth="1"/>
    <col min="10" max="10" width="7.5546875" style="65" customWidth="1"/>
    <col min="11" max="11" width="9.21875" style="65" customWidth="1"/>
    <col min="12" max="12" width="8.33203125" style="65" bestFit="1" customWidth="1"/>
    <col min="13" max="16384" width="8.88671875" style="65"/>
  </cols>
  <sheetData>
    <row r="1" spans="1:12" s="63" customFormat="1" ht="15" customHeight="1" x14ac:dyDescent="0.15">
      <c r="J1" s="40"/>
    </row>
    <row r="2" spans="1:12" s="173" customFormat="1" ht="30" customHeight="1" x14ac:dyDescent="0.15">
      <c r="A2" s="470" t="s">
        <v>50</v>
      </c>
      <c r="B2" s="470"/>
      <c r="C2" s="470"/>
      <c r="D2" s="470"/>
      <c r="E2" s="470"/>
      <c r="F2" s="470"/>
      <c r="G2" s="470"/>
      <c r="H2" s="470"/>
      <c r="I2" s="470"/>
      <c r="J2" s="470"/>
      <c r="K2" s="470"/>
    </row>
    <row r="3" spans="1:12" s="174" customFormat="1" ht="30" customHeight="1" x14ac:dyDescent="0.35">
      <c r="A3" s="471" t="s">
        <v>185</v>
      </c>
      <c r="B3" s="471"/>
      <c r="C3" s="471"/>
      <c r="D3" s="471"/>
      <c r="E3" s="471"/>
      <c r="F3" s="471"/>
      <c r="G3" s="471"/>
      <c r="H3" s="471"/>
      <c r="I3" s="471"/>
      <c r="J3" s="471"/>
      <c r="K3" s="471"/>
    </row>
    <row r="4" spans="1:12" ht="15" customHeight="1" x14ac:dyDescent="0.25">
      <c r="A4" s="66"/>
      <c r="B4" s="67"/>
      <c r="C4" s="67"/>
      <c r="D4" s="67"/>
      <c r="E4" s="67"/>
      <c r="F4" s="67"/>
      <c r="G4" s="67"/>
      <c r="H4" s="67"/>
      <c r="I4" s="67"/>
      <c r="J4" s="67"/>
    </row>
    <row r="5" spans="1:12" ht="15" customHeight="1" thickBot="1" x14ac:dyDescent="0.3">
      <c r="A5" s="306" t="s">
        <v>215</v>
      </c>
      <c r="B5" s="306"/>
      <c r="D5" s="65" t="s">
        <v>13</v>
      </c>
      <c r="J5" s="307"/>
      <c r="K5" s="307" t="s">
        <v>216</v>
      </c>
    </row>
    <row r="6" spans="1:12" s="70" customFormat="1" ht="32.25" customHeight="1" x14ac:dyDescent="0.15">
      <c r="A6" s="449" t="s">
        <v>197</v>
      </c>
      <c r="B6" s="476" t="s">
        <v>57</v>
      </c>
      <c r="C6" s="477"/>
      <c r="D6" s="477"/>
      <c r="E6" s="477"/>
      <c r="F6" s="477"/>
      <c r="G6" s="477"/>
      <c r="H6" s="477"/>
      <c r="I6" s="477"/>
      <c r="J6" s="477"/>
      <c r="K6" s="478"/>
    </row>
    <row r="7" spans="1:12" s="70" customFormat="1" ht="40.5" customHeight="1" x14ac:dyDescent="0.15">
      <c r="A7" s="450"/>
      <c r="B7" s="447" t="s">
        <v>56</v>
      </c>
      <c r="C7" s="448"/>
      <c r="D7" s="325" t="s">
        <v>58</v>
      </c>
      <c r="E7" s="326"/>
      <c r="F7" s="325" t="s">
        <v>59</v>
      </c>
      <c r="G7" s="326"/>
      <c r="H7" s="447" t="s">
        <v>60</v>
      </c>
      <c r="I7" s="448"/>
      <c r="J7" s="472" t="s">
        <v>214</v>
      </c>
      <c r="K7" s="473"/>
    </row>
    <row r="8" spans="1:12" s="70" customFormat="1" ht="15.75" customHeight="1" x14ac:dyDescent="0.15">
      <c r="A8" s="450"/>
      <c r="B8" s="379" t="s">
        <v>61</v>
      </c>
      <c r="C8" s="379" t="s">
        <v>62</v>
      </c>
      <c r="D8" s="359" t="s">
        <v>61</v>
      </c>
      <c r="E8" s="359" t="s">
        <v>62</v>
      </c>
      <c r="F8" s="359" t="s">
        <v>61</v>
      </c>
      <c r="G8" s="359" t="s">
        <v>62</v>
      </c>
      <c r="H8" s="359" t="s">
        <v>61</v>
      </c>
      <c r="I8" s="327" t="s">
        <v>62</v>
      </c>
      <c r="J8" s="36" t="s">
        <v>61</v>
      </c>
      <c r="K8" s="328" t="s">
        <v>62</v>
      </c>
    </row>
    <row r="9" spans="1:12" s="70" customFormat="1" ht="12" x14ac:dyDescent="0.15">
      <c r="A9" s="450"/>
      <c r="B9" s="462" t="s">
        <v>68</v>
      </c>
      <c r="C9" s="455" t="s">
        <v>69</v>
      </c>
      <c r="D9" s="455" t="s">
        <v>68</v>
      </c>
      <c r="E9" s="455" t="s">
        <v>69</v>
      </c>
      <c r="F9" s="455" t="s">
        <v>201</v>
      </c>
      <c r="G9" s="455" t="s">
        <v>69</v>
      </c>
      <c r="H9" s="455" t="s">
        <v>68</v>
      </c>
      <c r="I9" s="455" t="s">
        <v>69</v>
      </c>
      <c r="J9" s="455" t="s">
        <v>68</v>
      </c>
      <c r="K9" s="474" t="s">
        <v>69</v>
      </c>
    </row>
    <row r="10" spans="1:12" s="70" customFormat="1" ht="19.5" customHeight="1" x14ac:dyDescent="0.15">
      <c r="A10" s="451"/>
      <c r="B10" s="463"/>
      <c r="C10" s="456"/>
      <c r="D10" s="456"/>
      <c r="E10" s="456"/>
      <c r="F10" s="456"/>
      <c r="G10" s="456"/>
      <c r="H10" s="456"/>
      <c r="I10" s="456"/>
      <c r="J10" s="456"/>
      <c r="K10" s="475"/>
    </row>
    <row r="11" spans="1:12" s="69" customFormat="1" ht="27.75" hidden="1" customHeight="1" x14ac:dyDescent="0.2">
      <c r="A11" s="294">
        <v>2015</v>
      </c>
      <c r="B11" s="71">
        <v>507</v>
      </c>
      <c r="C11" s="72">
        <v>9768863</v>
      </c>
      <c r="D11" s="72">
        <v>39</v>
      </c>
      <c r="E11" s="72">
        <v>2179326</v>
      </c>
      <c r="F11" s="72">
        <v>198</v>
      </c>
      <c r="G11" s="72">
        <v>5137756</v>
      </c>
      <c r="H11" s="72">
        <v>173</v>
      </c>
      <c r="I11" s="72">
        <v>1918800</v>
      </c>
      <c r="J11" s="81">
        <v>97</v>
      </c>
      <c r="K11" s="300">
        <v>532981</v>
      </c>
    </row>
    <row r="12" spans="1:12" s="69" customFormat="1" ht="27.75" customHeight="1" x14ac:dyDescent="0.2">
      <c r="A12" s="294">
        <v>2016</v>
      </c>
      <c r="B12" s="71">
        <v>479</v>
      </c>
      <c r="C12" s="72">
        <v>8975010</v>
      </c>
      <c r="D12" s="72">
        <v>39</v>
      </c>
      <c r="E12" s="73">
        <v>1408236</v>
      </c>
      <c r="F12" s="72">
        <v>198</v>
      </c>
      <c r="G12" s="72">
        <v>5234242</v>
      </c>
      <c r="H12" s="73">
        <v>172</v>
      </c>
      <c r="I12" s="73">
        <v>1919160</v>
      </c>
      <c r="J12" s="72">
        <v>70</v>
      </c>
      <c r="K12" s="301">
        <v>413372</v>
      </c>
    </row>
    <row r="13" spans="1:12" s="69" customFormat="1" ht="27.75" customHeight="1" x14ac:dyDescent="0.2">
      <c r="A13" s="294">
        <v>2017</v>
      </c>
      <c r="B13" s="71">
        <v>479</v>
      </c>
      <c r="C13" s="72">
        <v>8430914</v>
      </c>
      <c r="D13" s="72">
        <v>39</v>
      </c>
      <c r="E13" s="73">
        <v>1274334</v>
      </c>
      <c r="F13" s="72">
        <v>198</v>
      </c>
      <c r="G13" s="72">
        <v>4748812</v>
      </c>
      <c r="H13" s="73">
        <v>172</v>
      </c>
      <c r="I13" s="73">
        <v>1913580</v>
      </c>
      <c r="J13" s="72">
        <v>70</v>
      </c>
      <c r="K13" s="301">
        <v>494188</v>
      </c>
    </row>
    <row r="14" spans="1:12" s="69" customFormat="1" ht="27.75" customHeight="1" x14ac:dyDescent="0.2">
      <c r="A14" s="294">
        <v>2018</v>
      </c>
      <c r="B14" s="71">
        <v>478</v>
      </c>
      <c r="C14" s="72">
        <v>6926423</v>
      </c>
      <c r="D14" s="72">
        <v>39</v>
      </c>
      <c r="E14" s="73">
        <v>1279669</v>
      </c>
      <c r="F14" s="72">
        <v>198</v>
      </c>
      <c r="G14" s="72">
        <v>3396074</v>
      </c>
      <c r="H14" s="73">
        <v>172</v>
      </c>
      <c r="I14" s="73">
        <v>1913580</v>
      </c>
      <c r="J14" s="72">
        <v>69</v>
      </c>
      <c r="K14" s="301">
        <v>337100</v>
      </c>
    </row>
    <row r="15" spans="1:12" s="69" customFormat="1" ht="27.75" customHeight="1" x14ac:dyDescent="0.2">
      <c r="A15" s="294">
        <v>2019</v>
      </c>
      <c r="B15" s="71">
        <f t="shared" ref="B15:C16" si="0">SUM(D15,F15,H15,J15)</f>
        <v>452</v>
      </c>
      <c r="C15" s="72">
        <f t="shared" si="0"/>
        <v>4381688</v>
      </c>
      <c r="D15" s="72">
        <v>39</v>
      </c>
      <c r="E15" s="73">
        <v>1228608</v>
      </c>
      <c r="F15" s="72">
        <v>172</v>
      </c>
      <c r="G15" s="72">
        <v>839500</v>
      </c>
      <c r="H15" s="73">
        <v>172</v>
      </c>
      <c r="I15" s="73">
        <v>1913580</v>
      </c>
      <c r="J15" s="72">
        <v>69</v>
      </c>
      <c r="K15" s="302">
        <v>400000</v>
      </c>
      <c r="L15" s="74"/>
    </row>
    <row r="16" spans="1:12" s="355" customFormat="1" ht="27.75" customHeight="1" x14ac:dyDescent="0.2">
      <c r="A16" s="294">
        <v>2020</v>
      </c>
      <c r="B16" s="71">
        <f t="shared" si="0"/>
        <v>460</v>
      </c>
      <c r="C16" s="72">
        <f t="shared" si="0"/>
        <v>3611878</v>
      </c>
      <c r="D16" s="72">
        <v>39</v>
      </c>
      <c r="E16" s="73">
        <v>843819</v>
      </c>
      <c r="F16" s="72">
        <v>172</v>
      </c>
      <c r="G16" s="72">
        <v>454479</v>
      </c>
      <c r="H16" s="73">
        <v>172</v>
      </c>
      <c r="I16" s="73">
        <v>1913580</v>
      </c>
      <c r="J16" s="72">
        <v>77</v>
      </c>
      <c r="K16" s="301">
        <v>400000</v>
      </c>
      <c r="L16" s="356"/>
    </row>
    <row r="17" spans="1:12" s="207" customFormat="1" ht="27.75" customHeight="1" x14ac:dyDescent="0.2">
      <c r="A17" s="371">
        <v>2021</v>
      </c>
      <c r="B17" s="372">
        <f>SUM(D17,F17,H17,J17)</f>
        <v>430</v>
      </c>
      <c r="C17" s="238">
        <f>SUM(E17,G17,I17,K17)</f>
        <v>4732415</v>
      </c>
      <c r="D17" s="238">
        <v>39</v>
      </c>
      <c r="E17" s="239">
        <v>753652</v>
      </c>
      <c r="F17" s="238">
        <v>172</v>
      </c>
      <c r="G17" s="238">
        <v>1943553</v>
      </c>
      <c r="H17" s="239">
        <v>153</v>
      </c>
      <c r="I17" s="239">
        <v>1635210</v>
      </c>
      <c r="J17" s="238">
        <v>66</v>
      </c>
      <c r="K17" s="303">
        <v>400000</v>
      </c>
      <c r="L17" s="208"/>
    </row>
    <row r="18" spans="1:12" s="69" customFormat="1" ht="9.9499999999999993" customHeight="1" thickBot="1" x14ac:dyDescent="0.25">
      <c r="A18" s="304"/>
      <c r="B18" s="291"/>
      <c r="C18" s="291"/>
      <c r="D18" s="291"/>
      <c r="E18" s="291"/>
      <c r="F18" s="291"/>
      <c r="G18" s="292"/>
      <c r="H18" s="292"/>
      <c r="I18" s="292"/>
      <c r="J18" s="291"/>
      <c r="K18" s="305"/>
    </row>
    <row r="19" spans="1:12" s="69" customFormat="1" ht="13.5" customHeight="1" thickBot="1" x14ac:dyDescent="0.25">
      <c r="A19" s="290"/>
      <c r="B19" s="291"/>
      <c r="C19" s="291"/>
      <c r="D19" s="292"/>
      <c r="E19" s="292"/>
      <c r="F19" s="291"/>
      <c r="G19" s="292"/>
      <c r="H19" s="292"/>
      <c r="I19" s="292"/>
      <c r="J19" s="292"/>
      <c r="K19" s="293"/>
    </row>
    <row r="20" spans="1:12" s="70" customFormat="1" ht="28.5" customHeight="1" x14ac:dyDescent="0.15">
      <c r="A20" s="449" t="s">
        <v>197</v>
      </c>
      <c r="B20" s="457" t="s">
        <v>186</v>
      </c>
      <c r="C20" s="458"/>
      <c r="D20" s="458"/>
      <c r="E20" s="458"/>
      <c r="F20" s="458"/>
      <c r="G20" s="458"/>
      <c r="H20" s="458"/>
      <c r="I20" s="458"/>
      <c r="J20" s="458"/>
      <c r="K20" s="459"/>
    </row>
    <row r="21" spans="1:12" s="70" customFormat="1" ht="45.75" customHeight="1" x14ac:dyDescent="0.15">
      <c r="A21" s="450"/>
      <c r="B21" s="447" t="s">
        <v>56</v>
      </c>
      <c r="C21" s="448"/>
      <c r="D21" s="454" t="s">
        <v>63</v>
      </c>
      <c r="E21" s="448"/>
      <c r="F21" s="447" t="s">
        <v>64</v>
      </c>
      <c r="G21" s="454"/>
      <c r="H21" s="448"/>
      <c r="I21" s="454" t="s">
        <v>65</v>
      </c>
      <c r="J21" s="454"/>
      <c r="K21" s="460"/>
    </row>
    <row r="22" spans="1:12" s="70" customFormat="1" ht="15" customHeight="1" x14ac:dyDescent="0.15">
      <c r="A22" s="450"/>
      <c r="B22" s="359" t="s">
        <v>61</v>
      </c>
      <c r="C22" s="359" t="s">
        <v>66</v>
      </c>
      <c r="D22" s="359" t="s">
        <v>61</v>
      </c>
      <c r="E22" s="359" t="s">
        <v>66</v>
      </c>
      <c r="F22" s="359" t="s">
        <v>61</v>
      </c>
      <c r="G22" s="452" t="s">
        <v>66</v>
      </c>
      <c r="H22" s="453"/>
      <c r="I22" s="359" t="s">
        <v>61</v>
      </c>
      <c r="J22" s="452" t="s">
        <v>66</v>
      </c>
      <c r="K22" s="461"/>
    </row>
    <row r="23" spans="1:12" s="70" customFormat="1" ht="12" customHeight="1" x14ac:dyDescent="0.15">
      <c r="A23" s="450"/>
      <c r="B23" s="462" t="s">
        <v>68</v>
      </c>
      <c r="C23" s="455" t="s">
        <v>203</v>
      </c>
      <c r="D23" s="455" t="s">
        <v>68</v>
      </c>
      <c r="E23" s="455" t="s">
        <v>203</v>
      </c>
      <c r="F23" s="455" t="s">
        <v>201</v>
      </c>
      <c r="G23" s="464" t="s">
        <v>67</v>
      </c>
      <c r="H23" s="465"/>
      <c r="I23" s="455" t="s">
        <v>202</v>
      </c>
      <c r="J23" s="464" t="s">
        <v>67</v>
      </c>
      <c r="K23" s="468"/>
    </row>
    <row r="24" spans="1:12" s="70" customFormat="1" ht="15.75" customHeight="1" x14ac:dyDescent="0.15">
      <c r="A24" s="451"/>
      <c r="B24" s="463"/>
      <c r="C24" s="456"/>
      <c r="D24" s="456"/>
      <c r="E24" s="456"/>
      <c r="F24" s="456"/>
      <c r="G24" s="466"/>
      <c r="H24" s="467"/>
      <c r="I24" s="456"/>
      <c r="J24" s="466"/>
      <c r="K24" s="469"/>
    </row>
    <row r="25" spans="1:12" s="69" customFormat="1" ht="27.75" hidden="1" customHeight="1" x14ac:dyDescent="0.2">
      <c r="A25" s="294">
        <v>2015</v>
      </c>
      <c r="B25" s="73">
        <v>576</v>
      </c>
      <c r="C25" s="73">
        <v>1102582</v>
      </c>
      <c r="D25" s="73">
        <v>337</v>
      </c>
      <c r="E25" s="295">
        <v>1102500</v>
      </c>
      <c r="F25" s="73">
        <v>157</v>
      </c>
      <c r="G25" s="73"/>
      <c r="H25" s="73">
        <v>524206</v>
      </c>
      <c r="I25" s="73">
        <v>82</v>
      </c>
      <c r="J25" s="73"/>
      <c r="K25" s="296">
        <v>3200</v>
      </c>
    </row>
    <row r="26" spans="1:12" s="69" customFormat="1" ht="27.75" customHeight="1" x14ac:dyDescent="0.2">
      <c r="A26" s="294">
        <v>2016</v>
      </c>
      <c r="B26" s="73">
        <v>575</v>
      </c>
      <c r="C26" s="73">
        <v>1603837</v>
      </c>
      <c r="D26" s="73">
        <v>338</v>
      </c>
      <c r="E26" s="73">
        <v>1108300</v>
      </c>
      <c r="F26" s="73">
        <v>153</v>
      </c>
      <c r="G26" s="73"/>
      <c r="H26" s="73">
        <v>490872</v>
      </c>
      <c r="I26" s="73">
        <v>84</v>
      </c>
      <c r="J26" s="73"/>
      <c r="K26" s="296">
        <v>4665</v>
      </c>
    </row>
    <row r="27" spans="1:12" s="69" customFormat="1" ht="27.75" customHeight="1" x14ac:dyDescent="0.2">
      <c r="A27" s="294">
        <v>2017</v>
      </c>
      <c r="B27" s="77">
        <v>561</v>
      </c>
      <c r="C27" s="73">
        <v>1512211</v>
      </c>
      <c r="D27" s="73">
        <v>329</v>
      </c>
      <c r="E27" s="73">
        <v>1111190</v>
      </c>
      <c r="F27" s="73">
        <v>149</v>
      </c>
      <c r="G27" s="73"/>
      <c r="H27" s="73">
        <v>395716</v>
      </c>
      <c r="I27" s="73">
        <v>83</v>
      </c>
      <c r="J27" s="73"/>
      <c r="K27" s="296">
        <v>5305</v>
      </c>
    </row>
    <row r="28" spans="1:12" s="69" customFormat="1" ht="27.75" customHeight="1" x14ac:dyDescent="0.2">
      <c r="A28" s="294">
        <v>2018</v>
      </c>
      <c r="B28" s="73">
        <v>580</v>
      </c>
      <c r="C28" s="73">
        <v>1540813</v>
      </c>
      <c r="D28" s="73">
        <v>335</v>
      </c>
      <c r="E28" s="73">
        <v>1116900</v>
      </c>
      <c r="F28" s="73">
        <v>144</v>
      </c>
      <c r="G28" s="73"/>
      <c r="H28" s="73">
        <v>418658</v>
      </c>
      <c r="I28" s="73">
        <v>101</v>
      </c>
      <c r="J28" s="73"/>
      <c r="K28" s="296">
        <v>5255</v>
      </c>
    </row>
    <row r="29" spans="1:12" s="69" customFormat="1" ht="27.75" customHeight="1" x14ac:dyDescent="0.2">
      <c r="A29" s="294">
        <v>2019</v>
      </c>
      <c r="B29" s="73">
        <f>SUM(D29,F29,I29)</f>
        <v>534</v>
      </c>
      <c r="C29" s="73">
        <f>SUM(E29,H29,K29)</f>
        <v>1579998</v>
      </c>
      <c r="D29" s="73">
        <v>295</v>
      </c>
      <c r="E29" s="73">
        <v>1152180</v>
      </c>
      <c r="F29" s="73">
        <v>143</v>
      </c>
      <c r="G29" s="73"/>
      <c r="H29" s="73">
        <v>421933</v>
      </c>
      <c r="I29" s="73">
        <v>96</v>
      </c>
      <c r="J29" s="73"/>
      <c r="K29" s="296">
        <v>5885</v>
      </c>
    </row>
    <row r="30" spans="1:12" s="355" customFormat="1" ht="27.75" customHeight="1" x14ac:dyDescent="0.2">
      <c r="A30" s="294">
        <v>2020</v>
      </c>
      <c r="B30" s="73">
        <f>SUM(D30,F30,I30)</f>
        <v>442</v>
      </c>
      <c r="C30" s="73">
        <f>SUM(E30,H30,K30)</f>
        <v>1877023</v>
      </c>
      <c r="D30" s="73">
        <v>223</v>
      </c>
      <c r="E30" s="73">
        <v>1462440</v>
      </c>
      <c r="F30" s="73">
        <v>112</v>
      </c>
      <c r="G30" s="73"/>
      <c r="H30" s="73">
        <v>408208</v>
      </c>
      <c r="I30" s="73">
        <v>107</v>
      </c>
      <c r="J30" s="73"/>
      <c r="K30" s="296">
        <v>6375</v>
      </c>
    </row>
    <row r="31" spans="1:12" s="207" customFormat="1" ht="27.75" customHeight="1" x14ac:dyDescent="0.2">
      <c r="A31" s="371">
        <v>2021</v>
      </c>
      <c r="B31" s="239">
        <f>SUM(D31,F31,I31)</f>
        <v>522</v>
      </c>
      <c r="C31" s="239">
        <f>SUM(E31,H31,K31)</f>
        <v>1896047</v>
      </c>
      <c r="D31" s="239">
        <v>271</v>
      </c>
      <c r="E31" s="369">
        <v>1495130</v>
      </c>
      <c r="F31" s="239">
        <v>141</v>
      </c>
      <c r="G31" s="369"/>
      <c r="H31" s="369">
        <v>395581</v>
      </c>
      <c r="I31" s="239">
        <v>110</v>
      </c>
      <c r="J31" s="369"/>
      <c r="K31" s="370">
        <v>5336</v>
      </c>
    </row>
    <row r="32" spans="1:12" s="76" customFormat="1" ht="9.9499999999999993" customHeight="1" thickBot="1" x14ac:dyDescent="0.25">
      <c r="A32" s="297"/>
      <c r="B32" s="298"/>
      <c r="C32" s="298"/>
      <c r="D32" s="298"/>
      <c r="E32" s="298"/>
      <c r="F32" s="298"/>
      <c r="G32" s="298"/>
      <c r="H32" s="298"/>
      <c r="I32" s="298"/>
      <c r="J32" s="298"/>
      <c r="K32" s="299"/>
    </row>
    <row r="33" spans="1:10" s="76" customFormat="1" ht="9.9499999999999993" customHeight="1" x14ac:dyDescent="0.2">
      <c r="A33" s="79"/>
      <c r="B33" s="75"/>
      <c r="C33" s="78"/>
      <c r="D33" s="78"/>
      <c r="E33" s="78"/>
      <c r="F33" s="78"/>
      <c r="G33" s="78"/>
      <c r="H33" s="78"/>
      <c r="I33" s="78"/>
      <c r="J33" s="78"/>
    </row>
    <row r="34" spans="1:10" ht="15" customHeight="1" x14ac:dyDescent="0.25">
      <c r="A34" s="282" t="s">
        <v>184</v>
      </c>
      <c r="J34" s="65" t="s">
        <v>13</v>
      </c>
    </row>
    <row r="36" spans="1:10" x14ac:dyDescent="0.25">
      <c r="E36" s="343"/>
    </row>
    <row r="37" spans="1:10" x14ac:dyDescent="0.25">
      <c r="A37" s="80"/>
    </row>
  </sheetData>
  <mergeCells count="33">
    <mergeCell ref="E9:E10"/>
    <mergeCell ref="C23:C24"/>
    <mergeCell ref="A2:K2"/>
    <mergeCell ref="A3:K3"/>
    <mergeCell ref="H7:I7"/>
    <mergeCell ref="J7:K7"/>
    <mergeCell ref="A6:A10"/>
    <mergeCell ref="H9:H10"/>
    <mergeCell ref="I9:I10"/>
    <mergeCell ref="J9:J10"/>
    <mergeCell ref="K9:K10"/>
    <mergeCell ref="B9:B10"/>
    <mergeCell ref="C9:C10"/>
    <mergeCell ref="G9:G10"/>
    <mergeCell ref="B7:C7"/>
    <mergeCell ref="B6:K6"/>
    <mergeCell ref="D9:D10"/>
    <mergeCell ref="B21:C21"/>
    <mergeCell ref="A20:A24"/>
    <mergeCell ref="G22:H22"/>
    <mergeCell ref="D21:E21"/>
    <mergeCell ref="F9:F10"/>
    <mergeCell ref="B20:K20"/>
    <mergeCell ref="I21:K21"/>
    <mergeCell ref="J22:K22"/>
    <mergeCell ref="B23:B24"/>
    <mergeCell ref="G23:H24"/>
    <mergeCell ref="J23:K24"/>
    <mergeCell ref="D23:D24"/>
    <mergeCell ref="I23:I24"/>
    <mergeCell ref="E23:E24"/>
    <mergeCell ref="F21:H21"/>
    <mergeCell ref="F23:F24"/>
  </mergeCells>
  <phoneticPr fontId="2" type="noConversion"/>
  <printOptions horizontalCentered="1" gridLinesSet="0"/>
  <pageMargins left="0.59055118110236227" right="0.39370078740157483" top="0.55118110236220474" bottom="0.55118110236220474" header="0.51181102362204722" footer="0.51181102362204722"/>
  <pageSetup paperSize="9" scale="85" pageOrder="overThenDown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Q48"/>
  <sheetViews>
    <sheetView view="pageBreakPreview" zoomScaleNormal="100" zoomScaleSheetLayoutView="100" workbookViewId="0"/>
  </sheetViews>
  <sheetFormatPr defaultRowHeight="13.5" x14ac:dyDescent="0.25"/>
  <cols>
    <col min="1" max="1" width="6.77734375" style="65" customWidth="1"/>
    <col min="2" max="4" width="8.77734375" style="65" customWidth="1"/>
    <col min="5" max="5" width="8" style="65" customWidth="1"/>
    <col min="6" max="6" width="9.6640625" style="65" customWidth="1"/>
    <col min="7" max="7" width="12.21875" style="65" customWidth="1"/>
    <col min="8" max="8" width="10.5546875" style="65" customWidth="1"/>
    <col min="9" max="9" width="11.44140625" style="65" customWidth="1"/>
    <col min="10" max="14" width="9.77734375" style="65" customWidth="1"/>
    <col min="15" max="15" width="10.21875" style="65" customWidth="1"/>
    <col min="16" max="17" width="9.77734375" style="65" customWidth="1"/>
    <col min="18" max="16384" width="8.88671875" style="65"/>
  </cols>
  <sheetData>
    <row r="1" spans="1:17" s="63" customFormat="1" ht="15" customHeight="1" x14ac:dyDescent="0.15">
      <c r="I1" s="40"/>
      <c r="O1" s="40"/>
    </row>
    <row r="2" spans="1:17" s="173" customFormat="1" ht="30" customHeight="1" x14ac:dyDescent="0.15">
      <c r="A2" s="199" t="s">
        <v>111</v>
      </c>
      <c r="B2" s="199"/>
      <c r="C2" s="199"/>
      <c r="D2" s="199"/>
      <c r="E2" s="199"/>
      <c r="F2" s="199"/>
      <c r="G2" s="199"/>
      <c r="H2" s="199"/>
      <c r="I2" s="199"/>
      <c r="J2" s="499" t="s">
        <v>190</v>
      </c>
      <c r="K2" s="499"/>
      <c r="L2" s="499"/>
      <c r="M2" s="499"/>
      <c r="N2" s="499"/>
      <c r="O2" s="499"/>
      <c r="P2" s="499"/>
      <c r="Q2" s="499"/>
    </row>
    <row r="3" spans="1:17" s="174" customFormat="1" ht="30" customHeight="1" x14ac:dyDescent="0.35">
      <c r="A3" s="200"/>
      <c r="B3" s="200"/>
      <c r="C3" s="200"/>
      <c r="D3" s="200"/>
      <c r="E3" s="200"/>
      <c r="F3" s="200"/>
      <c r="G3" s="200"/>
      <c r="H3" s="200"/>
      <c r="I3" s="200"/>
      <c r="J3" s="499"/>
      <c r="K3" s="499"/>
      <c r="L3" s="499"/>
      <c r="M3" s="499"/>
      <c r="N3" s="499"/>
      <c r="O3" s="499"/>
      <c r="P3" s="499"/>
      <c r="Q3" s="499"/>
    </row>
    <row r="4" spans="1:17" ht="15" customHeight="1" x14ac:dyDescent="0.55000000000000004">
      <c r="A4" s="82"/>
      <c r="B4" s="82"/>
      <c r="C4" s="82"/>
      <c r="D4" s="82"/>
      <c r="E4" s="82"/>
      <c r="F4" s="82"/>
      <c r="G4" s="82"/>
      <c r="H4" s="82"/>
      <c r="I4" s="82"/>
      <c r="J4" s="116"/>
      <c r="K4" s="116"/>
      <c r="L4" s="116"/>
      <c r="M4" s="116"/>
      <c r="N4" s="116"/>
      <c r="O4" s="116"/>
      <c r="P4" s="116"/>
      <c r="Q4" s="116"/>
    </row>
    <row r="5" spans="1:17" ht="15" customHeight="1" thickBot="1" x14ac:dyDescent="0.3">
      <c r="A5" s="306" t="s">
        <v>70</v>
      </c>
      <c r="B5" s="306"/>
      <c r="D5" s="65" t="s">
        <v>13</v>
      </c>
      <c r="I5" s="307"/>
      <c r="P5" s="307"/>
      <c r="Q5" s="307" t="s">
        <v>71</v>
      </c>
    </row>
    <row r="6" spans="1:17" s="64" customFormat="1" ht="20.25" customHeight="1" x14ac:dyDescent="0.15">
      <c r="A6" s="175"/>
      <c r="B6" s="457" t="s">
        <v>72</v>
      </c>
      <c r="C6" s="458"/>
      <c r="D6" s="458"/>
      <c r="E6" s="500"/>
      <c r="F6" s="457" t="s">
        <v>113</v>
      </c>
      <c r="G6" s="458"/>
      <c r="H6" s="458"/>
      <c r="I6" s="459"/>
      <c r="J6" s="333" t="s">
        <v>73</v>
      </c>
      <c r="K6" s="85" t="s">
        <v>132</v>
      </c>
      <c r="L6" s="85"/>
      <c r="M6" s="85"/>
      <c r="N6" s="457" t="s">
        <v>74</v>
      </c>
      <c r="O6" s="458"/>
      <c r="P6" s="458"/>
      <c r="Q6" s="459"/>
    </row>
    <row r="7" spans="1:17" s="64" customFormat="1" ht="15" customHeight="1" x14ac:dyDescent="0.15">
      <c r="A7" s="176"/>
      <c r="B7" s="510" t="s">
        <v>75</v>
      </c>
      <c r="C7" s="510" t="s">
        <v>217</v>
      </c>
      <c r="D7" s="510" t="s">
        <v>76</v>
      </c>
      <c r="E7" s="36" t="s">
        <v>77</v>
      </c>
      <c r="F7" s="501" t="s">
        <v>218</v>
      </c>
      <c r="G7" s="502"/>
      <c r="H7" s="453"/>
      <c r="I7" s="177" t="s">
        <v>120</v>
      </c>
      <c r="J7" s="176"/>
      <c r="K7" s="38" t="s">
        <v>78</v>
      </c>
      <c r="L7" s="89" t="s">
        <v>79</v>
      </c>
      <c r="M7" s="89" t="s">
        <v>80</v>
      </c>
      <c r="N7" s="36" t="s">
        <v>81</v>
      </c>
      <c r="O7" s="90" t="s">
        <v>82</v>
      </c>
      <c r="P7" s="36" t="s">
        <v>83</v>
      </c>
      <c r="Q7" s="479" t="s">
        <v>116</v>
      </c>
    </row>
    <row r="8" spans="1:17" s="64" customFormat="1" ht="17.25" customHeight="1" x14ac:dyDescent="0.15">
      <c r="A8" s="176"/>
      <c r="B8" s="482"/>
      <c r="C8" s="482"/>
      <c r="D8" s="482"/>
      <c r="E8" s="91" t="s">
        <v>220</v>
      </c>
      <c r="F8" s="503"/>
      <c r="G8" s="503"/>
      <c r="H8" s="504"/>
      <c r="I8" s="252" t="s">
        <v>84</v>
      </c>
      <c r="J8" s="176"/>
      <c r="K8" s="112" t="s">
        <v>85</v>
      </c>
      <c r="L8" s="91" t="s">
        <v>85</v>
      </c>
      <c r="M8" s="259" t="s">
        <v>85</v>
      </c>
      <c r="N8" s="259" t="s">
        <v>86</v>
      </c>
      <c r="O8" s="92" t="s">
        <v>87</v>
      </c>
      <c r="P8" s="259" t="s">
        <v>86</v>
      </c>
      <c r="Q8" s="480"/>
    </row>
    <row r="9" spans="1:17" s="64" customFormat="1" ht="13.5" customHeight="1" x14ac:dyDescent="0.15">
      <c r="A9" s="176" t="s">
        <v>52</v>
      </c>
      <c r="B9" s="250"/>
      <c r="C9" s="250"/>
      <c r="D9" s="250"/>
      <c r="E9" s="250"/>
      <c r="F9" s="253" t="s">
        <v>88</v>
      </c>
      <c r="G9" s="36" t="s">
        <v>89</v>
      </c>
      <c r="H9" s="112" t="s">
        <v>219</v>
      </c>
      <c r="I9" s="252"/>
      <c r="J9" s="176"/>
      <c r="K9" s="259"/>
      <c r="L9" s="259"/>
      <c r="M9" s="259"/>
      <c r="N9" s="259"/>
      <c r="O9" s="93"/>
      <c r="P9" s="481" t="s">
        <v>138</v>
      </c>
      <c r="Q9" s="186"/>
    </row>
    <row r="10" spans="1:17" s="64" customFormat="1" ht="13.5" customHeight="1" x14ac:dyDescent="0.15">
      <c r="A10" s="176"/>
      <c r="B10" s="250"/>
      <c r="C10" s="250"/>
      <c r="D10" s="250"/>
      <c r="E10" s="481" t="s">
        <v>112</v>
      </c>
      <c r="F10" s="88" t="s">
        <v>91</v>
      </c>
      <c r="G10" s="35"/>
      <c r="H10" s="112"/>
      <c r="I10" s="252"/>
      <c r="J10" s="176"/>
      <c r="K10" s="481" t="s">
        <v>133</v>
      </c>
      <c r="L10" s="481" t="s">
        <v>134</v>
      </c>
      <c r="M10" s="481" t="s">
        <v>135</v>
      </c>
      <c r="N10" s="481" t="s">
        <v>136</v>
      </c>
      <c r="O10" s="94"/>
      <c r="P10" s="481"/>
      <c r="Q10" s="474" t="s">
        <v>117</v>
      </c>
    </row>
    <row r="11" spans="1:17" s="64" customFormat="1" ht="13.5" customHeight="1" x14ac:dyDescent="0.15">
      <c r="A11" s="178" t="s">
        <v>11</v>
      </c>
      <c r="B11" s="250"/>
      <c r="C11" s="250"/>
      <c r="D11" s="250"/>
      <c r="E11" s="481"/>
      <c r="F11" s="481" t="s">
        <v>121</v>
      </c>
      <c r="G11" s="481" t="s">
        <v>122</v>
      </c>
      <c r="H11" s="481" t="s">
        <v>123</v>
      </c>
      <c r="I11" s="474" t="s">
        <v>145</v>
      </c>
      <c r="J11" s="334"/>
      <c r="K11" s="482"/>
      <c r="L11" s="482"/>
      <c r="M11" s="482"/>
      <c r="N11" s="482"/>
      <c r="O11" s="489" t="s">
        <v>137</v>
      </c>
      <c r="P11" s="481"/>
      <c r="Q11" s="484"/>
    </row>
    <row r="12" spans="1:17" s="64" customFormat="1" x14ac:dyDescent="0.15">
      <c r="A12" s="179"/>
      <c r="B12" s="95" t="s">
        <v>90</v>
      </c>
      <c r="C12" s="95" t="s">
        <v>92</v>
      </c>
      <c r="D12" s="95" t="s">
        <v>93</v>
      </c>
      <c r="E12" s="491"/>
      <c r="F12" s="483"/>
      <c r="G12" s="483"/>
      <c r="H12" s="483"/>
      <c r="I12" s="485"/>
      <c r="J12" s="179" t="s">
        <v>94</v>
      </c>
      <c r="K12" s="483"/>
      <c r="L12" s="483"/>
      <c r="M12" s="483"/>
      <c r="N12" s="483"/>
      <c r="O12" s="490"/>
      <c r="P12" s="491"/>
      <c r="Q12" s="485"/>
    </row>
    <row r="13" spans="1:17" ht="24.75" hidden="1" customHeight="1" x14ac:dyDescent="0.25">
      <c r="A13" s="180">
        <v>2015</v>
      </c>
      <c r="B13" s="96">
        <v>1</v>
      </c>
      <c r="C13" s="96">
        <v>1</v>
      </c>
      <c r="D13" s="96">
        <v>2</v>
      </c>
      <c r="E13" s="96">
        <v>5</v>
      </c>
      <c r="F13" s="96">
        <v>2</v>
      </c>
      <c r="G13" s="96">
        <v>0</v>
      </c>
      <c r="H13" s="96">
        <v>0</v>
      </c>
      <c r="I13" s="181">
        <v>6</v>
      </c>
      <c r="J13" s="335">
        <v>0</v>
      </c>
      <c r="K13" s="96">
        <v>1</v>
      </c>
      <c r="L13" s="96">
        <v>1</v>
      </c>
      <c r="M13" s="96">
        <v>0</v>
      </c>
      <c r="N13" s="96">
        <v>0</v>
      </c>
      <c r="O13" s="96">
        <v>0</v>
      </c>
      <c r="P13" s="187">
        <v>0</v>
      </c>
      <c r="Q13" s="255">
        <v>0</v>
      </c>
    </row>
    <row r="14" spans="1:17" ht="24.75" customHeight="1" x14ac:dyDescent="0.25">
      <c r="A14" s="180">
        <v>2016</v>
      </c>
      <c r="B14" s="96">
        <v>2</v>
      </c>
      <c r="C14" s="96">
        <v>2</v>
      </c>
      <c r="D14" s="96">
        <v>3</v>
      </c>
      <c r="E14" s="96">
        <v>4</v>
      </c>
      <c r="F14" s="96">
        <v>2</v>
      </c>
      <c r="G14" s="96">
        <v>0</v>
      </c>
      <c r="H14" s="96">
        <v>0</v>
      </c>
      <c r="I14" s="181">
        <v>8</v>
      </c>
      <c r="J14" s="335">
        <v>0</v>
      </c>
      <c r="K14" s="96">
        <v>1</v>
      </c>
      <c r="L14" s="96">
        <v>1</v>
      </c>
      <c r="M14" s="96">
        <v>0</v>
      </c>
      <c r="N14" s="96">
        <v>0</v>
      </c>
      <c r="O14" s="96">
        <v>0</v>
      </c>
      <c r="P14" s="187">
        <v>0</v>
      </c>
      <c r="Q14" s="255">
        <v>0</v>
      </c>
    </row>
    <row r="15" spans="1:17" ht="24.75" customHeight="1" x14ac:dyDescent="0.25">
      <c r="A15" s="180">
        <v>2017</v>
      </c>
      <c r="B15" s="96">
        <v>2</v>
      </c>
      <c r="C15" s="96">
        <v>3</v>
      </c>
      <c r="D15" s="96">
        <v>3</v>
      </c>
      <c r="E15" s="96">
        <v>5</v>
      </c>
      <c r="F15" s="96">
        <v>2</v>
      </c>
      <c r="G15" s="96">
        <v>5</v>
      </c>
      <c r="H15" s="96">
        <v>0</v>
      </c>
      <c r="I15" s="181">
        <v>8</v>
      </c>
      <c r="J15" s="335">
        <v>0</v>
      </c>
      <c r="K15" s="96">
        <v>1</v>
      </c>
      <c r="L15" s="96">
        <v>2</v>
      </c>
      <c r="M15" s="96">
        <v>2</v>
      </c>
      <c r="N15" s="96">
        <v>0</v>
      </c>
      <c r="O15" s="97">
        <v>0</v>
      </c>
      <c r="P15" s="187">
        <v>1</v>
      </c>
      <c r="Q15" s="255">
        <v>0</v>
      </c>
    </row>
    <row r="16" spans="1:17" ht="24.75" customHeight="1" x14ac:dyDescent="0.25">
      <c r="A16" s="180">
        <v>2018</v>
      </c>
      <c r="B16" s="96">
        <v>3</v>
      </c>
      <c r="C16" s="96">
        <v>3</v>
      </c>
      <c r="D16" s="96">
        <v>2</v>
      </c>
      <c r="E16" s="96">
        <v>5</v>
      </c>
      <c r="F16" s="96">
        <v>2</v>
      </c>
      <c r="G16" s="96">
        <v>1</v>
      </c>
      <c r="H16" s="96">
        <v>0</v>
      </c>
      <c r="I16" s="181">
        <v>8</v>
      </c>
      <c r="J16" s="335">
        <v>0</v>
      </c>
      <c r="K16" s="96">
        <v>1</v>
      </c>
      <c r="L16" s="96">
        <v>2</v>
      </c>
      <c r="M16" s="96">
        <v>5</v>
      </c>
      <c r="N16" s="96">
        <v>0</v>
      </c>
      <c r="O16" s="97">
        <v>0</v>
      </c>
      <c r="P16" s="187">
        <v>1</v>
      </c>
      <c r="Q16" s="255">
        <v>0</v>
      </c>
    </row>
    <row r="17" spans="1:17" ht="24.75" customHeight="1" x14ac:dyDescent="0.25">
      <c r="A17" s="180">
        <v>2019</v>
      </c>
      <c r="B17" s="96">
        <v>5</v>
      </c>
      <c r="C17" s="96">
        <v>6</v>
      </c>
      <c r="D17" s="96">
        <v>7</v>
      </c>
      <c r="E17" s="96">
        <v>4</v>
      </c>
      <c r="F17" s="96">
        <v>3</v>
      </c>
      <c r="G17" s="96">
        <v>1</v>
      </c>
      <c r="H17" s="96">
        <v>0</v>
      </c>
      <c r="I17" s="181">
        <v>8</v>
      </c>
      <c r="J17" s="335">
        <v>0</v>
      </c>
      <c r="K17" s="96">
        <v>1</v>
      </c>
      <c r="L17" s="96">
        <v>2</v>
      </c>
      <c r="M17" s="96">
        <v>4</v>
      </c>
      <c r="N17" s="96">
        <v>0</v>
      </c>
      <c r="O17" s="96">
        <v>0</v>
      </c>
      <c r="P17" s="240">
        <v>0</v>
      </c>
      <c r="Q17" s="256">
        <v>0</v>
      </c>
    </row>
    <row r="18" spans="1:17" s="357" customFormat="1" ht="24.75" customHeight="1" x14ac:dyDescent="0.25">
      <c r="A18" s="180">
        <v>2020</v>
      </c>
      <c r="B18" s="96">
        <v>5</v>
      </c>
      <c r="C18" s="96">
        <v>6</v>
      </c>
      <c r="D18" s="96">
        <v>7</v>
      </c>
      <c r="E18" s="96">
        <v>4</v>
      </c>
      <c r="F18" s="96">
        <v>3</v>
      </c>
      <c r="G18" s="96">
        <v>1</v>
      </c>
      <c r="H18" s="96">
        <v>0</v>
      </c>
      <c r="I18" s="181">
        <v>8</v>
      </c>
      <c r="J18" s="335">
        <v>0</v>
      </c>
      <c r="K18" s="96">
        <v>1</v>
      </c>
      <c r="L18" s="96">
        <v>3</v>
      </c>
      <c r="M18" s="96">
        <v>6</v>
      </c>
      <c r="N18" s="96">
        <v>0</v>
      </c>
      <c r="O18" s="96">
        <v>0</v>
      </c>
      <c r="P18" s="240">
        <v>0</v>
      </c>
      <c r="Q18" s="256">
        <v>0</v>
      </c>
    </row>
    <row r="19" spans="1:17" s="203" customFormat="1" ht="24.75" customHeight="1" x14ac:dyDescent="0.25">
      <c r="A19" s="241">
        <v>2021</v>
      </c>
      <c r="B19" s="209">
        <v>7</v>
      </c>
      <c r="C19" s="209">
        <v>0</v>
      </c>
      <c r="D19" s="209">
        <v>7</v>
      </c>
      <c r="E19" s="209">
        <v>5</v>
      </c>
      <c r="F19" s="209">
        <v>3</v>
      </c>
      <c r="G19" s="209">
        <v>1</v>
      </c>
      <c r="H19" s="209">
        <v>0</v>
      </c>
      <c r="I19" s="210">
        <v>8</v>
      </c>
      <c r="J19" s="336">
        <v>0</v>
      </c>
      <c r="K19" s="209">
        <v>1</v>
      </c>
      <c r="L19" s="209">
        <v>2</v>
      </c>
      <c r="M19" s="209">
        <v>5</v>
      </c>
      <c r="N19" s="209">
        <v>0</v>
      </c>
      <c r="O19" s="209">
        <v>0</v>
      </c>
      <c r="P19" s="242">
        <v>0</v>
      </c>
      <c r="Q19" s="243">
        <v>0</v>
      </c>
    </row>
    <row r="20" spans="1:17" s="98" customFormat="1" ht="9.9499999999999993" customHeight="1" thickBot="1" x14ac:dyDescent="0.3">
      <c r="A20" s="182"/>
      <c r="B20" s="183"/>
      <c r="C20" s="183"/>
      <c r="D20" s="183"/>
      <c r="E20" s="183"/>
      <c r="F20" s="183"/>
      <c r="G20" s="183"/>
      <c r="H20" s="183"/>
      <c r="I20" s="184"/>
      <c r="J20" s="337"/>
      <c r="K20" s="183"/>
      <c r="L20" s="183"/>
      <c r="M20" s="183"/>
      <c r="N20" s="183"/>
      <c r="O20" s="183"/>
      <c r="P20" s="185"/>
      <c r="Q20" s="188"/>
    </row>
    <row r="21" spans="1:17" s="98" customFormat="1" ht="9.9499999999999993" customHeight="1" thickBot="1" x14ac:dyDescent="0.3">
      <c r="A21" s="99"/>
      <c r="B21" s="100"/>
      <c r="C21" s="100"/>
      <c r="D21" s="100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Q21" s="185"/>
    </row>
    <row r="22" spans="1:17" s="64" customFormat="1" ht="18.75" customHeight="1" x14ac:dyDescent="0.15">
      <c r="A22" s="175"/>
      <c r="B22" s="84" t="s">
        <v>95</v>
      </c>
      <c r="C22" s="85"/>
      <c r="D22" s="85"/>
      <c r="E22" s="85"/>
      <c r="F22" s="85"/>
      <c r="G22" s="86"/>
      <c r="H22" s="505" t="s">
        <v>96</v>
      </c>
      <c r="I22" s="506"/>
      <c r="J22" s="338" t="s">
        <v>74</v>
      </c>
      <c r="K22" s="87"/>
      <c r="L22" s="87"/>
      <c r="M22" s="87"/>
      <c r="N22" s="87"/>
      <c r="O22" s="87"/>
      <c r="P22" s="102"/>
      <c r="Q22" s="194"/>
    </row>
    <row r="23" spans="1:17" s="64" customFormat="1" ht="15" customHeight="1" x14ac:dyDescent="0.15">
      <c r="A23" s="176"/>
      <c r="B23" s="253" t="s">
        <v>191</v>
      </c>
      <c r="C23" s="510" t="s">
        <v>97</v>
      </c>
      <c r="D23" s="488" t="s">
        <v>221</v>
      </c>
      <c r="E23" s="89" t="s">
        <v>127</v>
      </c>
      <c r="F23" s="36" t="s">
        <v>98</v>
      </c>
      <c r="G23" s="103" t="s">
        <v>99</v>
      </c>
      <c r="H23" s="507" t="s">
        <v>129</v>
      </c>
      <c r="I23" s="508"/>
      <c r="J23" s="339" t="s">
        <v>100</v>
      </c>
      <c r="K23" s="486" t="s">
        <v>114</v>
      </c>
      <c r="L23" s="104" t="s">
        <v>100</v>
      </c>
      <c r="M23" s="104" t="s">
        <v>100</v>
      </c>
      <c r="N23" s="104" t="s">
        <v>100</v>
      </c>
      <c r="O23" s="104" t="s">
        <v>101</v>
      </c>
      <c r="P23" s="488" t="s">
        <v>115</v>
      </c>
      <c r="Q23" s="479" t="s">
        <v>224</v>
      </c>
    </row>
    <row r="24" spans="1:17" s="64" customFormat="1" ht="18" customHeight="1" x14ac:dyDescent="0.15">
      <c r="A24" s="176"/>
      <c r="B24" s="88" t="s">
        <v>102</v>
      </c>
      <c r="C24" s="482"/>
      <c r="D24" s="481"/>
      <c r="E24" s="250" t="s">
        <v>103</v>
      </c>
      <c r="F24" s="250" t="s">
        <v>104</v>
      </c>
      <c r="G24" s="103" t="s">
        <v>222</v>
      </c>
      <c r="H24" s="250" t="s">
        <v>105</v>
      </c>
      <c r="I24" s="189" t="s">
        <v>106</v>
      </c>
      <c r="J24" s="339" t="s">
        <v>107</v>
      </c>
      <c r="K24" s="487"/>
      <c r="L24" s="104" t="s">
        <v>108</v>
      </c>
      <c r="M24" s="104" t="s">
        <v>223</v>
      </c>
      <c r="N24" s="104" t="s">
        <v>109</v>
      </c>
      <c r="O24" s="104" t="s">
        <v>110</v>
      </c>
      <c r="P24" s="482"/>
      <c r="Q24" s="480"/>
    </row>
    <row r="25" spans="1:17" s="64" customFormat="1" ht="12.75" customHeight="1" x14ac:dyDescent="0.15">
      <c r="A25" s="176" t="s">
        <v>52</v>
      </c>
      <c r="B25" s="88"/>
      <c r="C25" s="250"/>
      <c r="D25" s="115"/>
      <c r="E25" s="250" t="s">
        <v>13</v>
      </c>
      <c r="F25" s="455" t="s">
        <v>128</v>
      </c>
      <c r="G25" s="498" t="s">
        <v>205</v>
      </c>
      <c r="H25" s="455" t="s">
        <v>130</v>
      </c>
      <c r="I25" s="474" t="s">
        <v>131</v>
      </c>
      <c r="J25" s="340"/>
      <c r="K25" s="105"/>
      <c r="L25" s="104"/>
      <c r="M25" s="104"/>
      <c r="N25" s="104"/>
      <c r="O25" s="494" t="s">
        <v>144</v>
      </c>
      <c r="P25" s="112"/>
      <c r="Q25" s="260"/>
    </row>
    <row r="26" spans="1:17" s="64" customFormat="1" ht="12.75" customHeight="1" x14ac:dyDescent="0.25">
      <c r="A26" s="176"/>
      <c r="B26" s="455" t="s">
        <v>124</v>
      </c>
      <c r="C26" s="455" t="s">
        <v>125</v>
      </c>
      <c r="D26" s="455" t="s">
        <v>126</v>
      </c>
      <c r="E26" s="455" t="s">
        <v>204</v>
      </c>
      <c r="F26" s="455"/>
      <c r="G26" s="498"/>
      <c r="H26" s="455"/>
      <c r="I26" s="474"/>
      <c r="J26" s="496" t="s">
        <v>139</v>
      </c>
      <c r="K26" s="498" t="s">
        <v>140</v>
      </c>
      <c r="L26" s="492" t="s">
        <v>141</v>
      </c>
      <c r="M26" s="104"/>
      <c r="N26" s="104"/>
      <c r="O26" s="494"/>
      <c r="P26" s="331"/>
      <c r="Q26" s="474" t="s">
        <v>119</v>
      </c>
    </row>
    <row r="27" spans="1:17" s="64" customFormat="1" ht="12.75" customHeight="1" x14ac:dyDescent="0.15">
      <c r="A27" s="176" t="s">
        <v>13</v>
      </c>
      <c r="B27" s="462"/>
      <c r="C27" s="455"/>
      <c r="D27" s="462"/>
      <c r="E27" s="462"/>
      <c r="F27" s="455"/>
      <c r="G27" s="498"/>
      <c r="H27" s="455"/>
      <c r="I27" s="474"/>
      <c r="J27" s="496"/>
      <c r="K27" s="492"/>
      <c r="L27" s="492"/>
      <c r="M27" s="492" t="s">
        <v>142</v>
      </c>
      <c r="N27" s="104"/>
      <c r="O27" s="494"/>
      <c r="P27" s="455" t="s">
        <v>118</v>
      </c>
      <c r="Q27" s="474"/>
    </row>
    <row r="28" spans="1:17" s="64" customFormat="1" ht="32.25" customHeight="1" x14ac:dyDescent="0.25">
      <c r="A28" s="179"/>
      <c r="B28" s="463"/>
      <c r="C28" s="456"/>
      <c r="D28" s="463"/>
      <c r="E28" s="463"/>
      <c r="F28" s="456"/>
      <c r="G28" s="509"/>
      <c r="H28" s="456"/>
      <c r="I28" s="475"/>
      <c r="J28" s="497"/>
      <c r="K28" s="493"/>
      <c r="L28" s="493"/>
      <c r="M28" s="493"/>
      <c r="N28" s="330" t="s">
        <v>143</v>
      </c>
      <c r="O28" s="495"/>
      <c r="P28" s="463"/>
      <c r="Q28" s="475"/>
    </row>
    <row r="29" spans="1:17" ht="27.75" hidden="1" customHeight="1" x14ac:dyDescent="0.25">
      <c r="A29" s="180">
        <v>2015</v>
      </c>
      <c r="B29" s="96">
        <v>1</v>
      </c>
      <c r="C29" s="96">
        <v>1</v>
      </c>
      <c r="D29" s="96">
        <v>30</v>
      </c>
      <c r="E29" s="96">
        <v>0</v>
      </c>
      <c r="F29" s="96">
        <v>0</v>
      </c>
      <c r="G29" s="96">
        <v>0</v>
      </c>
      <c r="H29" s="96">
        <v>0</v>
      </c>
      <c r="I29" s="181">
        <v>0</v>
      </c>
      <c r="J29" s="341">
        <v>2</v>
      </c>
      <c r="K29" s="107">
        <v>0</v>
      </c>
      <c r="L29" s="96">
        <v>0</v>
      </c>
      <c r="M29" s="96">
        <v>18</v>
      </c>
      <c r="N29" s="96">
        <v>0</v>
      </c>
      <c r="O29" s="195">
        <v>4</v>
      </c>
      <c r="P29" s="196">
        <v>0</v>
      </c>
      <c r="Q29" s="255">
        <v>0</v>
      </c>
    </row>
    <row r="30" spans="1:17" ht="26.25" customHeight="1" x14ac:dyDescent="0.25">
      <c r="A30" s="180">
        <v>2016</v>
      </c>
      <c r="B30" s="96">
        <v>1</v>
      </c>
      <c r="C30" s="96">
        <v>1</v>
      </c>
      <c r="D30" s="96">
        <v>43</v>
      </c>
      <c r="E30" s="96">
        <v>0</v>
      </c>
      <c r="F30" s="96">
        <v>0</v>
      </c>
      <c r="G30" s="96">
        <v>0</v>
      </c>
      <c r="H30" s="96">
        <v>0</v>
      </c>
      <c r="I30" s="181">
        <v>0</v>
      </c>
      <c r="J30" s="341">
        <v>2</v>
      </c>
      <c r="K30" s="107">
        <v>0</v>
      </c>
      <c r="L30" s="96">
        <v>0</v>
      </c>
      <c r="M30" s="96">
        <v>21</v>
      </c>
      <c r="N30" s="96">
        <v>0</v>
      </c>
      <c r="O30" s="195">
        <v>5</v>
      </c>
      <c r="P30" s="96">
        <v>0</v>
      </c>
      <c r="Q30" s="255">
        <v>0</v>
      </c>
    </row>
    <row r="31" spans="1:17" ht="26.25" customHeight="1" x14ac:dyDescent="0.25">
      <c r="A31" s="180">
        <v>2017</v>
      </c>
      <c r="B31" s="96">
        <v>1</v>
      </c>
      <c r="C31" s="96">
        <v>1</v>
      </c>
      <c r="D31" s="96">
        <v>52</v>
      </c>
      <c r="E31" s="96">
        <v>0</v>
      </c>
      <c r="F31" s="96">
        <v>0</v>
      </c>
      <c r="G31" s="96">
        <v>0</v>
      </c>
      <c r="H31" s="96">
        <v>0</v>
      </c>
      <c r="I31" s="181">
        <v>0</v>
      </c>
      <c r="J31" s="341">
        <v>2</v>
      </c>
      <c r="K31" s="107">
        <v>0</v>
      </c>
      <c r="L31" s="96">
        <v>0</v>
      </c>
      <c r="M31" s="96">
        <v>24</v>
      </c>
      <c r="N31" s="96">
        <v>0</v>
      </c>
      <c r="O31" s="195">
        <v>5</v>
      </c>
      <c r="P31" s="96">
        <v>0</v>
      </c>
      <c r="Q31" s="255">
        <v>0</v>
      </c>
    </row>
    <row r="32" spans="1:17" ht="26.25" customHeight="1" x14ac:dyDescent="0.25">
      <c r="A32" s="180">
        <v>2018</v>
      </c>
      <c r="B32" s="96">
        <v>1</v>
      </c>
      <c r="C32" s="96">
        <v>1</v>
      </c>
      <c r="D32" s="96">
        <v>62</v>
      </c>
      <c r="E32" s="96">
        <v>0</v>
      </c>
      <c r="F32" s="96">
        <v>0</v>
      </c>
      <c r="G32" s="96">
        <v>0</v>
      </c>
      <c r="H32" s="96">
        <v>0</v>
      </c>
      <c r="I32" s="181">
        <v>0</v>
      </c>
      <c r="J32" s="341">
        <v>2</v>
      </c>
      <c r="K32" s="107">
        <v>0</v>
      </c>
      <c r="L32" s="96">
        <v>0</v>
      </c>
      <c r="M32" s="96">
        <v>23</v>
      </c>
      <c r="N32" s="96">
        <v>0</v>
      </c>
      <c r="O32" s="195">
        <v>5</v>
      </c>
      <c r="P32" s="96">
        <v>0</v>
      </c>
      <c r="Q32" s="255">
        <v>0</v>
      </c>
    </row>
    <row r="33" spans="1:17" ht="26.25" customHeight="1" x14ac:dyDescent="0.25">
      <c r="A33" s="180">
        <v>2019</v>
      </c>
      <c r="B33" s="96">
        <v>1</v>
      </c>
      <c r="C33" s="96">
        <v>1</v>
      </c>
      <c r="D33" s="96">
        <v>66</v>
      </c>
      <c r="E33" s="96">
        <v>0</v>
      </c>
      <c r="F33" s="96">
        <v>0</v>
      </c>
      <c r="G33" s="96">
        <v>0</v>
      </c>
      <c r="H33" s="96">
        <v>0</v>
      </c>
      <c r="I33" s="181">
        <v>0</v>
      </c>
      <c r="J33" s="335">
        <v>0</v>
      </c>
      <c r="K33" s="96">
        <v>0</v>
      </c>
      <c r="L33" s="96">
        <v>0</v>
      </c>
      <c r="M33" s="96">
        <v>27</v>
      </c>
      <c r="N33" s="96">
        <v>0</v>
      </c>
      <c r="O33" s="240">
        <v>4</v>
      </c>
      <c r="P33" s="96">
        <v>0</v>
      </c>
      <c r="Q33" s="256">
        <v>0</v>
      </c>
    </row>
    <row r="34" spans="1:17" s="357" customFormat="1" ht="26.25" customHeight="1" x14ac:dyDescent="0.25">
      <c r="A34" s="180">
        <v>2020</v>
      </c>
      <c r="B34" s="96">
        <v>1</v>
      </c>
      <c r="C34" s="96">
        <v>1</v>
      </c>
      <c r="D34" s="96">
        <v>72</v>
      </c>
      <c r="E34" s="96">
        <v>0</v>
      </c>
      <c r="F34" s="96">
        <v>0</v>
      </c>
      <c r="G34" s="96">
        <v>0</v>
      </c>
      <c r="H34" s="96">
        <v>0</v>
      </c>
      <c r="I34" s="181">
        <v>0</v>
      </c>
      <c r="J34" s="335">
        <v>0</v>
      </c>
      <c r="K34" s="96">
        <v>0</v>
      </c>
      <c r="L34" s="96">
        <v>0</v>
      </c>
      <c r="M34" s="96">
        <v>27</v>
      </c>
      <c r="N34" s="96">
        <v>0</v>
      </c>
      <c r="O34" s="240">
        <v>4</v>
      </c>
      <c r="P34" s="96">
        <v>0</v>
      </c>
      <c r="Q34" s="181">
        <v>0</v>
      </c>
    </row>
    <row r="35" spans="1:17" s="203" customFormat="1" ht="26.25" customHeight="1" x14ac:dyDescent="0.25">
      <c r="A35" s="241">
        <v>2021</v>
      </c>
      <c r="B35" s="209">
        <v>1</v>
      </c>
      <c r="C35" s="209">
        <v>1</v>
      </c>
      <c r="D35" s="209">
        <v>63</v>
      </c>
      <c r="E35" s="209">
        <v>0</v>
      </c>
      <c r="F35" s="209">
        <v>0</v>
      </c>
      <c r="G35" s="209">
        <v>0</v>
      </c>
      <c r="H35" s="209">
        <v>0</v>
      </c>
      <c r="I35" s="210">
        <v>0</v>
      </c>
      <c r="J35" s="336">
        <v>0</v>
      </c>
      <c r="K35" s="209">
        <v>0</v>
      </c>
      <c r="L35" s="209">
        <v>0</v>
      </c>
      <c r="M35" s="209">
        <v>27</v>
      </c>
      <c r="N35" s="209">
        <v>0</v>
      </c>
      <c r="O35" s="242">
        <v>5</v>
      </c>
      <c r="P35" s="209">
        <v>0</v>
      </c>
      <c r="Q35" s="210">
        <v>0</v>
      </c>
    </row>
    <row r="36" spans="1:17" s="108" customFormat="1" ht="9.9499999999999993" customHeight="1" thickBot="1" x14ac:dyDescent="0.3">
      <c r="A36" s="190"/>
      <c r="B36" s="191"/>
      <c r="C36" s="192"/>
      <c r="D36" s="192"/>
      <c r="E36" s="192"/>
      <c r="F36" s="192"/>
      <c r="G36" s="192"/>
      <c r="H36" s="192"/>
      <c r="I36" s="193"/>
      <c r="J36" s="342"/>
      <c r="K36" s="192"/>
      <c r="L36" s="192"/>
      <c r="M36" s="192"/>
      <c r="N36" s="192"/>
      <c r="O36" s="192"/>
      <c r="P36" s="197"/>
      <c r="Q36" s="198"/>
    </row>
    <row r="37" spans="1:17" s="108" customFormat="1" ht="9.9499999999999993" customHeight="1" x14ac:dyDescent="0.25">
      <c r="A37" s="109"/>
      <c r="B37" s="110"/>
      <c r="C37" s="110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</row>
    <row r="38" spans="1:17" s="108" customFormat="1" ht="15" customHeight="1" x14ac:dyDescent="0.25">
      <c r="A38" s="329" t="s">
        <v>225</v>
      </c>
      <c r="B38" s="110"/>
      <c r="C38" s="110"/>
      <c r="D38" s="110"/>
      <c r="E38" s="110"/>
      <c r="F38" s="110"/>
      <c r="G38" s="110"/>
      <c r="H38" s="110"/>
      <c r="I38" s="110"/>
      <c r="J38" s="332" t="s">
        <v>211</v>
      </c>
      <c r="K38" s="110"/>
      <c r="L38" s="110"/>
      <c r="M38" s="110"/>
      <c r="N38" s="110"/>
      <c r="O38" s="110"/>
    </row>
    <row r="39" spans="1:17" s="108" customFormat="1" ht="15" customHeight="1" x14ac:dyDescent="0.25">
      <c r="A39" s="329" t="s">
        <v>226</v>
      </c>
      <c r="B39" s="110"/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</row>
    <row r="40" spans="1:17" s="108" customFormat="1" ht="15" customHeight="1" x14ac:dyDescent="0.25">
      <c r="A40" s="329" t="s">
        <v>227</v>
      </c>
      <c r="B40" s="110"/>
      <c r="C40" s="110"/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</row>
    <row r="41" spans="1:17" ht="15" customHeight="1" x14ac:dyDescent="0.25">
      <c r="A41" s="65" t="s">
        <v>228</v>
      </c>
      <c r="I41" s="111"/>
      <c r="O41" s="108"/>
      <c r="P41" s="111"/>
    </row>
    <row r="42" spans="1:17" ht="15" customHeight="1" x14ac:dyDescent="0.25">
      <c r="A42" s="65" t="s">
        <v>229</v>
      </c>
      <c r="I42" s="111"/>
      <c r="O42" s="108"/>
      <c r="P42" s="111"/>
    </row>
    <row r="43" spans="1:17" ht="15" customHeight="1" x14ac:dyDescent="0.25">
      <c r="A43" s="65" t="s">
        <v>230</v>
      </c>
      <c r="I43" s="111"/>
      <c r="O43" s="108"/>
      <c r="P43" s="111"/>
    </row>
    <row r="44" spans="1:17" ht="15" customHeight="1" x14ac:dyDescent="0.25">
      <c r="A44" s="65" t="s">
        <v>231</v>
      </c>
      <c r="I44" s="111"/>
      <c r="O44" s="108"/>
      <c r="P44" s="111"/>
    </row>
    <row r="45" spans="1:17" x14ac:dyDescent="0.25">
      <c r="O45" s="108"/>
    </row>
    <row r="46" spans="1:17" x14ac:dyDescent="0.25">
      <c r="O46" s="108"/>
    </row>
    <row r="47" spans="1:17" x14ac:dyDescent="0.25">
      <c r="O47" s="108"/>
    </row>
    <row r="48" spans="1:17" x14ac:dyDescent="0.25">
      <c r="O48" s="108"/>
    </row>
  </sheetData>
  <mergeCells count="43">
    <mergeCell ref="D23:D24"/>
    <mergeCell ref="C23:C24"/>
    <mergeCell ref="D7:D8"/>
    <mergeCell ref="C7:C8"/>
    <mergeCell ref="B7:B8"/>
    <mergeCell ref="J2:Q3"/>
    <mergeCell ref="F25:F28"/>
    <mergeCell ref="B6:E6"/>
    <mergeCell ref="F6:I6"/>
    <mergeCell ref="F7:H8"/>
    <mergeCell ref="H22:I22"/>
    <mergeCell ref="H23:I23"/>
    <mergeCell ref="F11:F12"/>
    <mergeCell ref="G11:G12"/>
    <mergeCell ref="H11:H12"/>
    <mergeCell ref="I11:I12"/>
    <mergeCell ref="Q26:Q28"/>
    <mergeCell ref="C26:C28"/>
    <mergeCell ref="E10:E12"/>
    <mergeCell ref="B26:B28"/>
    <mergeCell ref="G25:G28"/>
    <mergeCell ref="D26:D28"/>
    <mergeCell ref="E26:E28"/>
    <mergeCell ref="K26:K28"/>
    <mergeCell ref="H25:H28"/>
    <mergeCell ref="I25:I28"/>
    <mergeCell ref="L26:L28"/>
    <mergeCell ref="M27:M28"/>
    <mergeCell ref="O25:O28"/>
    <mergeCell ref="P27:P28"/>
    <mergeCell ref="J26:J28"/>
    <mergeCell ref="K23:K24"/>
    <mergeCell ref="P23:P24"/>
    <mergeCell ref="N10:N12"/>
    <mergeCell ref="O11:O12"/>
    <mergeCell ref="P9:P12"/>
    <mergeCell ref="K10:K12"/>
    <mergeCell ref="N6:Q6"/>
    <mergeCell ref="Q7:Q8"/>
    <mergeCell ref="L10:L12"/>
    <mergeCell ref="M10:M12"/>
    <mergeCell ref="Q23:Q24"/>
    <mergeCell ref="Q10:Q12"/>
  </mergeCells>
  <phoneticPr fontId="2" type="noConversion"/>
  <printOptions horizontalCentered="1" gridLinesSet="0"/>
  <pageMargins left="0.51181102362204722" right="0.39370078740157483" top="0.55118110236220474" bottom="0.55118110236220474" header="0.51181102362204722" footer="0.51181102362204722"/>
  <pageSetup paperSize="9" scale="85" pageOrder="overThenDown" orientation="portrait" r:id="rId1"/>
  <headerFooter alignWithMargins="0"/>
  <colBreaks count="1" manualBreakCount="1">
    <brk id="9" max="41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J60"/>
  <sheetViews>
    <sheetView view="pageBreakPreview" zoomScaleNormal="100" workbookViewId="0"/>
  </sheetViews>
  <sheetFormatPr defaultRowHeight="13.5" outlineLevelRow="3" x14ac:dyDescent="0.25"/>
  <cols>
    <col min="1" max="1" width="9.33203125" style="65" customWidth="1"/>
    <col min="2" max="2" width="14.77734375" style="65" customWidth="1"/>
    <col min="3" max="3" width="11.44140625" style="65" customWidth="1"/>
    <col min="4" max="6" width="14.77734375" style="65" customWidth="1"/>
    <col min="7" max="7" width="11.21875" style="65" customWidth="1"/>
    <col min="8" max="16384" width="8.88671875" style="65"/>
  </cols>
  <sheetData>
    <row r="1" spans="1:10" s="63" customFormat="1" ht="15" customHeight="1" x14ac:dyDescent="0.15">
      <c r="F1" s="40"/>
      <c r="J1" s="40"/>
    </row>
    <row r="2" spans="1:10" s="173" customFormat="1" ht="30" customHeight="1" x14ac:dyDescent="0.15">
      <c r="A2" s="199" t="s">
        <v>154</v>
      </c>
      <c r="B2" s="199"/>
      <c r="C2" s="199"/>
      <c r="D2" s="199"/>
      <c r="E2" s="199"/>
      <c r="F2" s="199"/>
    </row>
    <row r="3" spans="1:10" s="174" customFormat="1" ht="30" customHeight="1" x14ac:dyDescent="0.35">
      <c r="A3" s="200" t="s">
        <v>155</v>
      </c>
      <c r="B3" s="200"/>
      <c r="C3" s="200"/>
      <c r="D3" s="200"/>
      <c r="E3" s="200"/>
      <c r="F3" s="200"/>
    </row>
    <row r="4" spans="1:10" ht="15" customHeight="1" x14ac:dyDescent="0.55000000000000004">
      <c r="A4" s="82"/>
      <c r="B4" s="82"/>
      <c r="C4" s="82"/>
      <c r="D4" s="82"/>
      <c r="E4" s="82"/>
      <c r="F4" s="82"/>
    </row>
    <row r="5" spans="1:10" s="69" customFormat="1" ht="15" customHeight="1" thickBot="1" x14ac:dyDescent="0.25">
      <c r="A5" s="68" t="s">
        <v>0</v>
      </c>
      <c r="B5" s="68"/>
      <c r="C5" s="68"/>
      <c r="F5" s="117" t="s">
        <v>1</v>
      </c>
    </row>
    <row r="6" spans="1:10" s="64" customFormat="1" ht="20.100000000000001" customHeight="1" x14ac:dyDescent="0.15">
      <c r="A6" s="308" t="s">
        <v>52</v>
      </c>
      <c r="B6" s="83" t="s">
        <v>146</v>
      </c>
      <c r="C6" s="86" t="s">
        <v>147</v>
      </c>
      <c r="D6" s="87"/>
      <c r="E6" s="87"/>
      <c r="F6" s="309"/>
    </row>
    <row r="7" spans="1:10" s="64" customFormat="1" ht="17.25" customHeight="1" x14ac:dyDescent="0.15">
      <c r="A7" s="310"/>
      <c r="B7" s="88"/>
      <c r="C7" s="113" t="s">
        <v>157</v>
      </c>
      <c r="D7" s="118"/>
      <c r="E7" s="114"/>
      <c r="F7" s="311" t="s">
        <v>148</v>
      </c>
    </row>
    <row r="8" spans="1:10" s="64" customFormat="1" ht="13.5" customHeight="1" x14ac:dyDescent="0.15">
      <c r="A8" s="310"/>
      <c r="B8" s="481" t="s">
        <v>156</v>
      </c>
      <c r="C8" s="250"/>
      <c r="D8" s="36" t="s">
        <v>149</v>
      </c>
      <c r="E8" s="38" t="s">
        <v>150</v>
      </c>
      <c r="F8" s="511" t="s">
        <v>158</v>
      </c>
    </row>
    <row r="9" spans="1:10" s="64" customFormat="1" ht="13.5" customHeight="1" x14ac:dyDescent="0.15">
      <c r="A9" s="312" t="s">
        <v>151</v>
      </c>
      <c r="B9" s="491"/>
      <c r="C9" s="251"/>
      <c r="D9" s="251" t="s">
        <v>93</v>
      </c>
      <c r="E9" s="37" t="s">
        <v>152</v>
      </c>
      <c r="F9" s="512"/>
    </row>
    <row r="10" spans="1:10" s="119" customFormat="1" ht="39.950000000000003" hidden="1" customHeight="1" x14ac:dyDescent="0.25">
      <c r="A10" s="180">
        <v>2015</v>
      </c>
      <c r="B10" s="244">
        <v>13</v>
      </c>
      <c r="C10" s="110">
        <v>4536507</v>
      </c>
      <c r="D10" s="110">
        <v>4432618</v>
      </c>
      <c r="E10" s="110">
        <v>103889</v>
      </c>
      <c r="F10" s="216">
        <v>803644</v>
      </c>
      <c r="G10" s="120"/>
    </row>
    <row r="11" spans="1:10" s="121" customFormat="1" ht="39.950000000000003" customHeight="1" x14ac:dyDescent="0.25">
      <c r="A11" s="180">
        <v>2016</v>
      </c>
      <c r="B11" s="375">
        <v>13</v>
      </c>
      <c r="C11" s="110">
        <v>5255960</v>
      </c>
      <c r="D11" s="110">
        <v>5178890</v>
      </c>
      <c r="E11" s="110">
        <v>77070</v>
      </c>
      <c r="F11" s="313">
        <v>317202</v>
      </c>
      <c r="G11" s="120"/>
    </row>
    <row r="12" spans="1:10" s="119" customFormat="1" ht="39.950000000000003" customHeight="1" x14ac:dyDescent="0.25">
      <c r="A12" s="180">
        <v>2017</v>
      </c>
      <c r="B12" s="375">
        <v>13</v>
      </c>
      <c r="C12" s="110">
        <v>4853991</v>
      </c>
      <c r="D12" s="110">
        <v>4730283</v>
      </c>
      <c r="E12" s="110">
        <v>123708</v>
      </c>
      <c r="F12" s="313">
        <v>423716</v>
      </c>
      <c r="G12" s="120"/>
    </row>
    <row r="13" spans="1:10" ht="39.950000000000003" customHeight="1" outlineLevel="1" x14ac:dyDescent="0.25">
      <c r="A13" s="180">
        <v>2018</v>
      </c>
      <c r="B13" s="375">
        <v>13</v>
      </c>
      <c r="C13" s="110">
        <v>4686544</v>
      </c>
      <c r="D13" s="110">
        <v>4580490</v>
      </c>
      <c r="E13" s="110">
        <v>106054</v>
      </c>
      <c r="F13" s="313">
        <v>362913</v>
      </c>
      <c r="G13" s="120"/>
    </row>
    <row r="14" spans="1:10" s="119" customFormat="1" ht="39.950000000000003" customHeight="1" x14ac:dyDescent="0.25">
      <c r="A14" s="180">
        <v>2019</v>
      </c>
      <c r="B14" s="375">
        <v>14</v>
      </c>
      <c r="C14" s="314">
        <f>SUM(C15:C26)</f>
        <v>4787914</v>
      </c>
      <c r="D14" s="110">
        <f>SUM(D15:D26)</f>
        <v>4423565</v>
      </c>
      <c r="E14" s="110">
        <f>SUM(E15:E26)</f>
        <v>364349</v>
      </c>
      <c r="F14" s="315">
        <f>SUM(F15:F26)</f>
        <v>498213</v>
      </c>
      <c r="G14" s="120"/>
    </row>
    <row r="15" spans="1:10" ht="24.95" hidden="1" customHeight="1" outlineLevel="3" x14ac:dyDescent="0.25">
      <c r="A15" s="180" t="s">
        <v>20</v>
      </c>
      <c r="B15" s="375" t="s">
        <v>187</v>
      </c>
      <c r="C15" s="314">
        <f>SUM(D15:E15)</f>
        <v>764005</v>
      </c>
      <c r="D15" s="245">
        <v>545723</v>
      </c>
      <c r="E15" s="245">
        <v>218282</v>
      </c>
      <c r="F15" s="216">
        <v>8603</v>
      </c>
      <c r="G15" s="120"/>
    </row>
    <row r="16" spans="1:10" s="98" customFormat="1" ht="24.95" hidden="1" customHeight="1" outlineLevel="3" x14ac:dyDescent="0.25">
      <c r="A16" s="180" t="s">
        <v>21</v>
      </c>
      <c r="B16" s="375" t="s">
        <v>187</v>
      </c>
      <c r="C16" s="314">
        <f t="shared" ref="C16:C26" si="0">SUM(D16:E16)</f>
        <v>481323</v>
      </c>
      <c r="D16" s="246">
        <v>452137</v>
      </c>
      <c r="E16" s="246">
        <v>29186</v>
      </c>
      <c r="F16" s="216">
        <v>19072</v>
      </c>
      <c r="G16" s="120"/>
    </row>
    <row r="17" spans="1:7" ht="24.95" hidden="1" customHeight="1" outlineLevel="3" x14ac:dyDescent="0.25">
      <c r="A17" s="180" t="s">
        <v>22</v>
      </c>
      <c r="B17" s="375" t="s">
        <v>187</v>
      </c>
      <c r="C17" s="314">
        <f t="shared" si="0"/>
        <v>151980</v>
      </c>
      <c r="D17" s="246">
        <v>147213</v>
      </c>
      <c r="E17" s="246">
        <v>4767</v>
      </c>
      <c r="F17" s="216">
        <v>20565</v>
      </c>
      <c r="G17" s="120"/>
    </row>
    <row r="18" spans="1:7" ht="24.95" hidden="1" customHeight="1" outlineLevel="3" x14ac:dyDescent="0.25">
      <c r="A18" s="180" t="s">
        <v>23</v>
      </c>
      <c r="B18" s="375" t="s">
        <v>187</v>
      </c>
      <c r="C18" s="314">
        <f t="shared" si="0"/>
        <v>167375</v>
      </c>
      <c r="D18" s="246">
        <v>165231</v>
      </c>
      <c r="E18" s="247">
        <v>2144</v>
      </c>
      <c r="F18" s="216">
        <v>37291</v>
      </c>
      <c r="G18" s="120"/>
    </row>
    <row r="19" spans="1:7" ht="24.95" hidden="1" customHeight="1" outlineLevel="3" x14ac:dyDescent="0.25">
      <c r="A19" s="180" t="s">
        <v>24</v>
      </c>
      <c r="B19" s="375" t="s">
        <v>187</v>
      </c>
      <c r="C19" s="314">
        <f t="shared" si="0"/>
        <v>289457</v>
      </c>
      <c r="D19" s="247">
        <v>286294</v>
      </c>
      <c r="E19" s="247">
        <v>3163</v>
      </c>
      <c r="F19" s="216">
        <v>57979</v>
      </c>
      <c r="G19" s="120"/>
    </row>
    <row r="20" spans="1:7" ht="24.95" hidden="1" customHeight="1" outlineLevel="3" x14ac:dyDescent="0.25">
      <c r="A20" s="180" t="s">
        <v>25</v>
      </c>
      <c r="B20" s="375" t="s">
        <v>187</v>
      </c>
      <c r="C20" s="314">
        <f t="shared" si="0"/>
        <v>401052</v>
      </c>
      <c r="D20" s="247">
        <v>396315</v>
      </c>
      <c r="E20" s="247">
        <v>4737</v>
      </c>
      <c r="F20" s="216">
        <v>51885</v>
      </c>
      <c r="G20" s="120"/>
    </row>
    <row r="21" spans="1:7" ht="24.95" hidden="1" customHeight="1" outlineLevel="3" x14ac:dyDescent="0.25">
      <c r="A21" s="180" t="s">
        <v>26</v>
      </c>
      <c r="B21" s="375" t="s">
        <v>187</v>
      </c>
      <c r="C21" s="314">
        <f t="shared" si="0"/>
        <v>562910</v>
      </c>
      <c r="D21" s="247">
        <v>556123</v>
      </c>
      <c r="E21" s="247">
        <v>6787</v>
      </c>
      <c r="F21" s="216">
        <v>54850</v>
      </c>
      <c r="G21" s="120"/>
    </row>
    <row r="22" spans="1:7" ht="24.95" hidden="1" customHeight="1" outlineLevel="3" x14ac:dyDescent="0.25">
      <c r="A22" s="180" t="s">
        <v>27</v>
      </c>
      <c r="B22" s="375" t="s">
        <v>187</v>
      </c>
      <c r="C22" s="314">
        <f t="shared" si="0"/>
        <v>751956</v>
      </c>
      <c r="D22" s="247">
        <v>744107</v>
      </c>
      <c r="E22" s="247">
        <v>7849</v>
      </c>
      <c r="F22" s="216">
        <v>49077</v>
      </c>
      <c r="G22" s="120"/>
    </row>
    <row r="23" spans="1:7" ht="24.95" hidden="1" customHeight="1" outlineLevel="3" x14ac:dyDescent="0.25">
      <c r="A23" s="180" t="s">
        <v>28</v>
      </c>
      <c r="B23" s="375" t="s">
        <v>187</v>
      </c>
      <c r="C23" s="314">
        <f t="shared" si="0"/>
        <v>256684</v>
      </c>
      <c r="D23" s="247">
        <v>250987</v>
      </c>
      <c r="E23" s="248">
        <v>5697</v>
      </c>
      <c r="F23" s="216">
        <v>41770</v>
      </c>
      <c r="G23" s="120"/>
    </row>
    <row r="24" spans="1:7" ht="24.95" hidden="1" customHeight="1" outlineLevel="3" x14ac:dyDescent="0.25">
      <c r="A24" s="180" t="s">
        <v>29</v>
      </c>
      <c r="B24" s="375" t="s">
        <v>187</v>
      </c>
      <c r="C24" s="314">
        <f t="shared" si="0"/>
        <v>279067</v>
      </c>
      <c r="D24" s="247">
        <v>250308</v>
      </c>
      <c r="E24" s="248">
        <v>28759</v>
      </c>
      <c r="F24" s="216">
        <v>85601</v>
      </c>
      <c r="G24" s="120"/>
    </row>
    <row r="25" spans="1:7" ht="24.95" hidden="1" customHeight="1" outlineLevel="3" x14ac:dyDescent="0.25">
      <c r="A25" s="180" t="s">
        <v>30</v>
      </c>
      <c r="B25" s="375" t="s">
        <v>187</v>
      </c>
      <c r="C25" s="314">
        <f t="shared" si="0"/>
        <v>209863</v>
      </c>
      <c r="D25" s="247">
        <v>203765</v>
      </c>
      <c r="E25" s="247">
        <v>6098</v>
      </c>
      <c r="F25" s="216">
        <v>51919</v>
      </c>
      <c r="G25" s="120"/>
    </row>
    <row r="26" spans="1:7" ht="24.95" hidden="1" customHeight="1" outlineLevel="3" x14ac:dyDescent="0.25">
      <c r="A26" s="180" t="s">
        <v>31</v>
      </c>
      <c r="B26" s="375" t="s">
        <v>187</v>
      </c>
      <c r="C26" s="314">
        <f t="shared" si="0"/>
        <v>472242</v>
      </c>
      <c r="D26" s="247">
        <v>425362</v>
      </c>
      <c r="E26" s="247">
        <v>46880</v>
      </c>
      <c r="F26" s="216">
        <v>19601</v>
      </c>
      <c r="G26" s="120"/>
    </row>
    <row r="27" spans="1:7" s="119" customFormat="1" ht="39.950000000000003" customHeight="1" collapsed="1" x14ac:dyDescent="0.25">
      <c r="A27" s="180">
        <v>2020</v>
      </c>
      <c r="B27" s="375">
        <v>14</v>
      </c>
      <c r="C27" s="314">
        <f>SUM(C28:C39)</f>
        <v>2652377</v>
      </c>
      <c r="D27" s="110">
        <f>SUM(D28:D39)</f>
        <v>2597098</v>
      </c>
      <c r="E27" s="110">
        <f>SUM(E28:E39)</f>
        <v>55279</v>
      </c>
      <c r="F27" s="315">
        <f>SUM(F28:F39)</f>
        <v>388363</v>
      </c>
      <c r="G27" s="120"/>
    </row>
    <row r="28" spans="1:7" ht="24.95" hidden="1" customHeight="1" outlineLevel="1" x14ac:dyDescent="0.25">
      <c r="A28" s="180" t="s">
        <v>20</v>
      </c>
      <c r="B28" s="244">
        <v>14</v>
      </c>
      <c r="C28" s="314">
        <f>SUM(D28:E28)</f>
        <v>541005</v>
      </c>
      <c r="D28" s="245">
        <v>501703</v>
      </c>
      <c r="E28" s="245">
        <v>39302</v>
      </c>
      <c r="F28" s="316">
        <v>13966</v>
      </c>
      <c r="G28" s="120"/>
    </row>
    <row r="29" spans="1:7" s="98" customFormat="1" ht="24.95" hidden="1" customHeight="1" outlineLevel="1" x14ac:dyDescent="0.25">
      <c r="A29" s="180" t="s">
        <v>21</v>
      </c>
      <c r="B29" s="244">
        <v>14</v>
      </c>
      <c r="C29" s="314">
        <f t="shared" ref="C29:C39" si="1">SUM(D29:E29)</f>
        <v>265287</v>
      </c>
      <c r="D29" s="246">
        <v>249577</v>
      </c>
      <c r="E29" s="246">
        <v>15710</v>
      </c>
      <c r="F29" s="316">
        <v>12753</v>
      </c>
      <c r="G29" s="120"/>
    </row>
    <row r="30" spans="1:7" ht="24.95" hidden="1" customHeight="1" outlineLevel="1" x14ac:dyDescent="0.25">
      <c r="A30" s="180" t="s">
        <v>22</v>
      </c>
      <c r="B30" s="244">
        <v>14</v>
      </c>
      <c r="C30" s="314">
        <f t="shared" si="1"/>
        <v>61177</v>
      </c>
      <c r="D30" s="246">
        <v>61163</v>
      </c>
      <c r="E30" s="246">
        <v>14</v>
      </c>
      <c r="F30" s="316">
        <v>33331</v>
      </c>
      <c r="G30" s="120"/>
    </row>
    <row r="31" spans="1:7" ht="24.95" hidden="1" customHeight="1" outlineLevel="1" x14ac:dyDescent="0.25">
      <c r="A31" s="180" t="s">
        <v>23</v>
      </c>
      <c r="B31" s="244">
        <v>14</v>
      </c>
      <c r="C31" s="314">
        <f t="shared" si="1"/>
        <v>92084</v>
      </c>
      <c r="D31" s="246">
        <v>92084</v>
      </c>
      <c r="E31" s="257">
        <v>0</v>
      </c>
      <c r="F31" s="316">
        <v>41224</v>
      </c>
      <c r="G31" s="120"/>
    </row>
    <row r="32" spans="1:7" ht="24.95" hidden="1" customHeight="1" outlineLevel="1" x14ac:dyDescent="0.25">
      <c r="A32" s="180" t="s">
        <v>24</v>
      </c>
      <c r="B32" s="244">
        <v>14</v>
      </c>
      <c r="C32" s="314">
        <f t="shared" si="1"/>
        <v>151679</v>
      </c>
      <c r="D32" s="247">
        <v>151679</v>
      </c>
      <c r="E32" s="257">
        <v>0</v>
      </c>
      <c r="F32" s="316">
        <v>46575</v>
      </c>
      <c r="G32" s="120"/>
    </row>
    <row r="33" spans="1:7" ht="24.95" hidden="1" customHeight="1" outlineLevel="1" x14ac:dyDescent="0.25">
      <c r="A33" s="180" t="s">
        <v>25</v>
      </c>
      <c r="B33" s="244">
        <v>14</v>
      </c>
      <c r="C33" s="314">
        <f t="shared" si="1"/>
        <v>183878</v>
      </c>
      <c r="D33" s="247">
        <v>183878</v>
      </c>
      <c r="E33" s="257">
        <v>0</v>
      </c>
      <c r="F33" s="316">
        <v>30428</v>
      </c>
      <c r="G33" s="120"/>
    </row>
    <row r="34" spans="1:7" ht="24.95" hidden="1" customHeight="1" outlineLevel="1" x14ac:dyDescent="0.25">
      <c r="A34" s="180" t="s">
        <v>26</v>
      </c>
      <c r="B34" s="244">
        <v>14</v>
      </c>
      <c r="C34" s="314">
        <f t="shared" si="1"/>
        <v>315940</v>
      </c>
      <c r="D34" s="247">
        <v>315909</v>
      </c>
      <c r="E34" s="247">
        <v>31</v>
      </c>
      <c r="F34" s="316">
        <v>42765</v>
      </c>
      <c r="G34" s="120"/>
    </row>
    <row r="35" spans="1:7" ht="24.95" hidden="1" customHeight="1" outlineLevel="1" x14ac:dyDescent="0.25">
      <c r="A35" s="180" t="s">
        <v>27</v>
      </c>
      <c r="B35" s="244">
        <v>14</v>
      </c>
      <c r="C35" s="314">
        <f t="shared" si="1"/>
        <v>395405</v>
      </c>
      <c r="D35" s="247">
        <v>395382</v>
      </c>
      <c r="E35" s="247">
        <v>23</v>
      </c>
      <c r="F35" s="316">
        <v>42723</v>
      </c>
      <c r="G35" s="120"/>
    </row>
    <row r="36" spans="1:7" ht="24.95" hidden="1" customHeight="1" outlineLevel="1" x14ac:dyDescent="0.25">
      <c r="A36" s="180" t="s">
        <v>28</v>
      </c>
      <c r="B36" s="244">
        <v>14</v>
      </c>
      <c r="C36" s="314">
        <f t="shared" si="1"/>
        <v>139410</v>
      </c>
      <c r="D36" s="247">
        <v>139373</v>
      </c>
      <c r="E36" s="248">
        <v>37</v>
      </c>
      <c r="F36" s="316">
        <v>35101</v>
      </c>
      <c r="G36" s="120"/>
    </row>
    <row r="37" spans="1:7" ht="24.95" hidden="1" customHeight="1" outlineLevel="1" x14ac:dyDescent="0.25">
      <c r="A37" s="180" t="s">
        <v>29</v>
      </c>
      <c r="B37" s="244">
        <v>14</v>
      </c>
      <c r="C37" s="314">
        <f t="shared" si="1"/>
        <v>195981</v>
      </c>
      <c r="D37" s="247">
        <v>195976</v>
      </c>
      <c r="E37" s="248">
        <v>5</v>
      </c>
      <c r="F37" s="316">
        <v>53520</v>
      </c>
      <c r="G37" s="120"/>
    </row>
    <row r="38" spans="1:7" ht="24.95" hidden="1" customHeight="1" outlineLevel="1" x14ac:dyDescent="0.25">
      <c r="A38" s="180" t="s">
        <v>30</v>
      </c>
      <c r="B38" s="244">
        <v>14</v>
      </c>
      <c r="C38" s="314">
        <f t="shared" si="1"/>
        <v>157832</v>
      </c>
      <c r="D38" s="247">
        <v>157797</v>
      </c>
      <c r="E38" s="247">
        <v>35</v>
      </c>
      <c r="F38" s="316">
        <v>25874</v>
      </c>
      <c r="G38" s="120"/>
    </row>
    <row r="39" spans="1:7" ht="24.95" hidden="1" customHeight="1" outlineLevel="1" x14ac:dyDescent="0.25">
      <c r="A39" s="180" t="s">
        <v>31</v>
      </c>
      <c r="B39" s="244">
        <v>14</v>
      </c>
      <c r="C39" s="314">
        <f t="shared" si="1"/>
        <v>152699</v>
      </c>
      <c r="D39" s="247">
        <v>152577</v>
      </c>
      <c r="E39" s="247">
        <v>122</v>
      </c>
      <c r="F39" s="316">
        <v>10103</v>
      </c>
      <c r="G39" s="120"/>
    </row>
    <row r="40" spans="1:7" s="64" customFormat="1" ht="39.950000000000003" customHeight="1" collapsed="1" x14ac:dyDescent="0.25">
      <c r="A40" s="241">
        <v>2021</v>
      </c>
      <c r="B40" s="358">
        <f>B52</f>
        <v>14</v>
      </c>
      <c r="C40" s="317">
        <f>SUM(C41:C52)</f>
        <v>2951625</v>
      </c>
      <c r="D40" s="318">
        <f>SUM(D41:D52)</f>
        <v>2951189</v>
      </c>
      <c r="E40" s="318">
        <f>SUM(E41:E52)</f>
        <v>436</v>
      </c>
      <c r="F40" s="319">
        <f>SUM(F41:F52)</f>
        <v>576023</v>
      </c>
      <c r="G40" s="120"/>
    </row>
    <row r="41" spans="1:7" s="64" customFormat="1" ht="24.95" customHeight="1" x14ac:dyDescent="0.25">
      <c r="A41" s="180" t="s">
        <v>20</v>
      </c>
      <c r="B41" s="375">
        <v>14</v>
      </c>
      <c r="C41" s="376">
        <f>SUM(D41,E41)</f>
        <v>91275</v>
      </c>
      <c r="D41" s="377">
        <v>91237</v>
      </c>
      <c r="E41" s="377">
        <v>38</v>
      </c>
      <c r="F41" s="378">
        <v>19232</v>
      </c>
      <c r="G41" s="120"/>
    </row>
    <row r="42" spans="1:7" s="126" customFormat="1" ht="24.95" customHeight="1" x14ac:dyDescent="0.25">
      <c r="A42" s="180" t="s">
        <v>21</v>
      </c>
      <c r="B42" s="375">
        <v>14</v>
      </c>
      <c r="C42" s="376">
        <f>SUM(D42,E42)</f>
        <v>166854</v>
      </c>
      <c r="D42" s="375">
        <v>166742</v>
      </c>
      <c r="E42" s="375">
        <v>112</v>
      </c>
      <c r="F42" s="378">
        <v>28691</v>
      </c>
      <c r="G42" s="120"/>
    </row>
    <row r="43" spans="1:7" s="126" customFormat="1" ht="24.95" customHeight="1" x14ac:dyDescent="0.25">
      <c r="A43" s="180" t="s">
        <v>22</v>
      </c>
      <c r="B43" s="375">
        <v>14</v>
      </c>
      <c r="C43" s="376">
        <f t="shared" ref="C43:C52" si="2">SUM(D43,E43)</f>
        <v>112104</v>
      </c>
      <c r="D43" s="375">
        <v>112104</v>
      </c>
      <c r="E43" s="375">
        <v>0</v>
      </c>
      <c r="F43" s="378">
        <v>28511</v>
      </c>
      <c r="G43" s="120"/>
    </row>
    <row r="44" spans="1:7" ht="24.95" customHeight="1" x14ac:dyDescent="0.25">
      <c r="A44" s="180" t="s">
        <v>23</v>
      </c>
      <c r="B44" s="375">
        <v>14</v>
      </c>
      <c r="C44" s="376">
        <f t="shared" si="2"/>
        <v>217604</v>
      </c>
      <c r="D44" s="375">
        <v>217603</v>
      </c>
      <c r="E44" s="374">
        <v>1</v>
      </c>
      <c r="F44" s="378">
        <v>43392</v>
      </c>
      <c r="G44" s="120"/>
    </row>
    <row r="45" spans="1:7" ht="24.95" customHeight="1" x14ac:dyDescent="0.25">
      <c r="A45" s="180" t="s">
        <v>24</v>
      </c>
      <c r="B45" s="375">
        <v>14</v>
      </c>
      <c r="C45" s="376">
        <f t="shared" si="2"/>
        <v>288674</v>
      </c>
      <c r="D45" s="374">
        <v>288672</v>
      </c>
      <c r="E45" s="374">
        <v>2</v>
      </c>
      <c r="F45" s="378">
        <v>58319</v>
      </c>
      <c r="G45" s="120"/>
    </row>
    <row r="46" spans="1:7" ht="24.95" customHeight="1" x14ac:dyDescent="0.25">
      <c r="A46" s="180" t="s">
        <v>25</v>
      </c>
      <c r="B46" s="375">
        <v>14</v>
      </c>
      <c r="C46" s="376">
        <f t="shared" si="2"/>
        <v>320114</v>
      </c>
      <c r="D46" s="374">
        <v>320106</v>
      </c>
      <c r="E46" s="374">
        <v>8</v>
      </c>
      <c r="F46" s="378">
        <v>45981</v>
      </c>
      <c r="G46" s="120"/>
    </row>
    <row r="47" spans="1:7" ht="24.95" customHeight="1" x14ac:dyDescent="0.25">
      <c r="A47" s="180" t="s">
        <v>26</v>
      </c>
      <c r="B47" s="375">
        <v>14</v>
      </c>
      <c r="C47" s="376">
        <f t="shared" si="2"/>
        <v>381979</v>
      </c>
      <c r="D47" s="374">
        <v>381973</v>
      </c>
      <c r="E47" s="374">
        <v>6</v>
      </c>
      <c r="F47" s="378">
        <v>46172</v>
      </c>
      <c r="G47" s="120"/>
    </row>
    <row r="48" spans="1:7" ht="24.95" customHeight="1" x14ac:dyDescent="0.25">
      <c r="A48" s="180" t="s">
        <v>27</v>
      </c>
      <c r="B48" s="375">
        <v>14</v>
      </c>
      <c r="C48" s="376">
        <f t="shared" si="2"/>
        <v>372125</v>
      </c>
      <c r="D48" s="374">
        <v>372121</v>
      </c>
      <c r="E48" s="374">
        <v>4</v>
      </c>
      <c r="F48" s="378">
        <v>60597</v>
      </c>
      <c r="G48" s="120"/>
    </row>
    <row r="49" spans="1:7" ht="24.95" customHeight="1" x14ac:dyDescent="0.25">
      <c r="A49" s="180" t="s">
        <v>28</v>
      </c>
      <c r="B49" s="375">
        <v>14</v>
      </c>
      <c r="C49" s="376">
        <f t="shared" si="2"/>
        <v>219466</v>
      </c>
      <c r="D49" s="374">
        <v>219466</v>
      </c>
      <c r="E49" s="373">
        <v>0</v>
      </c>
      <c r="F49" s="378">
        <v>60222</v>
      </c>
      <c r="G49" s="120"/>
    </row>
    <row r="50" spans="1:7" ht="24.95" customHeight="1" x14ac:dyDescent="0.25">
      <c r="A50" s="180" t="s">
        <v>29</v>
      </c>
      <c r="B50" s="375">
        <v>14</v>
      </c>
      <c r="C50" s="376">
        <f t="shared" si="2"/>
        <v>231562</v>
      </c>
      <c r="D50" s="374">
        <v>231556</v>
      </c>
      <c r="E50" s="373">
        <v>6</v>
      </c>
      <c r="F50" s="378">
        <v>84947</v>
      </c>
      <c r="G50" s="120"/>
    </row>
    <row r="51" spans="1:7" ht="24.95" customHeight="1" x14ac:dyDescent="0.25">
      <c r="A51" s="180" t="s">
        <v>30</v>
      </c>
      <c r="B51" s="375">
        <v>14</v>
      </c>
      <c r="C51" s="376">
        <f t="shared" si="2"/>
        <v>188091</v>
      </c>
      <c r="D51" s="374">
        <v>188091</v>
      </c>
      <c r="E51" s="374">
        <v>0</v>
      </c>
      <c r="F51" s="378">
        <v>62174</v>
      </c>
      <c r="G51" s="120"/>
    </row>
    <row r="52" spans="1:7" ht="24.95" customHeight="1" x14ac:dyDescent="0.25">
      <c r="A52" s="180" t="s">
        <v>31</v>
      </c>
      <c r="B52" s="375">
        <v>14</v>
      </c>
      <c r="C52" s="376">
        <f t="shared" si="2"/>
        <v>361777</v>
      </c>
      <c r="D52" s="374">
        <v>361518</v>
      </c>
      <c r="E52" s="374">
        <v>259</v>
      </c>
      <c r="F52" s="378">
        <v>37785</v>
      </c>
      <c r="G52" s="120"/>
    </row>
    <row r="53" spans="1:7" ht="9.9499999999999993" customHeight="1" thickBot="1" x14ac:dyDescent="0.3">
      <c r="A53" s="320"/>
      <c r="B53" s="321"/>
      <c r="C53" s="321"/>
      <c r="D53" s="321"/>
      <c r="E53" s="321"/>
      <c r="F53" s="322"/>
    </row>
    <row r="54" spans="1:7" ht="9.9499999999999993" customHeight="1" x14ac:dyDescent="0.25">
      <c r="A54" s="122"/>
      <c r="B54" s="122"/>
      <c r="C54" s="122"/>
      <c r="D54" s="122"/>
      <c r="E54" s="122"/>
      <c r="F54" s="122"/>
    </row>
    <row r="55" spans="1:7" x14ac:dyDescent="0.25">
      <c r="A55" s="123" t="s">
        <v>153</v>
      </c>
      <c r="B55" s="124"/>
      <c r="C55" s="72"/>
      <c r="D55" s="125"/>
      <c r="E55" s="125"/>
      <c r="F55" s="126"/>
    </row>
    <row r="56" spans="1:7" x14ac:dyDescent="0.25">
      <c r="A56" s="69" t="s">
        <v>212</v>
      </c>
      <c r="B56" s="126"/>
      <c r="C56" s="126"/>
      <c r="D56" s="126"/>
      <c r="E56" s="126"/>
      <c r="F56" s="126"/>
    </row>
    <row r="58" spans="1:7" x14ac:dyDescent="0.25">
      <c r="A58" s="80"/>
    </row>
    <row r="60" spans="1:7" x14ac:dyDescent="0.25">
      <c r="E60" s="344"/>
    </row>
  </sheetData>
  <mergeCells count="2">
    <mergeCell ref="B8:B9"/>
    <mergeCell ref="F8:F9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이름이 지정된 범위</vt:lpstr>
      </vt:variant>
      <vt:variant>
        <vt:i4>6</vt:i4>
      </vt:variant>
    </vt:vector>
  </HeadingPairs>
  <TitlesOfParts>
    <vt:vector size="13" baseType="lpstr">
      <vt:lpstr>ⅩⅠ. 교통관광</vt:lpstr>
      <vt:lpstr>1.자동차등록</vt:lpstr>
      <vt:lpstr>1-1. 자동차 연료 종류별 등록</vt:lpstr>
      <vt:lpstr>2.업종별운수업체</vt:lpstr>
      <vt:lpstr>3.영업용자동차 업종별 수송</vt:lpstr>
      <vt:lpstr>4.관광사업체등록</vt:lpstr>
      <vt:lpstr>5.주요관광지방문객수 </vt:lpstr>
      <vt:lpstr>'1.자동차등록'!Print_Area</vt:lpstr>
      <vt:lpstr>'2.업종별운수업체'!Print_Area</vt:lpstr>
      <vt:lpstr>'3.영업용자동차 업종별 수송'!Print_Area</vt:lpstr>
      <vt:lpstr>'4.관광사업체등록'!Print_Area</vt:lpstr>
      <vt:lpstr>'5.주요관광지방문객수 '!Print_Area</vt:lpstr>
      <vt:lpstr>'ⅩⅠ. 교통관광'!Print_Area</vt:lpstr>
    </vt:vector>
  </TitlesOfParts>
  <Company>통계청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2022-12-12T08:03:34Z</cp:lastPrinted>
  <dcterms:created xsi:type="dcterms:W3CDTF">2010-02-23T06:15:14Z</dcterms:created>
  <dcterms:modified xsi:type="dcterms:W3CDTF">2023-10-19T00:39:04Z</dcterms:modified>
</cp:coreProperties>
</file>