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2년도\통계연보\2020년 기준\2021년도 통계연보\"/>
    </mc:Choice>
  </mc:AlternateContent>
  <bookViews>
    <workbookView xWindow="0" yWindow="0" windowWidth="28800" windowHeight="11595" tabRatio="881"/>
  </bookViews>
  <sheets>
    <sheet name="ⅩⅡ. 보건 및 사회보장" sheetId="63" r:id="rId1"/>
    <sheet name="1.의료기관" sheetId="64" r:id="rId2"/>
    <sheet name="2.의료기관종사 의료인력" sheetId="65" r:id="rId3"/>
    <sheet name="3.보건소인력" sheetId="66" r:id="rId4"/>
    <sheet name="4.보건지소 및 보건진료소, 건강생활지원센터 인력" sheetId="67" r:id="rId5"/>
    <sheet name="5.의약품등 제조업소 및 판매업소" sheetId="68" r:id="rId6"/>
    <sheet name="6.식품위생관계업소" sheetId="69" r:id="rId7"/>
    <sheet name="7.공중위생업소" sheetId="70" r:id="rId8"/>
    <sheet name="8.예방접종" sheetId="71" r:id="rId9"/>
    <sheet name="9.법정감염병 발생 및 사망" sheetId="98" r:id="rId10"/>
    <sheet name="10.한센사업대상자현황" sheetId="97" r:id="rId11"/>
    <sheet name="11.결핵환자현황" sheetId="75" r:id="rId12"/>
    <sheet name="12.구강보건사업실적" sheetId="76" r:id="rId13"/>
    <sheet name="13.모자보건사업실적" sheetId="77" r:id="rId14"/>
    <sheet name="14.건강보험적용인구" sheetId="78" r:id="rId15"/>
    <sheet name="15.건강보험급여" sheetId="80" r:id="rId16"/>
    <sheet name="16.건강보험대상자 진료 실적" sheetId="79" r:id="rId17"/>
    <sheet name="17.국민연금 가입자" sheetId="81" r:id="rId18"/>
    <sheet name="18.국민연금급여지급현황" sheetId="82" r:id="rId19"/>
    <sheet name="19.노인여가복지시설" sheetId="83" r:id="rId20"/>
    <sheet name="20.노인주거복지시설" sheetId="84" r:id="rId21"/>
    <sheet name="21.노인의료복지시설" sheetId="85" r:id="rId22"/>
    <sheet name="22.재가노인복지시설" sheetId="86" r:id="rId23"/>
    <sheet name="23.국민기초생활보장" sheetId="87" r:id="rId24"/>
    <sheet name="24.기초연금 수급자 수" sheetId="88" r:id="rId25"/>
    <sheet name="25.여성폭력상담" sheetId="90" r:id="rId26"/>
    <sheet name="26.아동복지시설" sheetId="91" r:id="rId27"/>
    <sheet name="27.장애인복지생활시설" sheetId="92" r:id="rId28"/>
    <sheet name="28.장애인등록현황" sheetId="93" r:id="rId29"/>
    <sheet name="29.어린이집" sheetId="94" r:id="rId30"/>
    <sheet name="30.사회복지자원봉사자 현황" sheetId="95" r:id="rId31"/>
  </sheets>
  <externalReferences>
    <externalReference r:id="rId32"/>
  </externalReferences>
  <definedNames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 localSheetId="15">#REF!</definedName>
    <definedName name="aaa" localSheetId="16">#REF!</definedName>
    <definedName name="aaa" localSheetId="17">#REF!</definedName>
    <definedName name="aaa" localSheetId="18">#REF!</definedName>
    <definedName name="aaa" localSheetId="19">#REF!</definedName>
    <definedName name="aaa" localSheetId="2">#REF!</definedName>
    <definedName name="aaa" localSheetId="20">#REF!</definedName>
    <definedName name="aaa" localSheetId="21">#REF!</definedName>
    <definedName name="aaa" localSheetId="22">#REF!</definedName>
    <definedName name="aaa" localSheetId="23">#REF!</definedName>
    <definedName name="aaa" localSheetId="24">#REF!</definedName>
    <definedName name="aaa" localSheetId="25">#REF!</definedName>
    <definedName name="aaa" localSheetId="26">#REF!</definedName>
    <definedName name="aaa" localSheetId="27">#REF!</definedName>
    <definedName name="aaa" localSheetId="28">#REF!</definedName>
    <definedName name="aaa" localSheetId="29">#REF!</definedName>
    <definedName name="aaa" localSheetId="3">#REF!</definedName>
    <definedName name="aaa" localSheetId="30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0">#REF!</definedName>
    <definedName name="aaa">#REF!</definedName>
    <definedName name="_xlnm.Database" localSheetId="15">#REF!</definedName>
    <definedName name="_xlnm.Database" localSheetId="9">#REF!</definedName>
    <definedName name="_xlnm.Database">#REF!</definedName>
    <definedName name="_xlnm.Print_Area" localSheetId="1">'1.의료기관'!$A$1:$AA$42</definedName>
    <definedName name="_xlnm.Print_Area" localSheetId="10">'10.한센사업대상자현황'!$A$1:$I$33</definedName>
    <definedName name="_xlnm.Print_Area" localSheetId="11">'11.결핵환자현황'!$A$1:$N$49</definedName>
    <definedName name="_xlnm.Print_Area" localSheetId="12">'12.구강보건사업실적'!$A$1:$I$20</definedName>
    <definedName name="_xlnm.Print_Area" localSheetId="13">'13.모자보건사업실적'!$A$1:$E$38</definedName>
    <definedName name="_xlnm.Print_Area" localSheetId="14">'14.건강보험적용인구'!$A$1:$L$33</definedName>
    <definedName name="_xlnm.Print_Area" localSheetId="15">'15.건강보험급여'!$A$1:$Q$24</definedName>
    <definedName name="_xlnm.Print_Area" localSheetId="16">'16.건강보험대상자 진료 실적'!$A$1:$I$27</definedName>
    <definedName name="_xlnm.Print_Area" localSheetId="17">'17.국민연금 가입자'!$A$1:$I$18</definedName>
    <definedName name="_xlnm.Print_Area" localSheetId="18">'18.국민연금급여지급현황'!$A$1:$M$38</definedName>
    <definedName name="_xlnm.Print_Area" localSheetId="19">'19.노인여가복지시설'!$A$1:$H$39</definedName>
    <definedName name="_xlnm.Print_Area" localSheetId="2">'2.의료기관종사 의료인력'!$A$1:$N$39</definedName>
    <definedName name="_xlnm.Print_Area" localSheetId="20">'20.노인주거복지시설'!$A$1:$AH$41</definedName>
    <definedName name="_xlnm.Print_Area" localSheetId="21">'21.노인의료복지시설'!$A$1:$Y$41</definedName>
    <definedName name="_xlnm.Print_Area" localSheetId="22">'22.재가노인복지시설'!$A$1:$Y$40</definedName>
    <definedName name="_xlnm.Print_Area" localSheetId="23">'23.국민기초생활보장'!$A$1:$Q$39</definedName>
    <definedName name="_xlnm.Print_Area" localSheetId="25">'25.여성폭력상담'!$A$1:$J$37</definedName>
    <definedName name="_xlnm.Print_Area" localSheetId="26">'26.아동복지시설'!$A$1:$O$35</definedName>
    <definedName name="_xlnm.Print_Area" localSheetId="27">'27.장애인복지생활시설'!$A$1:$M$34</definedName>
    <definedName name="_xlnm.Print_Area" localSheetId="28">'28.장애인등록현황'!$A$1:$V$20</definedName>
    <definedName name="_xlnm.Print_Area" localSheetId="29">'29.어린이집'!$A$1:$K$32</definedName>
    <definedName name="_xlnm.Print_Area" localSheetId="3">'3.보건소인력'!$A$1:$L$25</definedName>
    <definedName name="_xlnm.Print_Area" localSheetId="30">'30.사회복지자원봉사자 현황'!$A$1:$L$18</definedName>
    <definedName name="_xlnm.Print_Area" localSheetId="4">'4.보건지소 및 보건진료소, 건강생활지원센터 인력'!$A$1:$U$36</definedName>
    <definedName name="_xlnm.Print_Area" localSheetId="6">'6.식품위생관계업소'!$A$1:$V$42</definedName>
    <definedName name="_xlnm.Print_Area" localSheetId="7">'7.공중위생업소'!$A$1:$J$39</definedName>
    <definedName name="_xlnm.Print_Area" localSheetId="9">'9.법정감염병 발생 및 사망'!$A$1:$AN$27</definedName>
    <definedName name="_xlnm.Print_Area" localSheetId="0">'ⅩⅡ. 보건 및 사회보장'!$A$1:$I$45</definedName>
    <definedName name="zum" localSheetId="15">#REF!</definedName>
    <definedName name="zum" localSheetId="9">#REF!</definedName>
    <definedName name="zum">#REF!</definedName>
    <definedName name="나" localSheetId="15">#REF!</definedName>
    <definedName name="나" localSheetId="9">#REF!</definedName>
    <definedName name="나">#REF!</definedName>
    <definedName name="양성구">[1]봉사원파견!$B$43:$B$44</definedName>
    <definedName name="주간예산구분">[1]주간보호!$D$6:$D$50</definedName>
    <definedName name="주간정원2" localSheetId="15">#REF!</definedName>
    <definedName name="주간정원2" localSheetId="9">#REF!</definedName>
    <definedName name="주간정원2">#REF!</definedName>
    <definedName name="주간종사11" localSheetId="15">#REF!</definedName>
    <definedName name="주간종사11" localSheetId="9">#REF!</definedName>
    <definedName name="주간종사11">#REF!</definedName>
    <definedName name="질병" localSheetId="15">#REF!</definedName>
    <definedName name="질병" localSheetId="9">#REF!</definedName>
    <definedName name="질병">#REF!</definedName>
    <definedName name="치매1">[1]주간보호!$D$55:$D$79</definedName>
    <definedName name="ㅠ1" localSheetId="15">#REF!</definedName>
    <definedName name="ㅠ1" localSheetId="9">#REF!</definedName>
    <definedName name="ㅠ1">#REF!</definedName>
  </definedNames>
  <calcPr calcId="162913"/>
</workbook>
</file>

<file path=xl/calcChain.xml><?xml version="1.0" encoding="utf-8"?>
<calcChain xmlns="http://schemas.openxmlformats.org/spreadsheetml/2006/main">
  <c r="B26" i="87" l="1"/>
  <c r="J27" i="87"/>
  <c r="G27" i="87"/>
  <c r="C28" i="87"/>
  <c r="C27" i="87"/>
  <c r="C26" i="87" s="1"/>
  <c r="X29" i="84" l="1"/>
  <c r="Z28" i="84"/>
  <c r="Y28" i="84"/>
  <c r="X28" i="84"/>
  <c r="C26" i="70" l="1"/>
  <c r="B25" i="70"/>
  <c r="E24" i="70"/>
  <c r="D24" i="70"/>
  <c r="C19" i="79" l="1"/>
  <c r="E14" i="79"/>
  <c r="E11" i="79"/>
  <c r="E12" i="79"/>
  <c r="E13" i="79"/>
  <c r="F18" i="80"/>
  <c r="H18" i="80"/>
  <c r="D18" i="80"/>
  <c r="B21" i="80"/>
  <c r="B20" i="80"/>
  <c r="B19" i="80"/>
  <c r="B18" i="84" l="1"/>
  <c r="C18" i="84"/>
  <c r="E18" i="84"/>
  <c r="F18" i="84"/>
  <c r="H18" i="84"/>
  <c r="I18" i="84"/>
  <c r="L18" i="84"/>
  <c r="O18" i="84"/>
  <c r="U18" i="84"/>
  <c r="X18" i="84"/>
  <c r="AC18" i="84"/>
  <c r="AF18" i="84"/>
  <c r="B19" i="84"/>
  <c r="C19" i="84"/>
  <c r="E19" i="84"/>
  <c r="F19" i="84"/>
  <c r="H19" i="84"/>
  <c r="I19" i="84"/>
  <c r="L19" i="84"/>
  <c r="O19" i="84"/>
  <c r="U19" i="84"/>
  <c r="X19" i="84"/>
  <c r="AC19" i="84"/>
  <c r="AF19" i="84"/>
  <c r="B20" i="84"/>
  <c r="C20" i="84"/>
  <c r="E20" i="84"/>
  <c r="F20" i="84"/>
  <c r="H20" i="84"/>
  <c r="I20" i="84"/>
  <c r="L20" i="84"/>
  <c r="D20" i="84" s="1"/>
  <c r="O20" i="84"/>
  <c r="G20" i="84" s="1"/>
  <c r="U20" i="84"/>
  <c r="X20" i="84"/>
  <c r="AC20" i="84"/>
  <c r="AF20" i="84"/>
  <c r="B21" i="84"/>
  <c r="C21" i="84"/>
  <c r="E21" i="84"/>
  <c r="F21" i="84"/>
  <c r="H21" i="84"/>
  <c r="I21" i="84"/>
  <c r="L21" i="84"/>
  <c r="O21" i="84"/>
  <c r="G21" i="84" s="1"/>
  <c r="U21" i="84"/>
  <c r="X21" i="84"/>
  <c r="AC21" i="84"/>
  <c r="AF21" i="84"/>
  <c r="B22" i="84"/>
  <c r="C22" i="84"/>
  <c r="E22" i="84"/>
  <c r="F22" i="84"/>
  <c r="H22" i="84"/>
  <c r="I22" i="84"/>
  <c r="L22" i="84"/>
  <c r="D22" i="84" s="1"/>
  <c r="O22" i="84"/>
  <c r="G22" i="84" s="1"/>
  <c r="U22" i="84"/>
  <c r="X22" i="84"/>
  <c r="AC22" i="84"/>
  <c r="AF22" i="84"/>
  <c r="B23" i="84"/>
  <c r="C23" i="84"/>
  <c r="E23" i="84"/>
  <c r="F23" i="84"/>
  <c r="H23" i="84"/>
  <c r="I23" i="84"/>
  <c r="L23" i="84"/>
  <c r="D23" i="84" s="1"/>
  <c r="O23" i="84"/>
  <c r="G23" i="84" s="1"/>
  <c r="U23" i="84"/>
  <c r="X23" i="84"/>
  <c r="AC23" i="84"/>
  <c r="AF23" i="84"/>
  <c r="B24" i="84"/>
  <c r="C24" i="84"/>
  <c r="E24" i="84"/>
  <c r="F24" i="84"/>
  <c r="H24" i="84"/>
  <c r="I24" i="84"/>
  <c r="L24" i="84"/>
  <c r="D24" i="84" s="1"/>
  <c r="O24" i="84"/>
  <c r="G24" i="84" s="1"/>
  <c r="U24" i="84"/>
  <c r="X24" i="84"/>
  <c r="AC24" i="84"/>
  <c r="AF24" i="84"/>
  <c r="B25" i="84"/>
  <c r="C25" i="84"/>
  <c r="E25" i="84"/>
  <c r="F25" i="84"/>
  <c r="H25" i="84"/>
  <c r="I25" i="84"/>
  <c r="L25" i="84"/>
  <c r="D25" i="84" s="1"/>
  <c r="O25" i="84"/>
  <c r="G25" i="84" s="1"/>
  <c r="U25" i="84"/>
  <c r="X25" i="84"/>
  <c r="AC25" i="84"/>
  <c r="AF25" i="84"/>
  <c r="B26" i="84"/>
  <c r="C26" i="84"/>
  <c r="D26" i="84"/>
  <c r="E26" i="84"/>
  <c r="F26" i="84"/>
  <c r="G26" i="84"/>
  <c r="H26" i="84"/>
  <c r="I26" i="84"/>
  <c r="L26" i="84"/>
  <c r="O26" i="84"/>
  <c r="U26" i="84"/>
  <c r="X26" i="84"/>
  <c r="AC26" i="84"/>
  <c r="AF26" i="84"/>
  <c r="B27" i="84"/>
  <c r="C27" i="84"/>
  <c r="D27" i="84"/>
  <c r="E27" i="84"/>
  <c r="F27" i="84"/>
  <c r="G27" i="84"/>
  <c r="H27" i="84"/>
  <c r="I27" i="84"/>
  <c r="L27" i="84"/>
  <c r="O27" i="84"/>
  <c r="U27" i="84"/>
  <c r="X27" i="84"/>
  <c r="AC27" i="84"/>
  <c r="AF27" i="84"/>
  <c r="G19" i="84" l="1"/>
  <c r="G18" i="84"/>
  <c r="D19" i="84"/>
  <c r="D18" i="84"/>
  <c r="D21" i="84"/>
  <c r="B17" i="83" l="1"/>
  <c r="B28" i="64" l="1"/>
  <c r="C28" i="64"/>
  <c r="B29" i="64"/>
  <c r="C29" i="64"/>
  <c r="B30" i="64"/>
  <c r="C30" i="64"/>
  <c r="B31" i="64"/>
  <c r="C31" i="64"/>
  <c r="B32" i="64"/>
  <c r="C32" i="64"/>
  <c r="B33" i="64"/>
  <c r="C33" i="64"/>
  <c r="B34" i="64"/>
  <c r="C34" i="64"/>
  <c r="B35" i="64"/>
  <c r="C35" i="64"/>
  <c r="B36" i="64"/>
  <c r="C36" i="64"/>
  <c r="B27" i="64"/>
  <c r="C27" i="64"/>
  <c r="N16" i="86" l="1"/>
  <c r="O16" i="86"/>
  <c r="P16" i="86"/>
  <c r="Q16" i="86"/>
  <c r="R16" i="86"/>
  <c r="S16" i="86"/>
  <c r="T16" i="86"/>
  <c r="U16" i="86"/>
  <c r="V16" i="86"/>
  <c r="W16" i="86"/>
  <c r="X16" i="86"/>
  <c r="Y16" i="86"/>
  <c r="F14" i="95" l="1"/>
  <c r="B30" i="92" l="1"/>
  <c r="B29" i="92"/>
  <c r="B19" i="91"/>
  <c r="B18" i="91"/>
  <c r="I19" i="91"/>
  <c r="I18" i="91"/>
  <c r="F19" i="91"/>
  <c r="F18" i="91"/>
  <c r="C18" i="91"/>
  <c r="C19" i="91"/>
  <c r="B25" i="77"/>
  <c r="H45" i="75" l="1"/>
  <c r="H46" i="75"/>
  <c r="B46" i="75"/>
  <c r="H18" i="75"/>
  <c r="B19" i="82" l="1"/>
  <c r="C19" i="82"/>
  <c r="C18" i="82"/>
  <c r="B18" i="82"/>
  <c r="D21" i="80"/>
  <c r="D20" i="80"/>
  <c r="D19" i="80"/>
  <c r="H14" i="80"/>
  <c r="D16" i="80"/>
  <c r="D17" i="80"/>
  <c r="D15" i="80"/>
  <c r="B16" i="80"/>
  <c r="B17" i="80"/>
  <c r="B15" i="80"/>
  <c r="F14" i="80"/>
  <c r="D10" i="80"/>
  <c r="D13" i="80"/>
  <c r="B13" i="80"/>
  <c r="B32" i="67"/>
  <c r="B31" i="67"/>
  <c r="B30" i="67"/>
  <c r="B29" i="67"/>
  <c r="B28" i="67"/>
  <c r="B27" i="67"/>
  <c r="B26" i="67"/>
  <c r="B25" i="67"/>
  <c r="B24" i="67"/>
  <c r="B23" i="67"/>
  <c r="B13" i="67"/>
  <c r="B14" i="67"/>
  <c r="B15" i="67"/>
  <c r="B16" i="67"/>
  <c r="B17" i="67"/>
  <c r="B18" i="67"/>
  <c r="B19" i="67"/>
  <c r="B20" i="67"/>
  <c r="B21" i="67"/>
  <c r="B12" i="67"/>
  <c r="B12" i="66"/>
  <c r="B11" i="66"/>
  <c r="B22" i="67" l="1"/>
  <c r="B11" i="67"/>
  <c r="B12" i="80"/>
  <c r="B10" i="80"/>
  <c r="B11" i="80"/>
  <c r="D12" i="80"/>
  <c r="D11" i="80"/>
  <c r="B16" i="93"/>
  <c r="B15" i="93"/>
  <c r="J17" i="88"/>
  <c r="I17" i="88"/>
  <c r="E18" i="88"/>
  <c r="E17" i="88"/>
  <c r="H17" i="88" s="1"/>
  <c r="B18" i="88"/>
  <c r="B17" i="88"/>
  <c r="B15" i="81"/>
  <c r="B14" i="81"/>
  <c r="P14" i="80"/>
  <c r="N14" i="80"/>
  <c r="L14" i="80"/>
  <c r="D14" i="80" s="1"/>
  <c r="J14" i="80"/>
  <c r="B14" i="80" s="1"/>
  <c r="J18" i="80"/>
  <c r="B18" i="80" s="1"/>
  <c r="L18" i="80"/>
  <c r="N18" i="80"/>
  <c r="P18" i="80"/>
  <c r="H17" i="75"/>
  <c r="B18" i="75"/>
  <c r="B17" i="75"/>
  <c r="C34" i="70" l="1"/>
  <c r="B34" i="70" s="1"/>
  <c r="C33" i="70"/>
  <c r="B33" i="70" s="1"/>
  <c r="C32" i="70"/>
  <c r="B32" i="70" s="1"/>
  <c r="C31" i="70"/>
  <c r="B31" i="70" s="1"/>
  <c r="C30" i="70"/>
  <c r="B30" i="70"/>
  <c r="C29" i="70"/>
  <c r="B29" i="70" s="1"/>
  <c r="C28" i="70"/>
  <c r="B28" i="70" s="1"/>
  <c r="C27" i="70"/>
  <c r="B27" i="70" s="1"/>
  <c r="B26" i="70"/>
  <c r="C25" i="70"/>
  <c r="J24" i="70"/>
  <c r="I24" i="70"/>
  <c r="H24" i="70"/>
  <c r="G24" i="70"/>
  <c r="F24" i="70"/>
  <c r="C15" i="70"/>
  <c r="B15" i="70" s="1"/>
  <c r="C16" i="70"/>
  <c r="B16" i="70" s="1"/>
  <c r="C17" i="70"/>
  <c r="B17" i="70" s="1"/>
  <c r="C18" i="70"/>
  <c r="B18" i="70" s="1"/>
  <c r="C19" i="70"/>
  <c r="B19" i="70" s="1"/>
  <c r="C20" i="70"/>
  <c r="B20" i="70" s="1"/>
  <c r="C21" i="70"/>
  <c r="B21" i="70" s="1"/>
  <c r="C22" i="70"/>
  <c r="B22" i="70" s="1"/>
  <c r="C23" i="70"/>
  <c r="B23" i="70" s="1"/>
  <c r="C14" i="70"/>
  <c r="B14" i="70" s="1"/>
  <c r="T28" i="69"/>
  <c r="O28" i="69"/>
  <c r="K28" i="69"/>
  <c r="C28" i="69"/>
  <c r="T27" i="69"/>
  <c r="O27" i="69"/>
  <c r="K27" i="69"/>
  <c r="C27" i="69"/>
  <c r="T26" i="69"/>
  <c r="O26" i="69"/>
  <c r="K26" i="69"/>
  <c r="C26" i="69"/>
  <c r="T25" i="69"/>
  <c r="O25" i="69"/>
  <c r="K25" i="69"/>
  <c r="C25" i="69"/>
  <c r="T24" i="69"/>
  <c r="O24" i="69"/>
  <c r="K24" i="69"/>
  <c r="C24" i="69"/>
  <c r="T23" i="69"/>
  <c r="O23" i="69"/>
  <c r="K23" i="69"/>
  <c r="C23" i="69"/>
  <c r="T22" i="69"/>
  <c r="O22" i="69"/>
  <c r="K22" i="69"/>
  <c r="C22" i="69"/>
  <c r="T21" i="69"/>
  <c r="O21" i="69"/>
  <c r="K21" i="69"/>
  <c r="C21" i="69"/>
  <c r="B21" i="69" s="1"/>
  <c r="T20" i="69"/>
  <c r="O20" i="69"/>
  <c r="K20" i="69"/>
  <c r="C20" i="69"/>
  <c r="T19" i="69"/>
  <c r="O19" i="69"/>
  <c r="K19" i="69"/>
  <c r="C19" i="69"/>
  <c r="V18" i="69"/>
  <c r="U18" i="69"/>
  <c r="S18" i="69"/>
  <c r="R18" i="69"/>
  <c r="Q18" i="69"/>
  <c r="P18" i="69"/>
  <c r="N18" i="69"/>
  <c r="M18" i="69"/>
  <c r="L18" i="69"/>
  <c r="J18" i="69"/>
  <c r="I18" i="69"/>
  <c r="H18" i="69"/>
  <c r="G18" i="69"/>
  <c r="F18" i="69"/>
  <c r="E18" i="69"/>
  <c r="D18" i="69"/>
  <c r="C30" i="69"/>
  <c r="G25" i="68"/>
  <c r="B25" i="68"/>
  <c r="G24" i="68"/>
  <c r="B24" i="68"/>
  <c r="G23" i="68"/>
  <c r="B23" i="68"/>
  <c r="G22" i="68"/>
  <c r="B22" i="68"/>
  <c r="G21" i="68"/>
  <c r="B21" i="68"/>
  <c r="G20" i="68"/>
  <c r="B20" i="68"/>
  <c r="G19" i="68"/>
  <c r="B19" i="68"/>
  <c r="G18" i="68"/>
  <c r="B18" i="68"/>
  <c r="G17" i="68"/>
  <c r="B17" i="68"/>
  <c r="G16" i="68"/>
  <c r="B16" i="68"/>
  <c r="Q15" i="68"/>
  <c r="P15" i="68"/>
  <c r="O15" i="68"/>
  <c r="N15" i="68"/>
  <c r="M15" i="68"/>
  <c r="L15" i="68"/>
  <c r="K15" i="68"/>
  <c r="J15" i="68"/>
  <c r="I15" i="68"/>
  <c r="H15" i="68"/>
  <c r="F15" i="68"/>
  <c r="E15" i="68"/>
  <c r="D15" i="68"/>
  <c r="C15" i="68"/>
  <c r="H26" i="68"/>
  <c r="C26" i="68"/>
  <c r="B27" i="68"/>
  <c r="U22" i="67"/>
  <c r="K22" i="67"/>
  <c r="L22" i="67"/>
  <c r="M22" i="67"/>
  <c r="N22" i="67"/>
  <c r="O22" i="67"/>
  <c r="P22" i="67"/>
  <c r="Q22" i="67"/>
  <c r="R22" i="67"/>
  <c r="S22" i="67"/>
  <c r="T22" i="67"/>
  <c r="K11" i="67"/>
  <c r="L11" i="67"/>
  <c r="M11" i="67"/>
  <c r="N11" i="67"/>
  <c r="O11" i="67"/>
  <c r="P11" i="67"/>
  <c r="Q11" i="67"/>
  <c r="R11" i="67"/>
  <c r="S11" i="67"/>
  <c r="T11" i="67"/>
  <c r="U11" i="67"/>
  <c r="C11" i="67"/>
  <c r="B27" i="69" l="1"/>
  <c r="B19" i="69"/>
  <c r="B22" i="69"/>
  <c r="B25" i="69"/>
  <c r="C24" i="70"/>
  <c r="B24" i="69"/>
  <c r="K18" i="69"/>
  <c r="B20" i="69"/>
  <c r="B15" i="68"/>
  <c r="G15" i="68"/>
  <c r="B13" i="70"/>
  <c r="O18" i="69"/>
  <c r="T18" i="69"/>
  <c r="B23" i="69"/>
  <c r="B28" i="69"/>
  <c r="B26" i="69"/>
  <c r="B24" i="70"/>
  <c r="C18" i="69"/>
  <c r="B18" i="69" l="1"/>
  <c r="B14" i="95"/>
  <c r="E11" i="95"/>
  <c r="E12" i="95"/>
  <c r="E14" i="95"/>
  <c r="E15" i="95"/>
  <c r="E10" i="95"/>
  <c r="B15" i="95"/>
  <c r="F13" i="95"/>
  <c r="E13" i="95" s="1"/>
  <c r="B28" i="94"/>
  <c r="B29" i="94"/>
  <c r="C15" i="94"/>
  <c r="C16" i="94"/>
  <c r="H15" i="92"/>
  <c r="D15" i="92"/>
  <c r="D27" i="92"/>
  <c r="C27" i="92"/>
  <c r="H16" i="92"/>
  <c r="D16" i="92"/>
  <c r="C32" i="90"/>
  <c r="C18" i="90"/>
  <c r="B18" i="90"/>
  <c r="B19" i="90"/>
  <c r="C19" i="90"/>
  <c r="C33" i="90"/>
  <c r="B27" i="92" l="1"/>
  <c r="K25" i="87"/>
  <c r="J25" i="87"/>
  <c r="B25" i="87" s="1"/>
  <c r="G25" i="87"/>
  <c r="K24" i="87"/>
  <c r="J24" i="87"/>
  <c r="B24" i="87" s="1"/>
  <c r="G24" i="87"/>
  <c r="K23" i="87"/>
  <c r="J23" i="87"/>
  <c r="B23" i="87" s="1"/>
  <c r="G23" i="87"/>
  <c r="K22" i="87"/>
  <c r="J22" i="87"/>
  <c r="B22" i="87" s="1"/>
  <c r="G22" i="87"/>
  <c r="K21" i="87"/>
  <c r="C21" i="87" s="1"/>
  <c r="J21" i="87"/>
  <c r="B21" i="87" s="1"/>
  <c r="G21" i="87"/>
  <c r="K20" i="87"/>
  <c r="J20" i="87"/>
  <c r="B20" i="87" s="1"/>
  <c r="G20" i="87"/>
  <c r="C20" i="87" s="1"/>
  <c r="K19" i="87"/>
  <c r="J19" i="87"/>
  <c r="B19" i="87" s="1"/>
  <c r="G19" i="87"/>
  <c r="K18" i="87"/>
  <c r="C18" i="87" s="1"/>
  <c r="J18" i="87"/>
  <c r="B18" i="87" s="1"/>
  <c r="G18" i="87"/>
  <c r="K17" i="87"/>
  <c r="J17" i="87"/>
  <c r="B17" i="87" s="1"/>
  <c r="G17" i="87"/>
  <c r="K16" i="87"/>
  <c r="J16" i="87"/>
  <c r="B16" i="87" s="1"/>
  <c r="G16" i="87"/>
  <c r="C16" i="87"/>
  <c r="Q15" i="87"/>
  <c r="P15" i="87"/>
  <c r="O15" i="87"/>
  <c r="N15" i="87"/>
  <c r="M15" i="87"/>
  <c r="L15" i="87"/>
  <c r="I15" i="87"/>
  <c r="H15" i="87"/>
  <c r="F15" i="87"/>
  <c r="E15" i="87"/>
  <c r="D15" i="87"/>
  <c r="K36" i="87"/>
  <c r="J36" i="87"/>
  <c r="B36" i="87" s="1"/>
  <c r="G36" i="87"/>
  <c r="K35" i="87"/>
  <c r="J35" i="87"/>
  <c r="B35" i="87" s="1"/>
  <c r="G35" i="87"/>
  <c r="K34" i="87"/>
  <c r="J34" i="87"/>
  <c r="B34" i="87" s="1"/>
  <c r="G34" i="87"/>
  <c r="K33" i="87"/>
  <c r="J33" i="87"/>
  <c r="B33" i="87" s="1"/>
  <c r="G33" i="87"/>
  <c r="K32" i="87"/>
  <c r="J32" i="87"/>
  <c r="B32" i="87" s="1"/>
  <c r="G32" i="87"/>
  <c r="K31" i="87"/>
  <c r="J31" i="87"/>
  <c r="B31" i="87" s="1"/>
  <c r="G31" i="87"/>
  <c r="K30" i="87"/>
  <c r="J30" i="87"/>
  <c r="G30" i="87"/>
  <c r="K29" i="87"/>
  <c r="J29" i="87"/>
  <c r="B29" i="87" s="1"/>
  <c r="G29" i="87"/>
  <c r="K28" i="87"/>
  <c r="J28" i="87"/>
  <c r="B28" i="87" s="1"/>
  <c r="G28" i="87"/>
  <c r="K27" i="87"/>
  <c r="B27" i="87"/>
  <c r="Q26" i="87"/>
  <c r="P26" i="87"/>
  <c r="O26" i="87"/>
  <c r="N26" i="87"/>
  <c r="M26" i="87"/>
  <c r="L26" i="87"/>
  <c r="I26" i="87"/>
  <c r="H26" i="87"/>
  <c r="F26" i="87"/>
  <c r="E26" i="87"/>
  <c r="D26" i="87"/>
  <c r="E26" i="86"/>
  <c r="D26" i="86"/>
  <c r="C26" i="86"/>
  <c r="B26" i="86"/>
  <c r="E25" i="86"/>
  <c r="D25" i="86"/>
  <c r="C25" i="86"/>
  <c r="B25" i="86"/>
  <c r="E24" i="86"/>
  <c r="D24" i="86"/>
  <c r="C24" i="86"/>
  <c r="B24" i="86"/>
  <c r="E23" i="86"/>
  <c r="D23" i="86"/>
  <c r="C23" i="86"/>
  <c r="B23" i="86"/>
  <c r="E22" i="86"/>
  <c r="D22" i="86"/>
  <c r="C22" i="86"/>
  <c r="B22" i="86"/>
  <c r="E21" i="86"/>
  <c r="D21" i="86"/>
  <c r="C21" i="86"/>
  <c r="B21" i="86"/>
  <c r="E20" i="86"/>
  <c r="D20" i="86"/>
  <c r="C20" i="86"/>
  <c r="B20" i="86"/>
  <c r="E19" i="86"/>
  <c r="D19" i="86"/>
  <c r="C19" i="86"/>
  <c r="B19" i="86"/>
  <c r="E18" i="86"/>
  <c r="D18" i="86"/>
  <c r="C18" i="86"/>
  <c r="B18" i="86"/>
  <c r="E17" i="86"/>
  <c r="D17" i="86"/>
  <c r="C17" i="86"/>
  <c r="B17" i="86"/>
  <c r="M16" i="86"/>
  <c r="L16" i="86"/>
  <c r="K16" i="86"/>
  <c r="J16" i="86"/>
  <c r="I16" i="86"/>
  <c r="H16" i="86"/>
  <c r="G16" i="86"/>
  <c r="F16" i="86"/>
  <c r="F27" i="86"/>
  <c r="G27" i="86"/>
  <c r="H27" i="86"/>
  <c r="I27" i="86"/>
  <c r="J27" i="86"/>
  <c r="K27" i="86"/>
  <c r="L27" i="86"/>
  <c r="M27" i="86"/>
  <c r="N27" i="86"/>
  <c r="O27" i="86"/>
  <c r="P27" i="86"/>
  <c r="Q27" i="86"/>
  <c r="R27" i="86"/>
  <c r="S27" i="86"/>
  <c r="T27" i="86"/>
  <c r="U27" i="86"/>
  <c r="V27" i="86"/>
  <c r="W27" i="86"/>
  <c r="X27" i="86"/>
  <c r="Y27" i="86"/>
  <c r="B28" i="86"/>
  <c r="U104" i="86"/>
  <c r="T104" i="86"/>
  <c r="S104" i="86"/>
  <c r="R104" i="86"/>
  <c r="E37" i="86"/>
  <c r="D37" i="86"/>
  <c r="C37" i="86"/>
  <c r="B37" i="86"/>
  <c r="E36" i="86"/>
  <c r="D36" i="86"/>
  <c r="C36" i="86"/>
  <c r="B36" i="86"/>
  <c r="E35" i="86"/>
  <c r="D35" i="86"/>
  <c r="C35" i="86"/>
  <c r="B35" i="86"/>
  <c r="E34" i="86"/>
  <c r="D34" i="86"/>
  <c r="C34" i="86"/>
  <c r="B34" i="86"/>
  <c r="E33" i="86"/>
  <c r="D33" i="86"/>
  <c r="C33" i="86"/>
  <c r="B33" i="86"/>
  <c r="E32" i="86"/>
  <c r="D32" i="86"/>
  <c r="C32" i="86"/>
  <c r="B32" i="86"/>
  <c r="E31" i="86"/>
  <c r="D31" i="86"/>
  <c r="C31" i="86"/>
  <c r="B31" i="86"/>
  <c r="E30" i="86"/>
  <c r="D30" i="86"/>
  <c r="C30" i="86"/>
  <c r="B30" i="86"/>
  <c r="E29" i="86"/>
  <c r="D29" i="86"/>
  <c r="C29" i="86"/>
  <c r="B29" i="86"/>
  <c r="E28" i="86"/>
  <c r="D28" i="86"/>
  <c r="C28" i="86"/>
  <c r="I27" i="85"/>
  <c r="H27" i="85"/>
  <c r="G27" i="85"/>
  <c r="F27" i="85"/>
  <c r="E27" i="85"/>
  <c r="D27" i="85"/>
  <c r="C27" i="85"/>
  <c r="B27" i="85"/>
  <c r="I26" i="85"/>
  <c r="H26" i="85"/>
  <c r="G26" i="85"/>
  <c r="F26" i="85"/>
  <c r="E26" i="85"/>
  <c r="D26" i="85"/>
  <c r="C26" i="85"/>
  <c r="B26" i="85"/>
  <c r="I25" i="85"/>
  <c r="H25" i="85"/>
  <c r="G25" i="85"/>
  <c r="F25" i="85"/>
  <c r="E25" i="85"/>
  <c r="D25" i="85"/>
  <c r="C25" i="85"/>
  <c r="B25" i="85"/>
  <c r="I24" i="85"/>
  <c r="H24" i="85"/>
  <c r="G24" i="85"/>
  <c r="F24" i="85"/>
  <c r="E24" i="85"/>
  <c r="D24" i="85"/>
  <c r="C24" i="85"/>
  <c r="B24" i="85"/>
  <c r="I23" i="85"/>
  <c r="H23" i="85"/>
  <c r="G23" i="85"/>
  <c r="F23" i="85"/>
  <c r="E23" i="85"/>
  <c r="D23" i="85"/>
  <c r="C23" i="85"/>
  <c r="B23" i="85"/>
  <c r="I22" i="85"/>
  <c r="H22" i="85"/>
  <c r="G22" i="85"/>
  <c r="F22" i="85"/>
  <c r="E22" i="85"/>
  <c r="D22" i="85"/>
  <c r="C22" i="85"/>
  <c r="B22" i="85"/>
  <c r="I21" i="85"/>
  <c r="H21" i="85"/>
  <c r="G21" i="85"/>
  <c r="F21" i="85"/>
  <c r="E21" i="85"/>
  <c r="D21" i="85"/>
  <c r="C21" i="85"/>
  <c r="B21" i="85"/>
  <c r="I20" i="85"/>
  <c r="H20" i="85"/>
  <c r="G20" i="85"/>
  <c r="F20" i="85"/>
  <c r="E20" i="85"/>
  <c r="D20" i="85"/>
  <c r="C20" i="85"/>
  <c r="B20" i="85"/>
  <c r="I19" i="85"/>
  <c r="H19" i="85"/>
  <c r="G19" i="85"/>
  <c r="G17" i="85" s="1"/>
  <c r="F19" i="85"/>
  <c r="E19" i="85"/>
  <c r="D19" i="85"/>
  <c r="C19" i="85"/>
  <c r="B19" i="85"/>
  <c r="I18" i="85"/>
  <c r="H18" i="85"/>
  <c r="G18" i="85"/>
  <c r="F18" i="85"/>
  <c r="E18" i="85"/>
  <c r="D18" i="85"/>
  <c r="D17" i="85" s="1"/>
  <c r="C18" i="85"/>
  <c r="C17" i="85" s="1"/>
  <c r="B18" i="85"/>
  <c r="Y17" i="85"/>
  <c r="X17" i="85"/>
  <c r="W17" i="85"/>
  <c r="V17" i="85"/>
  <c r="U17" i="85"/>
  <c r="T17" i="85"/>
  <c r="S17" i="85"/>
  <c r="R17" i="85"/>
  <c r="Q17" i="85"/>
  <c r="P17" i="85"/>
  <c r="O17" i="85"/>
  <c r="N17" i="85"/>
  <c r="M17" i="85"/>
  <c r="L17" i="85"/>
  <c r="K17" i="85"/>
  <c r="J17" i="85"/>
  <c r="E29" i="85"/>
  <c r="D29" i="85"/>
  <c r="C29" i="85"/>
  <c r="I38" i="85"/>
  <c r="H38" i="85"/>
  <c r="G38" i="85"/>
  <c r="F38" i="85"/>
  <c r="E38" i="85"/>
  <c r="D38" i="85"/>
  <c r="C38" i="85"/>
  <c r="B38" i="85"/>
  <c r="I37" i="85"/>
  <c r="H37" i="85"/>
  <c r="G37" i="85"/>
  <c r="F37" i="85"/>
  <c r="E37" i="85"/>
  <c r="D37" i="85"/>
  <c r="C37" i="85"/>
  <c r="B37" i="85"/>
  <c r="I36" i="85"/>
  <c r="H36" i="85"/>
  <c r="G36" i="85"/>
  <c r="F36" i="85"/>
  <c r="E36" i="85"/>
  <c r="D36" i="85"/>
  <c r="C36" i="85"/>
  <c r="B36" i="85"/>
  <c r="I35" i="85"/>
  <c r="H35" i="85"/>
  <c r="G35" i="85"/>
  <c r="F35" i="85"/>
  <c r="E35" i="85"/>
  <c r="D35" i="85"/>
  <c r="C35" i="85"/>
  <c r="B35" i="85"/>
  <c r="I34" i="85"/>
  <c r="H34" i="85"/>
  <c r="G34" i="85"/>
  <c r="F34" i="85"/>
  <c r="E34" i="85"/>
  <c r="D34" i="85"/>
  <c r="C34" i="85"/>
  <c r="B34" i="85"/>
  <c r="I33" i="85"/>
  <c r="H33" i="85"/>
  <c r="G33" i="85"/>
  <c r="F33" i="85"/>
  <c r="E33" i="85"/>
  <c r="D33" i="85"/>
  <c r="C33" i="85"/>
  <c r="B33" i="85"/>
  <c r="I32" i="85"/>
  <c r="H32" i="85"/>
  <c r="G32" i="85"/>
  <c r="F32" i="85"/>
  <c r="E32" i="85"/>
  <c r="D32" i="85"/>
  <c r="C32" i="85"/>
  <c r="B32" i="85"/>
  <c r="I31" i="85"/>
  <c r="H31" i="85"/>
  <c r="G31" i="85"/>
  <c r="F31" i="85"/>
  <c r="E31" i="85"/>
  <c r="D31" i="85"/>
  <c r="C31" i="85"/>
  <c r="B31" i="85"/>
  <c r="I30" i="85"/>
  <c r="H30" i="85"/>
  <c r="G30" i="85"/>
  <c r="F30" i="85"/>
  <c r="E30" i="85"/>
  <c r="D30" i="85"/>
  <c r="C30" i="85"/>
  <c r="B30" i="85"/>
  <c r="I29" i="85"/>
  <c r="H29" i="85"/>
  <c r="G29" i="85"/>
  <c r="F29" i="85"/>
  <c r="B29" i="85"/>
  <c r="Y28" i="85"/>
  <c r="X28" i="85"/>
  <c r="W28" i="85"/>
  <c r="V28" i="85"/>
  <c r="U28" i="85"/>
  <c r="T28" i="85"/>
  <c r="S28" i="85"/>
  <c r="R28" i="85"/>
  <c r="Q28" i="85"/>
  <c r="P28" i="85"/>
  <c r="O28" i="85"/>
  <c r="N28" i="85"/>
  <c r="M28" i="85"/>
  <c r="L28" i="85"/>
  <c r="K28" i="85"/>
  <c r="J28" i="85"/>
  <c r="AH17" i="84"/>
  <c r="AG17" i="84"/>
  <c r="AE17" i="84"/>
  <c r="AD17" i="84"/>
  <c r="AB17" i="84"/>
  <c r="AA17" i="84"/>
  <c r="Z17" i="84"/>
  <c r="Y17" i="84"/>
  <c r="W17" i="84"/>
  <c r="V17" i="84"/>
  <c r="T17" i="84"/>
  <c r="S17" i="84"/>
  <c r="Q17" i="84"/>
  <c r="P17" i="84"/>
  <c r="N17" i="84"/>
  <c r="M17" i="84"/>
  <c r="K17" i="84"/>
  <c r="J17" i="84"/>
  <c r="E17" i="84"/>
  <c r="E29" i="84"/>
  <c r="C29" i="84"/>
  <c r="B29" i="84"/>
  <c r="AF38" i="84"/>
  <c r="AC38" i="84"/>
  <c r="X38" i="84"/>
  <c r="U38" i="84"/>
  <c r="O38" i="84"/>
  <c r="L38" i="84"/>
  <c r="I38" i="84"/>
  <c r="H38" i="84"/>
  <c r="F38" i="84"/>
  <c r="E38" i="84"/>
  <c r="C38" i="84"/>
  <c r="B38" i="84"/>
  <c r="AF37" i="84"/>
  <c r="AC37" i="84"/>
  <c r="X37" i="84"/>
  <c r="U37" i="84"/>
  <c r="O37" i="84"/>
  <c r="L37" i="84"/>
  <c r="I37" i="84"/>
  <c r="H37" i="84"/>
  <c r="F37" i="84"/>
  <c r="E37" i="84"/>
  <c r="C37" i="84"/>
  <c r="B37" i="84"/>
  <c r="AF36" i="84"/>
  <c r="AC36" i="84"/>
  <c r="X36" i="84"/>
  <c r="U36" i="84"/>
  <c r="O36" i="84"/>
  <c r="L36" i="84"/>
  <c r="I36" i="84"/>
  <c r="H36" i="84"/>
  <c r="F36" i="84"/>
  <c r="E36" i="84"/>
  <c r="C36" i="84"/>
  <c r="B36" i="84"/>
  <c r="AF35" i="84"/>
  <c r="AC35" i="84"/>
  <c r="X35" i="84"/>
  <c r="U35" i="84"/>
  <c r="O35" i="84"/>
  <c r="L35" i="84"/>
  <c r="I35" i="84"/>
  <c r="H35" i="84"/>
  <c r="F35" i="84"/>
  <c r="E35" i="84"/>
  <c r="C35" i="84"/>
  <c r="B35" i="84"/>
  <c r="AF34" i="84"/>
  <c r="AC34" i="84"/>
  <c r="X34" i="84"/>
  <c r="U34" i="84"/>
  <c r="O34" i="84"/>
  <c r="L34" i="84"/>
  <c r="I34" i="84"/>
  <c r="H34" i="84"/>
  <c r="F34" i="84"/>
  <c r="E34" i="84"/>
  <c r="C34" i="84"/>
  <c r="B34" i="84"/>
  <c r="AF33" i="84"/>
  <c r="AC33" i="84"/>
  <c r="X33" i="84"/>
  <c r="U33" i="84"/>
  <c r="O33" i="84"/>
  <c r="L33" i="84"/>
  <c r="I33" i="84"/>
  <c r="H33" i="84"/>
  <c r="F33" i="84"/>
  <c r="E33" i="84"/>
  <c r="C33" i="84"/>
  <c r="B33" i="84"/>
  <c r="AF32" i="84"/>
  <c r="AC32" i="84"/>
  <c r="X32" i="84"/>
  <c r="U32" i="84"/>
  <c r="O32" i="84"/>
  <c r="L32" i="84"/>
  <c r="I32" i="84"/>
  <c r="H32" i="84"/>
  <c r="F32" i="84"/>
  <c r="E32" i="84"/>
  <c r="C32" i="84"/>
  <c r="B32" i="84"/>
  <c r="AF31" i="84"/>
  <c r="AC31" i="84"/>
  <c r="X31" i="84"/>
  <c r="U31" i="84"/>
  <c r="O31" i="84"/>
  <c r="L31" i="84"/>
  <c r="I31" i="84"/>
  <c r="H31" i="84"/>
  <c r="F31" i="84"/>
  <c r="E31" i="84"/>
  <c r="C31" i="84"/>
  <c r="B31" i="84"/>
  <c r="AF30" i="84"/>
  <c r="AC30" i="84"/>
  <c r="X30" i="84"/>
  <c r="U30" i="84"/>
  <c r="O30" i="84"/>
  <c r="L30" i="84"/>
  <c r="I30" i="84"/>
  <c r="H30" i="84"/>
  <c r="F30" i="84"/>
  <c r="E30" i="84"/>
  <c r="C30" i="84"/>
  <c r="B30" i="84"/>
  <c r="AF29" i="84"/>
  <c r="AC29" i="84"/>
  <c r="U29" i="84"/>
  <c r="O29" i="84"/>
  <c r="L29" i="84"/>
  <c r="I29" i="84"/>
  <c r="H29" i="84"/>
  <c r="F29" i="84"/>
  <c r="AH28" i="84"/>
  <c r="AG28" i="84"/>
  <c r="AE28" i="84"/>
  <c r="AD28" i="84"/>
  <c r="AB28" i="84"/>
  <c r="AA28" i="84"/>
  <c r="W28" i="84"/>
  <c r="V28" i="84"/>
  <c r="T28" i="84"/>
  <c r="S28" i="84"/>
  <c r="Q28" i="84"/>
  <c r="P28" i="84"/>
  <c r="N28" i="84"/>
  <c r="M28" i="84"/>
  <c r="K28" i="84"/>
  <c r="J28" i="84"/>
  <c r="D25" i="83"/>
  <c r="B25" i="83"/>
  <c r="D24" i="83"/>
  <c r="B24" i="83"/>
  <c r="D23" i="83"/>
  <c r="B23" i="83"/>
  <c r="D22" i="83"/>
  <c r="B22" i="83"/>
  <c r="D21" i="83"/>
  <c r="B21" i="83"/>
  <c r="D20" i="83"/>
  <c r="B20" i="83"/>
  <c r="D19" i="83"/>
  <c r="B19" i="83"/>
  <c r="D18" i="83"/>
  <c r="B18" i="83"/>
  <c r="D17" i="83"/>
  <c r="D16" i="83"/>
  <c r="B16" i="83"/>
  <c r="H15" i="83"/>
  <c r="G15" i="83"/>
  <c r="F15" i="83"/>
  <c r="E15" i="83"/>
  <c r="C15" i="83"/>
  <c r="C26" i="83"/>
  <c r="E26" i="83"/>
  <c r="F26" i="83"/>
  <c r="G26" i="83"/>
  <c r="H26" i="83"/>
  <c r="B27" i="83"/>
  <c r="D27" i="83"/>
  <c r="B28" i="83"/>
  <c r="D28" i="83"/>
  <c r="B29" i="83"/>
  <c r="D29" i="83"/>
  <c r="B30" i="83"/>
  <c r="D30" i="83"/>
  <c r="B31" i="83"/>
  <c r="D31" i="83"/>
  <c r="B32" i="83"/>
  <c r="D32" i="83"/>
  <c r="B33" i="83"/>
  <c r="D33" i="83"/>
  <c r="B34" i="83"/>
  <c r="D34" i="83"/>
  <c r="B35" i="83"/>
  <c r="D35" i="83"/>
  <c r="B36" i="83"/>
  <c r="D36" i="83"/>
  <c r="C30" i="87" l="1"/>
  <c r="C24" i="87"/>
  <c r="C25" i="87"/>
  <c r="AC17" i="84"/>
  <c r="C17" i="84"/>
  <c r="C17" i="87"/>
  <c r="B16" i="86"/>
  <c r="C16" i="86"/>
  <c r="C27" i="86"/>
  <c r="E27" i="86"/>
  <c r="B17" i="85"/>
  <c r="H17" i="84"/>
  <c r="D29" i="84"/>
  <c r="C22" i="87"/>
  <c r="C19" i="87"/>
  <c r="C23" i="87"/>
  <c r="B27" i="86"/>
  <c r="D27" i="86"/>
  <c r="D16" i="86"/>
  <c r="E16" i="86"/>
  <c r="H17" i="85"/>
  <c r="E17" i="85"/>
  <c r="I17" i="85"/>
  <c r="D28" i="85"/>
  <c r="F17" i="85"/>
  <c r="X17" i="84"/>
  <c r="F17" i="84"/>
  <c r="B17" i="84"/>
  <c r="I17" i="84"/>
  <c r="AF17" i="84"/>
  <c r="U17" i="84"/>
  <c r="D26" i="83"/>
  <c r="B26" i="83"/>
  <c r="B15" i="83"/>
  <c r="D15" i="83"/>
  <c r="K15" i="87"/>
  <c r="G15" i="87"/>
  <c r="I18" i="88"/>
  <c r="J18" i="88"/>
  <c r="B15" i="87"/>
  <c r="J15" i="87"/>
  <c r="C32" i="87"/>
  <c r="C33" i="87"/>
  <c r="C31" i="87"/>
  <c r="C36" i="87"/>
  <c r="C34" i="87"/>
  <c r="K26" i="87"/>
  <c r="J26" i="87"/>
  <c r="C29" i="87"/>
  <c r="C35" i="87"/>
  <c r="B30" i="87"/>
  <c r="G26" i="87"/>
  <c r="B28" i="85"/>
  <c r="C28" i="85"/>
  <c r="H28" i="85"/>
  <c r="E28" i="85"/>
  <c r="I28" i="85"/>
  <c r="F28" i="85"/>
  <c r="G28" i="85"/>
  <c r="L17" i="84"/>
  <c r="O17" i="84"/>
  <c r="G30" i="84"/>
  <c r="G36" i="84"/>
  <c r="G31" i="84"/>
  <c r="I28" i="84"/>
  <c r="G29" i="84"/>
  <c r="D33" i="84"/>
  <c r="D37" i="84"/>
  <c r="D38" i="84"/>
  <c r="G37" i="84"/>
  <c r="D34" i="84"/>
  <c r="D35" i="84"/>
  <c r="D30" i="84"/>
  <c r="D32" i="84"/>
  <c r="U28" i="84"/>
  <c r="G33" i="84"/>
  <c r="D31" i="84"/>
  <c r="O28" i="84"/>
  <c r="G32" i="84"/>
  <c r="AC28" i="84"/>
  <c r="G34" i="84"/>
  <c r="G35" i="84"/>
  <c r="D36" i="84"/>
  <c r="E28" i="84"/>
  <c r="C28" i="84"/>
  <c r="B28" i="84"/>
  <c r="G38" i="84"/>
  <c r="H28" i="84"/>
  <c r="F28" i="84"/>
  <c r="AF28" i="84"/>
  <c r="L28" i="84"/>
  <c r="C15" i="87" l="1"/>
  <c r="G17" i="84"/>
  <c r="D17" i="84"/>
  <c r="H18" i="88"/>
  <c r="G28" i="84"/>
  <c r="D28" i="84"/>
  <c r="E18" i="79" l="1"/>
  <c r="E17" i="79"/>
  <c r="E16" i="79"/>
  <c r="H15" i="79"/>
  <c r="F15" i="79"/>
  <c r="D15" i="79"/>
  <c r="C15" i="79"/>
  <c r="B15" i="79"/>
  <c r="H19" i="79"/>
  <c r="F19" i="79"/>
  <c r="D19" i="79"/>
  <c r="B19" i="79"/>
  <c r="E21" i="79"/>
  <c r="H29" i="78"/>
  <c r="C29" i="78"/>
  <c r="H16" i="78"/>
  <c r="B16" i="78"/>
  <c r="F16" i="78"/>
  <c r="E16" i="78"/>
  <c r="D25" i="77"/>
  <c r="D14" i="77"/>
  <c r="B14" i="77"/>
  <c r="J13" i="70"/>
  <c r="I13" i="70"/>
  <c r="H13" i="70"/>
  <c r="G13" i="70"/>
  <c r="F13" i="70"/>
  <c r="E13" i="70"/>
  <c r="D13" i="70"/>
  <c r="C13" i="70"/>
  <c r="E19" i="79" l="1"/>
  <c r="E15" i="79"/>
  <c r="T39" i="69"/>
  <c r="O39" i="69"/>
  <c r="K39" i="69"/>
  <c r="C39" i="69"/>
  <c r="T38" i="69"/>
  <c r="O38" i="69"/>
  <c r="K38" i="69"/>
  <c r="C38" i="69"/>
  <c r="B38" i="69" s="1"/>
  <c r="T37" i="69"/>
  <c r="O37" i="69"/>
  <c r="K37" i="69"/>
  <c r="C37" i="69"/>
  <c r="T36" i="69"/>
  <c r="O36" i="69"/>
  <c r="K36" i="69"/>
  <c r="C36" i="69"/>
  <c r="T35" i="69"/>
  <c r="O35" i="69"/>
  <c r="K35" i="69"/>
  <c r="C35" i="69"/>
  <c r="T34" i="69"/>
  <c r="O34" i="69"/>
  <c r="K34" i="69"/>
  <c r="C34" i="69"/>
  <c r="T33" i="69"/>
  <c r="O33" i="69"/>
  <c r="K33" i="69"/>
  <c r="C33" i="69"/>
  <c r="T32" i="69"/>
  <c r="O32" i="69"/>
  <c r="K32" i="69"/>
  <c r="C32" i="69"/>
  <c r="T31" i="69"/>
  <c r="O31" i="69"/>
  <c r="K31" i="69"/>
  <c r="C31" i="69"/>
  <c r="T30" i="69"/>
  <c r="O30" i="69"/>
  <c r="K30" i="69"/>
  <c r="B30" i="69" s="1"/>
  <c r="V29" i="69"/>
  <c r="U29" i="69"/>
  <c r="S29" i="69"/>
  <c r="R29" i="69"/>
  <c r="Q29" i="69"/>
  <c r="P29" i="69"/>
  <c r="N29" i="69"/>
  <c r="M29" i="69"/>
  <c r="L29" i="69"/>
  <c r="J29" i="69"/>
  <c r="I29" i="69"/>
  <c r="H29" i="69"/>
  <c r="G29" i="69"/>
  <c r="F29" i="69"/>
  <c r="E29" i="69"/>
  <c r="D29" i="69"/>
  <c r="G36" i="68"/>
  <c r="B36" i="68"/>
  <c r="G35" i="68"/>
  <c r="B35" i="68"/>
  <c r="G34" i="68"/>
  <c r="B34" i="68"/>
  <c r="G33" i="68"/>
  <c r="B33" i="68"/>
  <c r="G32" i="68"/>
  <c r="B32" i="68"/>
  <c r="G31" i="68"/>
  <c r="B31" i="68"/>
  <c r="G30" i="68"/>
  <c r="B30" i="68"/>
  <c r="G29" i="68"/>
  <c r="B29" i="68"/>
  <c r="G28" i="68"/>
  <c r="B28" i="68"/>
  <c r="G27" i="68"/>
  <c r="Q26" i="68"/>
  <c r="P26" i="68"/>
  <c r="O26" i="68"/>
  <c r="N26" i="68"/>
  <c r="M26" i="68"/>
  <c r="L26" i="68"/>
  <c r="K26" i="68"/>
  <c r="J26" i="68"/>
  <c r="I26" i="68"/>
  <c r="F26" i="68"/>
  <c r="E26" i="68"/>
  <c r="D26" i="68"/>
  <c r="J11" i="67"/>
  <c r="I11" i="67"/>
  <c r="H11" i="67"/>
  <c r="G11" i="67"/>
  <c r="F11" i="67"/>
  <c r="E11" i="67"/>
  <c r="D11" i="67"/>
  <c r="J22" i="67"/>
  <c r="I22" i="67"/>
  <c r="H22" i="67"/>
  <c r="G22" i="67"/>
  <c r="F22" i="67"/>
  <c r="E22" i="67"/>
  <c r="D22" i="67"/>
  <c r="C22" i="67"/>
  <c r="N13" i="65"/>
  <c r="M13" i="65"/>
  <c r="L13" i="65"/>
  <c r="K13" i="65"/>
  <c r="J13" i="65"/>
  <c r="I13" i="65"/>
  <c r="B23" i="65"/>
  <c r="B22" i="65"/>
  <c r="B21" i="65"/>
  <c r="B20" i="65"/>
  <c r="B19" i="65"/>
  <c r="B18" i="65"/>
  <c r="B17" i="65"/>
  <c r="B16" i="65"/>
  <c r="B15" i="65"/>
  <c r="B14" i="65"/>
  <c r="G13" i="65"/>
  <c r="F13" i="65"/>
  <c r="E13" i="65"/>
  <c r="D13" i="65"/>
  <c r="B26" i="65"/>
  <c r="B27" i="65"/>
  <c r="B28" i="65"/>
  <c r="B29" i="65"/>
  <c r="B30" i="65"/>
  <c r="B31" i="65"/>
  <c r="B32" i="65"/>
  <c r="B33" i="65"/>
  <c r="B34" i="65"/>
  <c r="B25" i="65"/>
  <c r="N24" i="65"/>
  <c r="M24" i="65"/>
  <c r="L24" i="65"/>
  <c r="K24" i="65"/>
  <c r="J24" i="65"/>
  <c r="I24" i="65"/>
  <c r="G24" i="65"/>
  <c r="F24" i="65"/>
  <c r="E24" i="65"/>
  <c r="D24" i="65"/>
  <c r="G26" i="68" l="1"/>
  <c r="B26" i="68"/>
  <c r="B13" i="65"/>
  <c r="B24" i="65"/>
  <c r="B33" i="69"/>
  <c r="B36" i="69"/>
  <c r="B32" i="69"/>
  <c r="B35" i="69"/>
  <c r="K29" i="69"/>
  <c r="C29" i="69"/>
  <c r="O29" i="69"/>
  <c r="T29" i="69"/>
  <c r="B39" i="69"/>
  <c r="B31" i="69"/>
  <c r="B34" i="69"/>
  <c r="B37" i="69"/>
  <c r="N26" i="64"/>
  <c r="O26" i="64"/>
  <c r="P26" i="64"/>
  <c r="Q26" i="64"/>
  <c r="R26" i="64"/>
  <c r="S26" i="64"/>
  <c r="T26" i="64"/>
  <c r="U26" i="64"/>
  <c r="V26" i="64"/>
  <c r="W26" i="64"/>
  <c r="X26" i="64"/>
  <c r="Y26" i="64"/>
  <c r="M26" i="64"/>
  <c r="L26" i="64"/>
  <c r="K26" i="64"/>
  <c r="J26" i="64"/>
  <c r="H26" i="64"/>
  <c r="I26" i="64"/>
  <c r="G26" i="64"/>
  <c r="F26" i="64"/>
  <c r="E26" i="64"/>
  <c r="D26" i="64"/>
  <c r="C26" i="64"/>
  <c r="B26" i="64"/>
  <c r="B29" i="69" l="1"/>
  <c r="AA26" i="64"/>
  <c r="Z26" i="64"/>
</calcChain>
</file>

<file path=xl/sharedStrings.xml><?xml version="1.0" encoding="utf-8"?>
<sst xmlns="http://schemas.openxmlformats.org/spreadsheetml/2006/main" count="1943" uniqueCount="939">
  <si>
    <t>단위 : 개</t>
  </si>
  <si>
    <t>단위 : 명</t>
  </si>
  <si>
    <t>Unit : person</t>
  </si>
  <si>
    <t>단위 : 개소</t>
  </si>
  <si>
    <t>직 장(근로자)
Medical insurance for employees</t>
    <phoneticPr fontId="7" type="noConversion"/>
  </si>
  <si>
    <t>공무원·교직원
Government employees and private school teachers</t>
    <phoneticPr fontId="7" type="noConversion"/>
  </si>
  <si>
    <t>지 역
Self-employed</t>
    <phoneticPr fontId="7" type="noConversion"/>
  </si>
  <si>
    <t>건수  Cases</t>
    <phoneticPr fontId="7" type="noConversion"/>
  </si>
  <si>
    <t>단위 : 개소, 명</t>
  </si>
  <si>
    <t>남
Male</t>
    <phoneticPr fontId="4" type="noConversion"/>
  </si>
  <si>
    <t>적용인구  Covered persons</t>
    <phoneticPr fontId="4" type="noConversion"/>
  </si>
  <si>
    <t>계 Total</t>
    <phoneticPr fontId="4" type="noConversion"/>
  </si>
  <si>
    <t>가입자
Insured</t>
    <phoneticPr fontId="4" type="noConversion"/>
  </si>
  <si>
    <t>피부양자
Depen-
dents</t>
    <phoneticPr fontId="4" type="noConversion"/>
  </si>
  <si>
    <t>세대주
House-
holer</t>
    <phoneticPr fontId="7" type="noConversion"/>
  </si>
  <si>
    <t>여
Female</t>
    <phoneticPr fontId="4" type="noConversion"/>
  </si>
  <si>
    <t>합  계
Total</t>
    <phoneticPr fontId="5" type="noConversion"/>
  </si>
  <si>
    <t>퇴소자</t>
    <phoneticPr fontId="5" type="noConversion"/>
  </si>
  <si>
    <t>입소자</t>
    <phoneticPr fontId="5" type="noConversion"/>
  </si>
  <si>
    <t>시설수</t>
    <phoneticPr fontId="5" type="noConversion"/>
  </si>
  <si>
    <t>합 계
Total</t>
    <phoneticPr fontId="7" type="noConversion"/>
  </si>
  <si>
    <t>근로자  Worker</t>
    <phoneticPr fontId="7" type="noConversion"/>
  </si>
  <si>
    <t>공무원, 사립학교 교직원
Government employees and private school teachers</t>
    <phoneticPr fontId="7" type="noConversion"/>
  </si>
  <si>
    <t>지    역
Self-employeds</t>
    <phoneticPr fontId="7" type="noConversion"/>
  </si>
  <si>
    <t>가입자
Insured</t>
    <phoneticPr fontId="7" type="noConversion"/>
  </si>
  <si>
    <t>연    별</t>
    <phoneticPr fontId="4" type="noConversion"/>
  </si>
  <si>
    <t>금액  Amount</t>
    <phoneticPr fontId="7" type="noConversion"/>
  </si>
  <si>
    <t>연    금    Pension</t>
    <phoneticPr fontId="8" type="noConversion"/>
  </si>
  <si>
    <t xml:space="preserve"> </t>
  </si>
  <si>
    <t>연     령     별  by Age-group</t>
    <phoneticPr fontId="4" type="noConversion"/>
  </si>
  <si>
    <t>남
Male</t>
    <phoneticPr fontId="5" type="noConversion"/>
  </si>
  <si>
    <t>건강기능식품 관련업체
Health functional food establishments</t>
    <phoneticPr fontId="4" type="noConversion"/>
  </si>
  <si>
    <t>사업장수
Number of Workplace</t>
    <phoneticPr fontId="7" type="noConversion"/>
  </si>
  <si>
    <t xml:space="preserve">   . 보건 및 사회보장</t>
    <phoneticPr fontId="8" type="noConversion"/>
  </si>
  <si>
    <t xml:space="preserve"> Health and Social Security</t>
    <phoneticPr fontId="8" type="noConversion"/>
  </si>
  <si>
    <t>1. 의  료  기  관</t>
    <phoneticPr fontId="5" type="noConversion"/>
  </si>
  <si>
    <t>Unit : number</t>
    <phoneticPr fontId="5" type="noConversion"/>
  </si>
  <si>
    <r>
      <t>합  계</t>
    </r>
    <r>
      <rPr>
        <vertAlign val="superscript"/>
        <sz val="10"/>
        <rFont val="맑은 고딕"/>
        <family val="3"/>
        <charset val="129"/>
        <scheme val="major"/>
      </rPr>
      <t>1)</t>
    </r>
    <phoneticPr fontId="5" type="noConversion"/>
  </si>
  <si>
    <t>종 합 병 원</t>
  </si>
  <si>
    <r>
      <t>병   원</t>
    </r>
    <r>
      <rPr>
        <vertAlign val="superscript"/>
        <sz val="10"/>
        <rFont val="맑은 고딕"/>
        <family val="3"/>
        <charset val="129"/>
        <scheme val="major"/>
      </rPr>
      <t>2)</t>
    </r>
    <phoneticPr fontId="5" type="noConversion"/>
  </si>
  <si>
    <t>의    원</t>
    <phoneticPr fontId="5" type="noConversion"/>
  </si>
  <si>
    <r>
      <t>특수병원</t>
    </r>
    <r>
      <rPr>
        <vertAlign val="superscript"/>
        <sz val="10"/>
        <rFont val="맑은 고딕"/>
        <family val="3"/>
        <charset val="129"/>
        <scheme val="major"/>
      </rPr>
      <t>3)</t>
    </r>
    <phoneticPr fontId="5" type="noConversion"/>
  </si>
  <si>
    <t>요양병원</t>
    <phoneticPr fontId="5" type="noConversion"/>
  </si>
  <si>
    <t>한방병원</t>
    <phoneticPr fontId="5" type="noConversion"/>
  </si>
  <si>
    <t>한의원</t>
    <phoneticPr fontId="5" type="noConversion"/>
  </si>
  <si>
    <t>보건소</t>
  </si>
  <si>
    <t>Total</t>
  </si>
  <si>
    <t>병원수</t>
  </si>
  <si>
    <t>병상수</t>
  </si>
  <si>
    <t>읍면별</t>
    <phoneticPr fontId="5" type="noConversion"/>
  </si>
  <si>
    <t>홍천읍</t>
    <phoneticPr fontId="5" type="noConversion"/>
  </si>
  <si>
    <t>화촌면</t>
  </si>
  <si>
    <t>두촌면</t>
  </si>
  <si>
    <t>내촌면</t>
  </si>
  <si>
    <t>서석면</t>
  </si>
  <si>
    <t>남면</t>
  </si>
  <si>
    <t>서면</t>
  </si>
  <si>
    <t>북방면</t>
  </si>
  <si>
    <t>내면</t>
  </si>
  <si>
    <t xml:space="preserve">  주 : 1) 보건의료원이하 제외</t>
    <phoneticPr fontId="5" type="noConversion"/>
  </si>
  <si>
    <t>자료 : 보건소</t>
    <phoneticPr fontId="5" type="noConversion"/>
  </si>
  <si>
    <t>General hospitals</t>
    <phoneticPr fontId="4" type="noConversion"/>
  </si>
  <si>
    <t>Hospitals</t>
  </si>
  <si>
    <t>Clinics</t>
  </si>
  <si>
    <t>Specialized hospitals</t>
    <phoneticPr fontId="5" type="noConversion"/>
  </si>
  <si>
    <t>Long term care 
hospitals</t>
    <phoneticPr fontId="5" type="noConversion"/>
  </si>
  <si>
    <t>치과 병·의원</t>
    <phoneticPr fontId="5" type="noConversion"/>
  </si>
  <si>
    <t>Dental hospitals and clinics</t>
  </si>
  <si>
    <t>Oriental medicine clinics</t>
  </si>
  <si>
    <t>Midwifery clinics</t>
  </si>
  <si>
    <t>Dispensaries</t>
  </si>
  <si>
    <t>Health clinics</t>
    <phoneticPr fontId="4" type="noConversion"/>
  </si>
  <si>
    <t>Health centers</t>
  </si>
  <si>
    <t>보건지소</t>
    <phoneticPr fontId="4" type="noConversion"/>
  </si>
  <si>
    <t>Primary health care post</t>
  </si>
  <si>
    <t>보건 
진료소</t>
    <phoneticPr fontId="5" type="noConversion"/>
  </si>
  <si>
    <t>부속의원</t>
    <phoneticPr fontId="5" type="noConversion"/>
  </si>
  <si>
    <t>조산소</t>
    <phoneticPr fontId="4" type="noConversion"/>
  </si>
  <si>
    <t>Unit : person</t>
    <phoneticPr fontId="5" type="noConversion"/>
  </si>
  <si>
    <t>합  계</t>
    <phoneticPr fontId="5" type="noConversion"/>
  </si>
  <si>
    <t>치 과 의 사</t>
  </si>
  <si>
    <t>한  의  사</t>
  </si>
  <si>
    <t>조  산  사</t>
  </si>
  <si>
    <t>간  호  사</t>
  </si>
  <si>
    <t>간호조무사</t>
  </si>
  <si>
    <t>의 료 기 사</t>
  </si>
  <si>
    <t>의무기록사</t>
  </si>
  <si>
    <t>상근의사</t>
  </si>
  <si>
    <t>비상근의사</t>
  </si>
  <si>
    <t>Full-time</t>
  </si>
  <si>
    <t>Part-time</t>
  </si>
  <si>
    <t>Dentists</t>
  </si>
  <si>
    <t>Pharmacists</t>
  </si>
  <si>
    <t>Midwives</t>
  </si>
  <si>
    <t>Nurses</t>
  </si>
  <si>
    <t>남    면</t>
    <phoneticPr fontId="5" type="noConversion"/>
  </si>
  <si>
    <t>서    면</t>
    <phoneticPr fontId="5" type="noConversion"/>
  </si>
  <si>
    <t>내    면</t>
    <phoneticPr fontId="5" type="noConversion"/>
  </si>
  <si>
    <t>홍천읍</t>
  </si>
  <si>
    <t>남    면</t>
  </si>
  <si>
    <t>서    면</t>
  </si>
  <si>
    <t>내    면</t>
  </si>
  <si>
    <t xml:space="preserve">                                     </t>
    <phoneticPr fontId="5" type="noConversion"/>
  </si>
  <si>
    <t xml:space="preserve">                                  </t>
    <phoneticPr fontId="5" type="noConversion"/>
  </si>
  <si>
    <t>2. 의료기관종사 의료인력</t>
    <phoneticPr fontId="5" type="noConversion"/>
  </si>
  <si>
    <t>Medical and Paramedical Personnel 
in Medical Institutions</t>
    <phoneticPr fontId="5" type="noConversion"/>
  </si>
  <si>
    <t>Total</t>
    <phoneticPr fontId="5" type="noConversion"/>
  </si>
  <si>
    <r>
      <t>의   사</t>
    </r>
    <r>
      <rPr>
        <sz val="10"/>
        <rFont val="맑은 고딕"/>
        <family val="3"/>
        <charset val="129"/>
        <scheme val="major"/>
      </rPr>
      <t xml:space="preserve">           Physicians</t>
    </r>
    <phoneticPr fontId="5" type="noConversion"/>
  </si>
  <si>
    <t>Oriental medical doctors</t>
    <phoneticPr fontId="4" type="noConversion"/>
  </si>
  <si>
    <r>
      <t xml:space="preserve">약  사 </t>
    </r>
    <r>
      <rPr>
        <vertAlign val="superscript"/>
        <sz val="10"/>
        <rFont val="맑은 고딕"/>
        <family val="3"/>
        <charset val="129"/>
        <scheme val="major"/>
      </rPr>
      <t>1)</t>
    </r>
    <phoneticPr fontId="5" type="noConversion"/>
  </si>
  <si>
    <t>Nursing aides</t>
    <phoneticPr fontId="5" type="noConversion"/>
  </si>
  <si>
    <t>Medical technicians</t>
    <phoneticPr fontId="4" type="noConversion"/>
  </si>
  <si>
    <t>Medical record officers</t>
    <phoneticPr fontId="5" type="noConversion"/>
  </si>
  <si>
    <t xml:space="preserve"> 주 : 의료법 제 3조에 의한 의료기관(보건소 제외)</t>
    <phoneticPr fontId="5" type="noConversion"/>
  </si>
  <si>
    <t xml:space="preserve">       1) 개인약국 약사 제외</t>
    <phoneticPr fontId="5" type="noConversion"/>
  </si>
  <si>
    <t>3. 보 건 소 인 력</t>
  </si>
  <si>
    <t>Unit : person</t>
    <phoneticPr fontId="91" type="noConversion"/>
  </si>
  <si>
    <t>Others</t>
  </si>
  <si>
    <t>Personnel in Health Centers</t>
    <phoneticPr fontId="91" type="noConversion"/>
  </si>
  <si>
    <t>의사</t>
    <phoneticPr fontId="4" type="noConversion"/>
  </si>
  <si>
    <t>의무직</t>
    <phoneticPr fontId="4" type="noConversion"/>
  </si>
  <si>
    <t>공중보건의</t>
    <phoneticPr fontId="4" type="noConversion"/>
  </si>
  <si>
    <t>5. 의약품등 제조업소 및 판매업소</t>
    <phoneticPr fontId="5" type="noConversion"/>
  </si>
  <si>
    <t>unit : place</t>
    <phoneticPr fontId="5" type="noConversion"/>
  </si>
  <si>
    <t>의 약 품</t>
  </si>
  <si>
    <t>의약외품</t>
    <phoneticPr fontId="5" type="noConversion"/>
  </si>
  <si>
    <t>화 장 품</t>
  </si>
  <si>
    <t>의료기기</t>
    <phoneticPr fontId="5" type="noConversion"/>
  </si>
  <si>
    <t>약  국</t>
  </si>
  <si>
    <t>한약국</t>
  </si>
  <si>
    <t>약업사</t>
  </si>
  <si>
    <t>한약도매상</t>
    <phoneticPr fontId="5" type="noConversion"/>
  </si>
  <si>
    <t>한약업사</t>
  </si>
  <si>
    <t>매 약 상</t>
  </si>
  <si>
    <t>판매업</t>
    <phoneticPr fontId="5" type="noConversion"/>
  </si>
  <si>
    <t>임대업</t>
    <phoneticPr fontId="5" type="noConversion"/>
  </si>
  <si>
    <t>수리업</t>
    <phoneticPr fontId="5" type="noConversion"/>
  </si>
  <si>
    <t>Drugs</t>
  </si>
  <si>
    <t>Pharmacies</t>
    <phoneticPr fontId="5" type="noConversion"/>
  </si>
  <si>
    <t>Druggists</t>
    <phoneticPr fontId="5" type="noConversion"/>
  </si>
  <si>
    <t>Cosmetics</t>
    <phoneticPr fontId="4" type="noConversion"/>
  </si>
  <si>
    <t>Medical devices</t>
    <phoneticPr fontId="5" type="noConversion"/>
  </si>
  <si>
    <t>Manufacturers and Dealers of Drugs, 
Medical Devices, Cosmetics, Etc.</t>
    <phoneticPr fontId="5" type="noConversion"/>
  </si>
  <si>
    <t>Dispensary
of Oriental
medicine</t>
    <phoneticPr fontId="4" type="noConversion"/>
  </si>
  <si>
    <t>Whole
Salers</t>
    <phoneticPr fontId="4" type="noConversion"/>
  </si>
  <si>
    <t>Oriental medicine  dealers</t>
    <phoneticPr fontId="5" type="noConversion"/>
  </si>
  <si>
    <t xml:space="preserve">Dealers of restricted drugs </t>
    <phoneticPr fontId="5" type="noConversion"/>
  </si>
  <si>
    <t>Medical device sales</t>
    <phoneticPr fontId="5" type="noConversion"/>
  </si>
  <si>
    <t>Medical device leasing</t>
    <phoneticPr fontId="5" type="noConversion"/>
  </si>
  <si>
    <t>Medical device repairers</t>
    <phoneticPr fontId="5" type="noConversion"/>
  </si>
  <si>
    <t>Oriental medicine whole
salers</t>
    <phoneticPr fontId="4" type="noConversion"/>
  </si>
  <si>
    <t>Quasi-
drugs</t>
    <phoneticPr fontId="5" type="noConversion"/>
  </si>
  <si>
    <t>의약품
도매상</t>
    <phoneticPr fontId="4" type="noConversion"/>
  </si>
  <si>
    <t>6. 식 품 위 생 관 계 업 소</t>
    <phoneticPr fontId="8" type="noConversion"/>
  </si>
  <si>
    <t>합  계</t>
  </si>
  <si>
    <t>식품접객업</t>
    <phoneticPr fontId="5" type="noConversion"/>
  </si>
  <si>
    <t xml:space="preserve">식품제조업 및 가공업 </t>
    <phoneticPr fontId="5" type="noConversion"/>
  </si>
  <si>
    <t>Food  premises</t>
    <phoneticPr fontId="8" type="noConversion"/>
  </si>
  <si>
    <t>제과점</t>
    <phoneticPr fontId="5" type="noConversion"/>
  </si>
  <si>
    <t>급 식 소</t>
  </si>
  <si>
    <t>읍면별</t>
    <phoneticPr fontId="8" type="noConversion"/>
  </si>
  <si>
    <t>sales</t>
  </si>
  <si>
    <t xml:space="preserve"> Restaurants (rest area)</t>
    <phoneticPr fontId="4" type="noConversion"/>
  </si>
  <si>
    <t>단란주점</t>
    <phoneticPr fontId="5" type="noConversion"/>
  </si>
  <si>
    <t>유흥주점</t>
    <phoneticPr fontId="5" type="noConversion"/>
  </si>
  <si>
    <t>위탁급식
영업</t>
    <phoneticPr fontId="5" type="noConversion"/>
  </si>
  <si>
    <t>General restaurants</t>
    <phoneticPr fontId="4" type="noConversion"/>
  </si>
  <si>
    <t>Bakeries</t>
    <phoneticPr fontId="4" type="noConversion"/>
  </si>
  <si>
    <t>Public karaoke bars</t>
    <phoneticPr fontId="4" type="noConversion"/>
  </si>
  <si>
    <t>Amusement restaurants</t>
    <phoneticPr fontId="4" type="noConversion"/>
  </si>
  <si>
    <t>Contracted catering service</t>
    <phoneticPr fontId="4" type="noConversion"/>
  </si>
  <si>
    <t xml:space="preserve">Mass catering service </t>
    <phoneticPr fontId="4" type="noConversion"/>
  </si>
  <si>
    <t>Food manufacturing &amp; Processing</t>
    <phoneticPr fontId="8" type="noConversion"/>
  </si>
  <si>
    <t>식품제조·
가공업</t>
    <phoneticPr fontId="4" type="noConversion"/>
  </si>
  <si>
    <t>즉석판매
제조 가공업</t>
    <phoneticPr fontId="4" type="noConversion"/>
  </si>
  <si>
    <t>식품첨가물
제조업</t>
    <phoneticPr fontId="5" type="noConversion"/>
  </si>
  <si>
    <t>Food manufacturing and processing</t>
    <phoneticPr fontId="5" type="noConversion"/>
  </si>
  <si>
    <t>Improvised food manufacturing and processing</t>
    <phoneticPr fontId="5" type="noConversion"/>
  </si>
  <si>
    <t>Food additives manufacturing</t>
    <phoneticPr fontId="4" type="noConversion"/>
  </si>
  <si>
    <t>Food Storage</t>
    <phoneticPr fontId="8" type="noConversion"/>
  </si>
  <si>
    <t>Container·package manufacturing</t>
    <phoneticPr fontId="4" type="noConversion"/>
  </si>
  <si>
    <t xml:space="preserve">식품위생 관련업체   Food Establishments </t>
    <phoneticPr fontId="5" type="noConversion"/>
  </si>
  <si>
    <t>건강기능식품
제조업</t>
    <phoneticPr fontId="4" type="noConversion"/>
  </si>
  <si>
    <t>건강기능식품
판매업</t>
    <phoneticPr fontId="4" type="noConversion"/>
  </si>
  <si>
    <t>식품
운반업</t>
    <phoneticPr fontId="8" type="noConversion"/>
  </si>
  <si>
    <t>식품소분·
판매업</t>
    <phoneticPr fontId="5" type="noConversion"/>
  </si>
  <si>
    <t>식품
보존업</t>
    <phoneticPr fontId="4" type="noConversion"/>
  </si>
  <si>
    <t>용기·
포장류
제조업</t>
    <phoneticPr fontId="4" type="noConversion"/>
  </si>
  <si>
    <t>집단</t>
    <phoneticPr fontId="5" type="noConversion"/>
  </si>
  <si>
    <t>manufac
-turing</t>
    <phoneticPr fontId="4" type="noConversion"/>
  </si>
  <si>
    <t>Food subdivisi
-on·sales</t>
    <phoneticPr fontId="4" type="noConversion"/>
  </si>
  <si>
    <t>Food
transport
-ation</t>
    <phoneticPr fontId="5" type="noConversion"/>
  </si>
  <si>
    <t>Grand
total</t>
    <phoneticPr fontId="5" type="noConversion"/>
  </si>
  <si>
    <t>7. 공 중 위 생 관 계 업 소</t>
    <phoneticPr fontId="5" type="noConversion"/>
  </si>
  <si>
    <t>Unit : place</t>
    <phoneticPr fontId="5" type="noConversion"/>
  </si>
  <si>
    <t>합    계</t>
    <phoneticPr fontId="5" type="noConversion"/>
  </si>
  <si>
    <t>화촌면</t>
    <phoneticPr fontId="5" type="noConversion"/>
  </si>
  <si>
    <t>두촌면</t>
    <phoneticPr fontId="5" type="noConversion"/>
  </si>
  <si>
    <t>내촌면</t>
    <phoneticPr fontId="5" type="noConversion"/>
  </si>
  <si>
    <t>서석면</t>
    <phoneticPr fontId="5" type="noConversion"/>
  </si>
  <si>
    <t xml:space="preserve">남면 </t>
    <phoneticPr fontId="5" type="noConversion"/>
  </si>
  <si>
    <t>서면</t>
    <phoneticPr fontId="5" type="noConversion"/>
  </si>
  <si>
    <t>북방면</t>
    <phoneticPr fontId="5" type="noConversion"/>
  </si>
  <si>
    <t xml:space="preserve">내면 </t>
    <phoneticPr fontId="5" type="noConversion"/>
  </si>
  <si>
    <t>소계</t>
    <phoneticPr fontId="5" type="noConversion"/>
  </si>
  <si>
    <t>생활</t>
    <phoneticPr fontId="4" type="noConversion"/>
  </si>
  <si>
    <t>cooking</t>
    <phoneticPr fontId="4" type="noConversion"/>
  </si>
  <si>
    <t>Non-cooking</t>
    <phoneticPr fontId="4" type="noConversion"/>
  </si>
  <si>
    <t>subtotal</t>
    <phoneticPr fontId="4" type="noConversion"/>
  </si>
  <si>
    <t>목욕장업</t>
    <phoneticPr fontId="5" type="noConversion"/>
  </si>
  <si>
    <t>Bathhouse</t>
    <phoneticPr fontId="4" type="noConversion"/>
  </si>
  <si>
    <t>이용업</t>
    <phoneticPr fontId="5" type="noConversion"/>
  </si>
  <si>
    <t>Barber</t>
    <phoneticPr fontId="4" type="noConversion"/>
  </si>
  <si>
    <t>미용업</t>
    <phoneticPr fontId="5" type="noConversion"/>
  </si>
  <si>
    <t>Beauty shop</t>
    <phoneticPr fontId="4" type="noConversion"/>
  </si>
  <si>
    <t>세탁업</t>
    <phoneticPr fontId="5" type="noConversion"/>
  </si>
  <si>
    <t>Laundry</t>
    <phoneticPr fontId="4" type="noConversion"/>
  </si>
  <si>
    <t>Sanitary service business</t>
    <phoneticPr fontId="4" type="noConversion"/>
  </si>
  <si>
    <t>일반</t>
    <phoneticPr fontId="5" type="noConversion"/>
  </si>
  <si>
    <t>8. 예  방  접  종</t>
    <phoneticPr fontId="5" type="noConversion"/>
  </si>
  <si>
    <r>
      <t>연     별</t>
    </r>
    <r>
      <rPr>
        <sz val="10"/>
        <rFont val="Arial Narrow"/>
        <family val="2"/>
      </rPr>
      <t/>
    </r>
    <phoneticPr fontId="5" type="noConversion"/>
  </si>
  <si>
    <t>수두</t>
    <phoneticPr fontId="5" type="noConversion"/>
  </si>
  <si>
    <t>기    타</t>
    <phoneticPr fontId="5" type="noConversion"/>
  </si>
  <si>
    <t>Varicella</t>
    <phoneticPr fontId="5" type="noConversion"/>
  </si>
  <si>
    <t>Others</t>
    <phoneticPr fontId="5" type="noConversion"/>
  </si>
  <si>
    <t>…</t>
    <phoneticPr fontId="5" type="noConversion"/>
  </si>
  <si>
    <t>National Vaccination Coverage</t>
    <phoneticPr fontId="4" type="noConversion"/>
  </si>
  <si>
    <t>결핵</t>
    <phoneticPr fontId="5" type="noConversion"/>
  </si>
  <si>
    <t>BCG</t>
    <phoneticPr fontId="5" type="noConversion"/>
  </si>
  <si>
    <t>B형간염</t>
    <phoneticPr fontId="5" type="noConversion"/>
  </si>
  <si>
    <t>HepB</t>
    <phoneticPr fontId="4" type="noConversion"/>
  </si>
  <si>
    <t>디프테리아, 
파상풍, 백일해</t>
    <phoneticPr fontId="5" type="noConversion"/>
  </si>
  <si>
    <t>DTaP</t>
    <phoneticPr fontId="5" type="noConversion"/>
  </si>
  <si>
    <t>JE</t>
    <phoneticPr fontId="4" type="noConversion"/>
  </si>
  <si>
    <t>폴리오</t>
    <phoneticPr fontId="4" type="noConversion"/>
  </si>
  <si>
    <t>IPV</t>
    <phoneticPr fontId="4" type="noConversion"/>
  </si>
  <si>
    <t>b형헤모필루스 
인플루엔자</t>
    <phoneticPr fontId="5" type="noConversion"/>
  </si>
  <si>
    <t>Hib</t>
    <phoneticPr fontId="4" type="noConversion"/>
  </si>
  <si>
    <t>폐렴구균</t>
    <phoneticPr fontId="4" type="noConversion"/>
  </si>
  <si>
    <t>PCV</t>
  </si>
  <si>
    <t>홍역, 풍진, 
유행성이하선염</t>
    <phoneticPr fontId="5" type="noConversion"/>
  </si>
  <si>
    <t>MMR</t>
    <phoneticPr fontId="5" type="noConversion"/>
  </si>
  <si>
    <t>Var</t>
    <phoneticPr fontId="5" type="noConversion"/>
  </si>
  <si>
    <t>일본뇌염</t>
    <phoneticPr fontId="5" type="noConversion"/>
  </si>
  <si>
    <t xml:space="preserve">  주 :  1) 디프테리아 : Diphtheria, 파상풍 : Tetanus, 홍역 : Measles, 유행성이하선염 : Mumps, </t>
    <phoneticPr fontId="5" type="noConversion"/>
  </si>
  <si>
    <t xml:space="preserve">           풍진 : Rubella, Hib : b형 헤모필루스인플루엔자</t>
    <phoneticPr fontId="75" type="noConversion"/>
  </si>
  <si>
    <t xml:space="preserve">         2) 기타에는 필수예방접종 백신 중 나열되지 않은 A형간염(HepA), Td, Tdap,</t>
    <phoneticPr fontId="75" type="noConversion"/>
  </si>
  <si>
    <t xml:space="preserve">            사람유두종바이러스 등 포함</t>
    <phoneticPr fontId="75" type="noConversion"/>
  </si>
  <si>
    <t>9. 법정감염병 발생 및 사망</t>
    <phoneticPr fontId="5" type="noConversion"/>
  </si>
  <si>
    <t>단위 : 건, 명</t>
    <phoneticPr fontId="5" type="noConversion"/>
  </si>
  <si>
    <t>Unit : case, person</t>
    <phoneticPr fontId="5" type="noConversion"/>
  </si>
  <si>
    <t>파라티푸스</t>
    <phoneticPr fontId="5" type="noConversion"/>
  </si>
  <si>
    <t>A형 간염</t>
    <phoneticPr fontId="5" type="noConversion"/>
  </si>
  <si>
    <t>사망   Death</t>
    <phoneticPr fontId="5" type="noConversion"/>
  </si>
  <si>
    <t>계</t>
    <phoneticPr fontId="5" type="noConversion"/>
  </si>
  <si>
    <t>남</t>
    <phoneticPr fontId="5" type="noConversion"/>
  </si>
  <si>
    <t>여</t>
    <phoneticPr fontId="5" type="noConversion"/>
  </si>
  <si>
    <t>사    망</t>
  </si>
  <si>
    <t>발    생</t>
  </si>
  <si>
    <t>Male</t>
    <phoneticPr fontId="5" type="noConversion"/>
  </si>
  <si>
    <t>Female</t>
    <phoneticPr fontId="5" type="noConversion"/>
  </si>
  <si>
    <t>…</t>
  </si>
  <si>
    <t>디프테리아</t>
    <phoneticPr fontId="5" type="noConversion"/>
  </si>
  <si>
    <t>쯔쯔가무시증</t>
    <phoneticPr fontId="5" type="noConversion"/>
  </si>
  <si>
    <t>브루셀라증</t>
    <phoneticPr fontId="5" type="noConversion"/>
  </si>
  <si>
    <t>신증후군</t>
    <phoneticPr fontId="5" type="noConversion"/>
  </si>
  <si>
    <t>Diphtheria</t>
    <phoneticPr fontId="5" type="noConversion"/>
  </si>
  <si>
    <t>Tuberculosis</t>
    <phoneticPr fontId="5" type="noConversion"/>
  </si>
  <si>
    <t>Scarlet fever</t>
    <phoneticPr fontId="5" type="noConversion"/>
  </si>
  <si>
    <t>Brucellosis</t>
    <phoneticPr fontId="5" type="noConversion"/>
  </si>
  <si>
    <t>HFRS</t>
    <phoneticPr fontId="5" type="noConversion"/>
  </si>
  <si>
    <t>남</t>
  </si>
  <si>
    <t>여</t>
  </si>
  <si>
    <t>Male</t>
  </si>
  <si>
    <t>Female</t>
  </si>
  <si>
    <t>Positive</t>
  </si>
  <si>
    <t>단위 : 명, 건수</t>
    <phoneticPr fontId="5" type="noConversion"/>
  </si>
  <si>
    <t>Unit : person, case</t>
    <phoneticPr fontId="5" type="noConversion"/>
  </si>
  <si>
    <t>합     계      Total</t>
    <phoneticPr fontId="75" type="noConversion"/>
  </si>
  <si>
    <t>신환자</t>
    <phoneticPr fontId="5" type="noConversion"/>
  </si>
  <si>
    <t>기  타</t>
  </si>
  <si>
    <r>
      <t>연    별</t>
    </r>
    <r>
      <rPr>
        <sz val="10"/>
        <rFont val="Arial Narrow"/>
        <family val="2"/>
      </rPr>
      <t/>
    </r>
    <phoneticPr fontId="5" type="noConversion"/>
  </si>
  <si>
    <t>재발자</t>
    <phoneticPr fontId="5" type="noConversion"/>
  </si>
  <si>
    <t>남</t>
    <phoneticPr fontId="104" type="noConversion"/>
  </si>
  <si>
    <t>여</t>
    <phoneticPr fontId="104" type="noConversion"/>
  </si>
  <si>
    <t>Male</t>
    <phoneticPr fontId="104" type="noConversion"/>
  </si>
  <si>
    <t>Female</t>
    <phoneticPr fontId="104" type="noConversion"/>
  </si>
  <si>
    <t>합     계    Total</t>
    <phoneticPr fontId="5" type="noConversion"/>
  </si>
  <si>
    <t>합     계        Total</t>
    <phoneticPr fontId="5" type="noConversion"/>
  </si>
  <si>
    <t>요관찰</t>
  </si>
  <si>
    <t>합     계   Total</t>
    <phoneticPr fontId="5" type="noConversion"/>
  </si>
  <si>
    <t>X-선검사</t>
  </si>
  <si>
    <t>도말양성</t>
  </si>
  <si>
    <t>도말음성</t>
  </si>
  <si>
    <t>Tuberculosis Patients</t>
    <phoneticPr fontId="5" type="noConversion"/>
  </si>
  <si>
    <t>Re-treatment after failed treatment</t>
    <phoneticPr fontId="5" type="noConversion"/>
  </si>
  <si>
    <t>Unclear results from previous treatment</t>
    <phoneticPr fontId="4" type="noConversion"/>
  </si>
  <si>
    <t>Unclear whether previously treated or not</t>
    <phoneticPr fontId="4" type="noConversion"/>
  </si>
  <si>
    <t>Children
in school</t>
    <phoneticPr fontId="4" type="noConversion"/>
  </si>
  <si>
    <t>병·의원             Hospitals and clinics</t>
    <phoneticPr fontId="5" type="noConversion"/>
  </si>
  <si>
    <t>검사건수 No. of test administration</t>
    <phoneticPr fontId="4" type="noConversion"/>
  </si>
  <si>
    <t>발견환자수 No. of patients discovered</t>
    <phoneticPr fontId="4" type="noConversion"/>
  </si>
  <si>
    <t>X-ray test</t>
    <phoneticPr fontId="4" type="noConversion"/>
  </si>
  <si>
    <t>Smear
negative</t>
    <phoneticPr fontId="4" type="noConversion"/>
  </si>
  <si>
    <t xml:space="preserve"> Oral Health Activities at Health Centers</t>
    <phoneticPr fontId="5" type="noConversion"/>
  </si>
  <si>
    <t>단위 : 건수, 명</t>
    <phoneticPr fontId="5" type="noConversion"/>
  </si>
  <si>
    <t>구강보건교육</t>
    <phoneticPr fontId="5" type="noConversion"/>
  </si>
  <si>
    <t>불소용액 양치사업</t>
    <phoneticPr fontId="5" type="noConversion"/>
  </si>
  <si>
    <t>인원</t>
    <phoneticPr fontId="5" type="noConversion"/>
  </si>
  <si>
    <t>Person</t>
    <phoneticPr fontId="5" type="noConversion"/>
  </si>
  <si>
    <t>Oral health education</t>
    <phoneticPr fontId="5" type="noConversion"/>
  </si>
  <si>
    <t>Scailing or 
oral prophylaxis</t>
    <phoneticPr fontId="4" type="noConversion"/>
  </si>
  <si>
    <t>Fluoride mouth rinsing</t>
    <phoneticPr fontId="4" type="noConversion"/>
  </si>
  <si>
    <t>Fluoride topical 
application</t>
    <phoneticPr fontId="5" type="noConversion"/>
  </si>
  <si>
    <t>스케일링 또는 
치면세정술</t>
    <phoneticPr fontId="4" type="noConversion"/>
  </si>
  <si>
    <t>불소 도포</t>
    <phoneticPr fontId="5" type="noConversion"/>
  </si>
  <si>
    <t xml:space="preserve"> 주 : 노인의치 보철 국가사업은 '16년부터 사업 종료되었음</t>
  </si>
  <si>
    <t>Maternal and Child Health Care Activities</t>
    <phoneticPr fontId="5" type="noConversion"/>
  </si>
  <si>
    <t>Unit : person</t>
    <phoneticPr fontId="8" type="noConversion"/>
  </si>
  <si>
    <t>임산부 등록관리</t>
    <phoneticPr fontId="8" type="noConversion"/>
  </si>
  <si>
    <t>영유아 등록관리</t>
    <phoneticPr fontId="4" type="noConversion"/>
  </si>
  <si>
    <t>Registered infant</t>
    <phoneticPr fontId="4" type="noConversion"/>
  </si>
  <si>
    <t>Registered mother</t>
    <phoneticPr fontId="5" type="noConversion"/>
  </si>
  <si>
    <t xml:space="preserve">단위 : 명, 개소 </t>
    <phoneticPr fontId="5" type="noConversion"/>
  </si>
  <si>
    <t xml:space="preserve">Unit : person, place </t>
    <phoneticPr fontId="5" type="noConversion"/>
  </si>
  <si>
    <t>연   별</t>
    <phoneticPr fontId="5" type="noConversion"/>
  </si>
  <si>
    <t xml:space="preserve"> 주 : 주민등록 주소지 기준, 지역의 가입자는 적용대상자를 말함</t>
    <phoneticPr fontId="4" type="noConversion"/>
  </si>
  <si>
    <t>단위 : 건, 일, 천원</t>
    <phoneticPr fontId="5" type="noConversion"/>
  </si>
  <si>
    <t>Unit : case, day, 1,000 won</t>
    <phoneticPr fontId="5" type="noConversion"/>
  </si>
  <si>
    <t>지급건수</t>
    <phoneticPr fontId="5" type="noConversion"/>
  </si>
  <si>
    <t>일 수</t>
    <phoneticPr fontId="5" type="noConversion"/>
  </si>
  <si>
    <t>Days</t>
    <phoneticPr fontId="5" type="noConversion"/>
  </si>
  <si>
    <t>공단부담</t>
    <phoneticPr fontId="5" type="noConversion"/>
  </si>
  <si>
    <t>본인부담</t>
    <phoneticPr fontId="5" type="noConversion"/>
  </si>
  <si>
    <t>입원</t>
    <phoneticPr fontId="4" type="noConversion"/>
  </si>
  <si>
    <t>외래</t>
    <phoneticPr fontId="4" type="noConversion"/>
  </si>
  <si>
    <t>약국</t>
    <phoneticPr fontId="4" type="noConversion"/>
  </si>
  <si>
    <t xml:space="preserve">  주 : 1) 지급 기준. 2) 전체합계의 내원일수는 표시된 약국의 내원일수 중 직접방문 외의 처방조제 내원일수를 제외한 값임.</t>
    <phoneticPr fontId="5" type="noConversion"/>
  </si>
  <si>
    <t xml:space="preserve">        반올림 관계로 합계와 내용의 합이 다를 수 있음</t>
    <phoneticPr fontId="5" type="noConversion"/>
  </si>
  <si>
    <t>단위 : 개소, 명</t>
    <phoneticPr fontId="5" type="noConversion"/>
  </si>
  <si>
    <t>Unit : number, person</t>
    <phoneticPr fontId="5" type="noConversion"/>
  </si>
  <si>
    <t>총가입자수</t>
  </si>
  <si>
    <t>사 업 장 가 입 자</t>
  </si>
  <si>
    <t>지역가입자</t>
  </si>
  <si>
    <t>임의가입자</t>
  </si>
  <si>
    <t>임의계속가입자</t>
  </si>
  <si>
    <r>
      <t>연   별</t>
    </r>
    <r>
      <rPr>
        <sz val="10"/>
        <rFont val="Arial Narrow"/>
        <family val="2"/>
      </rPr>
      <t/>
    </r>
    <phoneticPr fontId="5" type="noConversion"/>
  </si>
  <si>
    <t>Insurants  in  workplaces</t>
    <phoneticPr fontId="5" type="noConversion"/>
  </si>
  <si>
    <t>여
Female</t>
    <phoneticPr fontId="5" type="noConversion"/>
  </si>
  <si>
    <t>사 업 장</t>
  </si>
  <si>
    <t>가 입 자</t>
  </si>
  <si>
    <t>insurants</t>
    <phoneticPr fontId="5" type="noConversion"/>
  </si>
  <si>
    <t>Workplaces</t>
  </si>
  <si>
    <t>Insurants</t>
  </si>
  <si>
    <t>Medical Treatment Activities Under the National Health Insurance</t>
    <phoneticPr fontId="5" type="noConversion"/>
  </si>
  <si>
    <t>Visit days</t>
    <phoneticPr fontId="5" type="noConversion"/>
  </si>
  <si>
    <t>진   료</t>
    <phoneticPr fontId="5" type="noConversion"/>
  </si>
  <si>
    <t>내   원</t>
    <phoneticPr fontId="5" type="noConversion"/>
  </si>
  <si>
    <t>Medical treatment</t>
    <phoneticPr fontId="5" type="noConversion"/>
  </si>
  <si>
    <t>Medical expenses</t>
  </si>
  <si>
    <t>Covered by NHIS</t>
    <phoneticPr fontId="5" type="noConversion"/>
  </si>
  <si>
    <t>Covered by 
the patient</t>
    <phoneticPr fontId="5" type="noConversion"/>
  </si>
  <si>
    <t>Benefits in Health Insurance</t>
    <phoneticPr fontId="5" type="noConversion"/>
  </si>
  <si>
    <t>단위 : 건, 천원</t>
    <phoneticPr fontId="5" type="noConversion"/>
  </si>
  <si>
    <t>National Pension Insurants by Insurance Type</t>
    <phoneticPr fontId="5" type="noConversion"/>
  </si>
  <si>
    <t>Voluntarily &amp; continuously insured persons</t>
    <phoneticPr fontId="4" type="noConversion"/>
  </si>
  <si>
    <t>단위 : 명, 천원</t>
    <phoneticPr fontId="8" type="noConversion"/>
  </si>
  <si>
    <t>Unit : person, 1,000 won</t>
    <phoneticPr fontId="8" type="noConversion"/>
  </si>
  <si>
    <t>계</t>
    <phoneticPr fontId="8" type="noConversion"/>
  </si>
  <si>
    <t>연  금            Pension</t>
    <phoneticPr fontId="8" type="noConversion"/>
  </si>
  <si>
    <t>노령연금    Basic pension</t>
    <phoneticPr fontId="8" type="noConversion"/>
  </si>
  <si>
    <t>특  례</t>
    <phoneticPr fontId="8" type="noConversion"/>
  </si>
  <si>
    <t>노령연금</t>
    <phoneticPr fontId="8" type="noConversion"/>
  </si>
  <si>
    <t>조  기</t>
  </si>
  <si>
    <t>분  할</t>
    <phoneticPr fontId="8" type="noConversion"/>
  </si>
  <si>
    <t>Total</t>
    <phoneticPr fontId="8" type="noConversion"/>
  </si>
  <si>
    <t>(20년 이상)</t>
    <phoneticPr fontId="8" type="noConversion"/>
  </si>
  <si>
    <t>(10년 이상 ~ 20년 미만)</t>
    <phoneticPr fontId="8" type="noConversion"/>
  </si>
  <si>
    <t>수급자수</t>
    <phoneticPr fontId="8" type="noConversion"/>
  </si>
  <si>
    <t>금액</t>
    <phoneticPr fontId="8" type="noConversion"/>
  </si>
  <si>
    <t>금  액</t>
    <phoneticPr fontId="8" type="noConversion"/>
  </si>
  <si>
    <t>Amount</t>
    <phoneticPr fontId="8" type="noConversion"/>
  </si>
  <si>
    <t xml:space="preserve">        일시금          A lump sum allowance</t>
    <phoneticPr fontId="8" type="noConversion"/>
  </si>
  <si>
    <t>장애연금</t>
    <phoneticPr fontId="8" type="noConversion"/>
  </si>
  <si>
    <t>유족연금</t>
    <phoneticPr fontId="8" type="noConversion"/>
  </si>
  <si>
    <t>장  애</t>
    <phoneticPr fontId="8" type="noConversion"/>
  </si>
  <si>
    <t>연  별</t>
    <phoneticPr fontId="8" type="noConversion"/>
  </si>
  <si>
    <t>Disability</t>
    <phoneticPr fontId="8" type="noConversion"/>
  </si>
  <si>
    <t>Survivor</t>
    <phoneticPr fontId="8" type="noConversion"/>
  </si>
  <si>
    <t>Pension</t>
    <phoneticPr fontId="8" type="noConversion"/>
  </si>
  <si>
    <t>Amount</t>
  </si>
  <si>
    <t>Early</t>
    <phoneticPr fontId="4" type="noConversion"/>
  </si>
  <si>
    <t>Divided</t>
    <phoneticPr fontId="4" type="noConversion"/>
  </si>
  <si>
    <t>Disability lump-sum compensation</t>
    <phoneticPr fontId="8" type="noConversion"/>
  </si>
  <si>
    <t>Lump-sum refund</t>
    <phoneticPr fontId="8" type="noConversion"/>
  </si>
  <si>
    <t>반  환</t>
    <phoneticPr fontId="8" type="noConversion"/>
  </si>
  <si>
    <t>사 망</t>
    <phoneticPr fontId="8" type="noConversion"/>
  </si>
  <si>
    <t>Lump-sum death payment</t>
    <phoneticPr fontId="8" type="noConversion"/>
  </si>
  <si>
    <t>Special</t>
    <phoneticPr fontId="4" type="noConversion"/>
  </si>
  <si>
    <t>No. of beneficiaries</t>
    <phoneticPr fontId="8" type="noConversion"/>
  </si>
  <si>
    <t xml:space="preserve"> 주: (   )안은 국민연금 가입기간임</t>
    <phoneticPr fontId="8" type="noConversion"/>
  </si>
  <si>
    <r>
      <t>연  별</t>
    </r>
    <r>
      <rPr>
        <sz val="10"/>
        <rFont val="Arial Narrow"/>
        <family val="2"/>
      </rPr>
      <t/>
    </r>
    <phoneticPr fontId="5" type="noConversion"/>
  </si>
  <si>
    <t>합 계</t>
    <phoneticPr fontId="5" type="noConversion"/>
  </si>
  <si>
    <t xml:space="preserve">노인복지관  </t>
    <phoneticPr fontId="5" type="noConversion"/>
  </si>
  <si>
    <t>경로당</t>
    <phoneticPr fontId="5" type="noConversion"/>
  </si>
  <si>
    <t>노인교실</t>
    <phoneticPr fontId="5" type="noConversion"/>
  </si>
  <si>
    <t>Senior service center</t>
  </si>
  <si>
    <t>Cmmunity senior center</t>
    <phoneticPr fontId="5" type="noConversion"/>
  </si>
  <si>
    <t>Senior school</t>
    <phoneticPr fontId="5" type="noConversion"/>
  </si>
  <si>
    <t>종사자수</t>
    <phoneticPr fontId="5" type="noConversion"/>
  </si>
  <si>
    <t>Facilities</t>
    <phoneticPr fontId="5" type="noConversion"/>
  </si>
  <si>
    <t>Workers</t>
    <phoneticPr fontId="5" type="noConversion"/>
  </si>
  <si>
    <t>자료 : 행복나눔과</t>
    <phoneticPr fontId="5" type="noConversion"/>
  </si>
  <si>
    <t>Leisure Facilities for the Elderly</t>
    <phoneticPr fontId="5" type="noConversion"/>
  </si>
  <si>
    <t>합 계</t>
    <phoneticPr fontId="8" type="noConversion"/>
  </si>
  <si>
    <t>양로시설</t>
    <phoneticPr fontId="8" type="noConversion"/>
  </si>
  <si>
    <t>노인공동생활가정</t>
    <phoneticPr fontId="8" type="noConversion"/>
  </si>
  <si>
    <t>노인복지주택</t>
    <phoneticPr fontId="8" type="noConversion"/>
  </si>
  <si>
    <t>a visit  nursing</t>
    <phoneticPr fontId="8" type="noConversion"/>
  </si>
  <si>
    <t>시설수</t>
    <phoneticPr fontId="8" type="noConversion"/>
  </si>
  <si>
    <t>입소인원</t>
    <phoneticPr fontId="8" type="noConversion"/>
  </si>
  <si>
    <t>종사자수</t>
    <phoneticPr fontId="8" type="noConversion"/>
  </si>
  <si>
    <t>Workers</t>
  </si>
  <si>
    <t>정 원</t>
    <phoneticPr fontId="8" type="noConversion"/>
  </si>
  <si>
    <t>현원  Present</t>
    <phoneticPr fontId="8" type="noConversion"/>
  </si>
  <si>
    <t>남</t>
    <phoneticPr fontId="8" type="noConversion"/>
  </si>
  <si>
    <t>여</t>
    <phoneticPr fontId="8" type="noConversion"/>
  </si>
  <si>
    <t>Male</t>
    <phoneticPr fontId="8" type="noConversion"/>
  </si>
  <si>
    <t>Female</t>
    <phoneticPr fontId="8" type="noConversion"/>
  </si>
  <si>
    <t>남  면</t>
    <phoneticPr fontId="8" type="noConversion"/>
  </si>
  <si>
    <t>서  면</t>
    <phoneticPr fontId="8" type="noConversion"/>
  </si>
  <si>
    <t>내  면</t>
    <phoneticPr fontId="8" type="noConversion"/>
  </si>
  <si>
    <t xml:space="preserve"> </t>
    <phoneticPr fontId="5" type="noConversion"/>
  </si>
  <si>
    <t>Admissions</t>
    <phoneticPr fontId="8" type="noConversion"/>
  </si>
  <si>
    <t>Capacity</t>
    <phoneticPr fontId="8" type="noConversion"/>
  </si>
  <si>
    <t>현원 Users</t>
    <phoneticPr fontId="8" type="noConversion"/>
  </si>
  <si>
    <t>Admissions</t>
    <phoneticPr fontId="4" type="noConversion"/>
  </si>
  <si>
    <t>Workers</t>
    <phoneticPr fontId="4" type="noConversion"/>
  </si>
  <si>
    <t>Senior citizens’ home</t>
    <phoneticPr fontId="8" type="noConversion"/>
  </si>
  <si>
    <t>Welfare house for the aged</t>
    <phoneticPr fontId="8" type="noConversion"/>
  </si>
  <si>
    <t>Facilities</t>
    <phoneticPr fontId="4" type="noConversion"/>
  </si>
  <si>
    <t>영귀미면</t>
    <phoneticPr fontId="8" type="noConversion"/>
  </si>
  <si>
    <t>합       계</t>
    <phoneticPr fontId="8" type="noConversion"/>
  </si>
  <si>
    <t>노인요양시설</t>
    <phoneticPr fontId="8" type="noConversion"/>
  </si>
  <si>
    <t>노인요양공동생활가정</t>
    <phoneticPr fontId="8" type="noConversion"/>
  </si>
  <si>
    <t>Nursing cohabitation</t>
    <phoneticPr fontId="8" type="noConversion"/>
  </si>
  <si>
    <t>정원</t>
    <phoneticPr fontId="8" type="noConversion"/>
  </si>
  <si>
    <t>현원  Present</t>
  </si>
  <si>
    <t>Community Senior Service Facilities</t>
    <phoneticPr fontId="8" type="noConversion"/>
  </si>
  <si>
    <t>방문요양서비스</t>
    <phoneticPr fontId="8" type="noConversion"/>
  </si>
  <si>
    <t>주,야간보호시설</t>
    <phoneticPr fontId="8" type="noConversion"/>
  </si>
  <si>
    <t>단기보호서비스</t>
    <phoneticPr fontId="8" type="noConversion"/>
  </si>
  <si>
    <t>방문목욕서비스</t>
    <phoneticPr fontId="8" type="noConversion"/>
  </si>
  <si>
    <t>재가지원서버스</t>
    <phoneticPr fontId="8" type="noConversion"/>
  </si>
  <si>
    <t xml:space="preserve">                   Total</t>
    <phoneticPr fontId="8" type="noConversion"/>
  </si>
  <si>
    <t>이용인원</t>
    <phoneticPr fontId="8" type="noConversion"/>
  </si>
  <si>
    <t>현 원</t>
    <phoneticPr fontId="8" type="noConversion"/>
  </si>
  <si>
    <t>Workers</t>
    <phoneticPr fontId="8" type="noConversion"/>
  </si>
  <si>
    <t>Users</t>
    <phoneticPr fontId="8" type="noConversion"/>
  </si>
  <si>
    <t>Home-visit care</t>
    <phoneticPr fontId="8" type="noConversion"/>
  </si>
  <si>
    <t>Day and night care</t>
    <phoneticPr fontId="8" type="noConversion"/>
  </si>
  <si>
    <t xml:space="preserve"> Short-term care respite</t>
    <phoneticPr fontId="8" type="noConversion"/>
  </si>
  <si>
    <t>Home-visit bathing</t>
    <phoneticPr fontId="8" type="noConversion"/>
  </si>
  <si>
    <t>Community care supporting service</t>
    <phoneticPr fontId="4" type="noConversion"/>
  </si>
  <si>
    <t>Unit : household, number, person</t>
    <phoneticPr fontId="5" type="noConversion"/>
  </si>
  <si>
    <t>총수급자</t>
  </si>
  <si>
    <t>시 설 수 급 자</t>
    <phoneticPr fontId="5" type="noConversion"/>
  </si>
  <si>
    <t>소 계
 Sub-Total</t>
    <phoneticPr fontId="5" type="noConversion"/>
  </si>
  <si>
    <t>가    구</t>
  </si>
  <si>
    <t>인    원</t>
  </si>
  <si>
    <t>시설수</t>
  </si>
  <si>
    <t>male</t>
    <phoneticPr fontId="5" type="noConversion"/>
  </si>
  <si>
    <t>female</t>
    <phoneticPr fontId="5" type="noConversion"/>
  </si>
  <si>
    <t>자료 : 복지정책과</t>
    <phoneticPr fontId="5" type="noConversion"/>
  </si>
  <si>
    <t>Total recipients</t>
    <phoneticPr fontId="5" type="noConversion"/>
  </si>
  <si>
    <t>일반수급자 General recipients</t>
    <phoneticPr fontId="5" type="noConversion"/>
  </si>
  <si>
    <t>인원 No. of persons</t>
    <phoneticPr fontId="5" type="noConversion"/>
  </si>
  <si>
    <t>특례수급자 Special recipients</t>
    <phoneticPr fontId="5" type="noConversion"/>
  </si>
  <si>
    <t>Institutionalized Recipients</t>
    <phoneticPr fontId="4" type="noConversion"/>
  </si>
  <si>
    <t>No. of households</t>
    <phoneticPr fontId="4" type="noConversion"/>
  </si>
  <si>
    <t>No. of persons</t>
    <phoneticPr fontId="4" type="noConversion"/>
  </si>
  <si>
    <t>Sub-
total</t>
    <phoneticPr fontId="5" type="noConversion"/>
  </si>
  <si>
    <t>타법령에 의한 특례
Of special benefits by legislations</t>
    <phoneticPr fontId="5" type="noConversion"/>
  </si>
  <si>
    <t>개인단위보장 특례
Of special benefits for individuals</t>
    <phoneticPr fontId="5" type="noConversion"/>
  </si>
  <si>
    <t>단위 : 가구수, 개, 명</t>
    <phoneticPr fontId="5" type="noConversion"/>
  </si>
  <si>
    <t>단위 : 명, %</t>
    <phoneticPr fontId="8" type="noConversion"/>
  </si>
  <si>
    <t>Unit :  person, %</t>
    <phoneticPr fontId="5" type="noConversion"/>
  </si>
  <si>
    <t>연   별</t>
    <phoneticPr fontId="8" type="noConversion"/>
  </si>
  <si>
    <t>전체 노인</t>
    <phoneticPr fontId="8" type="noConversion"/>
  </si>
  <si>
    <t>수급률(%)</t>
    <phoneticPr fontId="8" type="noConversion"/>
  </si>
  <si>
    <t>Population 65</t>
    <phoneticPr fontId="8" type="noConversion"/>
  </si>
  <si>
    <t>years old &amp; over</t>
    <phoneticPr fontId="8" type="noConversion"/>
  </si>
  <si>
    <t>Total recipients</t>
    <phoneticPr fontId="8" type="noConversion"/>
  </si>
  <si>
    <t>Take-up rate</t>
    <phoneticPr fontId="8" type="noConversion"/>
  </si>
  <si>
    <t>합계</t>
    <phoneticPr fontId="8" type="noConversion"/>
  </si>
  <si>
    <t>Recipients of Basic Pension</t>
    <phoneticPr fontId="8" type="noConversion"/>
  </si>
  <si>
    <t>전체 노인 대비 기초연금 수급자 (명)
Total recipients to population 65 years old &amp; over</t>
    <phoneticPr fontId="8" type="noConversion"/>
  </si>
  <si>
    <t>가 구</t>
    <phoneticPr fontId="5" type="noConversion"/>
  </si>
  <si>
    <t>No. of facilities</t>
    <phoneticPr fontId="4" type="noConversion"/>
  </si>
  <si>
    <t>Admissions</t>
    <phoneticPr fontId="5" type="noConversion"/>
  </si>
  <si>
    <t>Discharges</t>
    <phoneticPr fontId="5" type="noConversion"/>
  </si>
  <si>
    <t>단위 : 개소, 건</t>
    <phoneticPr fontId="5" type="noConversion"/>
  </si>
  <si>
    <t>Unit : place, case</t>
    <phoneticPr fontId="5" type="noConversion"/>
  </si>
  <si>
    <t>가정폭력</t>
    <phoneticPr fontId="5" type="noConversion"/>
  </si>
  <si>
    <t>연    별</t>
    <phoneticPr fontId="5" type="noConversion"/>
  </si>
  <si>
    <t>상담소</t>
    <phoneticPr fontId="5" type="noConversion"/>
  </si>
  <si>
    <t>상담건수</t>
    <phoneticPr fontId="5" type="noConversion"/>
  </si>
  <si>
    <t>개  소</t>
    <phoneticPr fontId="5" type="noConversion"/>
  </si>
  <si>
    <t>Counseling</t>
    <phoneticPr fontId="5" type="noConversion"/>
  </si>
  <si>
    <t>-</t>
  </si>
  <si>
    <t>피해자  지원내역</t>
    <phoneticPr fontId="5" type="noConversion"/>
  </si>
  <si>
    <t>Counseling Follow-ups</t>
    <phoneticPr fontId="5" type="noConversion"/>
  </si>
  <si>
    <t>심리 · 정서적</t>
    <phoneticPr fontId="5" type="noConversion"/>
  </si>
  <si>
    <t>수사 · 법적</t>
    <phoneticPr fontId="5" type="noConversion"/>
  </si>
  <si>
    <t>의료지원</t>
    <phoneticPr fontId="5" type="noConversion"/>
  </si>
  <si>
    <t>시설입소</t>
    <phoneticPr fontId="5" type="noConversion"/>
  </si>
  <si>
    <t>기 타</t>
    <phoneticPr fontId="5" type="noConversion"/>
  </si>
  <si>
    <t>지원</t>
    <phoneticPr fontId="5" type="noConversion"/>
  </si>
  <si>
    <t>연    계</t>
    <phoneticPr fontId="5" type="noConversion"/>
  </si>
  <si>
    <t>Legal Aid</t>
    <phoneticPr fontId="5" type="noConversion"/>
  </si>
  <si>
    <t>Counseling for Violence Against Women</t>
    <phoneticPr fontId="5" type="noConversion"/>
  </si>
  <si>
    <t>Domestic violence</t>
    <phoneticPr fontId="5" type="noConversion"/>
  </si>
  <si>
    <t>Sexual violence</t>
    <phoneticPr fontId="5" type="noConversion"/>
  </si>
  <si>
    <t>성 폭 력</t>
    <phoneticPr fontId="5" type="noConversion"/>
  </si>
  <si>
    <t>Forced prostitution</t>
    <phoneticPr fontId="5" type="noConversion"/>
  </si>
  <si>
    <t xml:space="preserve"> No. of counseling centers</t>
    <phoneticPr fontId="5" type="noConversion"/>
  </si>
  <si>
    <t xml:space="preserve">No. of counseling cases </t>
    <phoneticPr fontId="5" type="noConversion"/>
  </si>
  <si>
    <t xml:space="preserve"> No. of counseling centers</t>
    <phoneticPr fontId="4" type="noConversion"/>
  </si>
  <si>
    <t>No. of counseling cases</t>
    <phoneticPr fontId="5" type="noConversion"/>
  </si>
  <si>
    <t>Medical Aid</t>
    <phoneticPr fontId="5" type="noConversion"/>
  </si>
  <si>
    <t>Referral to facilities</t>
    <phoneticPr fontId="5" type="noConversion"/>
  </si>
  <si>
    <t xml:space="preserve">  주 : 1) 가정폭력 0건, 성폭력 0건, 성매매피해 0건 등으로 상담건에 대한 수치를 주석으로 설명함.</t>
    <phoneticPr fontId="5" type="noConversion"/>
  </si>
  <si>
    <t>성매매피해</t>
    <phoneticPr fontId="5" type="noConversion"/>
  </si>
  <si>
    <t>Unit : place, person</t>
    <phoneticPr fontId="5" type="noConversion"/>
  </si>
  <si>
    <t>합          계</t>
  </si>
  <si>
    <t>양   육   시   설</t>
    <phoneticPr fontId="5" type="noConversion"/>
  </si>
  <si>
    <t>시 설 수</t>
  </si>
  <si>
    <t>연말현재 생활인원</t>
    <phoneticPr fontId="5" type="noConversion"/>
  </si>
  <si>
    <t>입 소 자</t>
  </si>
  <si>
    <t>퇴 소 자</t>
  </si>
  <si>
    <t>연말현재</t>
  </si>
  <si>
    <t>생활인원</t>
    <phoneticPr fontId="5" type="noConversion"/>
  </si>
  <si>
    <t>facilities</t>
    <phoneticPr fontId="5" type="noConversion"/>
  </si>
  <si>
    <t xml:space="preserve">        -</t>
  </si>
  <si>
    <t xml:space="preserve">         -</t>
  </si>
  <si>
    <t>자립지원시설</t>
    <phoneticPr fontId="5" type="noConversion"/>
  </si>
  <si>
    <t>보 호 치 료 시 설</t>
    <phoneticPr fontId="5" type="noConversion"/>
  </si>
  <si>
    <t>기   타</t>
    <phoneticPr fontId="5" type="noConversion"/>
  </si>
  <si>
    <t>Children Welfare Facilities</t>
    <phoneticPr fontId="5" type="noConversion"/>
  </si>
  <si>
    <t>Children bringing up facilities</t>
    <phoneticPr fontId="5" type="noConversion"/>
  </si>
  <si>
    <t>No. of facilities</t>
    <phoneticPr fontId="5" type="noConversion"/>
  </si>
  <si>
    <t>No. of inmates as 
of year-end</t>
    <phoneticPr fontId="5" type="noConversion"/>
  </si>
  <si>
    <t>No. of inmates as of year-end</t>
    <phoneticPr fontId="4" type="noConversion"/>
  </si>
  <si>
    <t>Admis
-sions</t>
    <phoneticPr fontId="4" type="noConversion"/>
  </si>
  <si>
    <t>Discharg-es</t>
    <phoneticPr fontId="4" type="noConversion"/>
  </si>
  <si>
    <t>Child care treatment facilities</t>
    <phoneticPr fontId="5" type="noConversion"/>
  </si>
  <si>
    <t>위탁자</t>
  </si>
  <si>
    <t>무연고자</t>
  </si>
  <si>
    <t>기타</t>
    <phoneticPr fontId="5" type="noConversion"/>
  </si>
  <si>
    <t>연고자</t>
  </si>
  <si>
    <t>취    업</t>
  </si>
  <si>
    <t>전    원</t>
  </si>
  <si>
    <t>사   망</t>
  </si>
  <si>
    <t>기   타</t>
  </si>
  <si>
    <t>Number of</t>
    <phoneticPr fontId="5" type="noConversion"/>
  </si>
  <si>
    <t>Referrals</t>
    <phoneticPr fontId="5" type="noConversion"/>
  </si>
  <si>
    <t>Employed</t>
  </si>
  <si>
    <t>Transfer</t>
    <phoneticPr fontId="5" type="noConversion"/>
  </si>
  <si>
    <t>Other</t>
  </si>
  <si>
    <t>18세 미만</t>
    <phoneticPr fontId="5" type="noConversion"/>
  </si>
  <si>
    <t>18세 이상</t>
    <phoneticPr fontId="5" type="noConversion"/>
  </si>
  <si>
    <t>지    체</t>
  </si>
  <si>
    <t>시    각</t>
  </si>
  <si>
    <t>청각언어</t>
  </si>
  <si>
    <t>정신지체</t>
    <phoneticPr fontId="5" type="noConversion"/>
  </si>
  <si>
    <t>기    타</t>
  </si>
  <si>
    <t>Less  than</t>
    <phoneticPr fontId="5" type="noConversion"/>
  </si>
  <si>
    <t>18 years</t>
    <phoneticPr fontId="5" type="noConversion"/>
  </si>
  <si>
    <t>18  years old</t>
    <phoneticPr fontId="5" type="noConversion"/>
  </si>
  <si>
    <t>old and over</t>
    <phoneticPr fontId="5" type="noConversion"/>
  </si>
  <si>
    <t>Institutions for the Disabled and Their Inmates</t>
    <phoneticPr fontId="5" type="noConversion"/>
  </si>
  <si>
    <t>입 소 자        Admissions</t>
    <phoneticPr fontId="5" type="noConversion"/>
  </si>
  <si>
    <t>퇴  소  자      Discharges</t>
    <phoneticPr fontId="5" type="noConversion"/>
  </si>
  <si>
    <t>인도</t>
    <phoneticPr fontId="4" type="noConversion"/>
  </si>
  <si>
    <t>No relatives</t>
    <phoneticPr fontId="5" type="noConversion"/>
  </si>
  <si>
    <t>To relatives</t>
    <phoneticPr fontId="5" type="noConversion"/>
  </si>
  <si>
    <t>Deaths</t>
    <phoneticPr fontId="4" type="noConversion"/>
  </si>
  <si>
    <t>장애종별    Disability</t>
    <phoneticPr fontId="5" type="noConversion"/>
  </si>
  <si>
    <t>연령별    Age</t>
    <phoneticPr fontId="5" type="noConversion"/>
  </si>
  <si>
    <t>성별 Sex</t>
    <phoneticPr fontId="5" type="noConversion"/>
  </si>
  <si>
    <t>Physically disabled</t>
    <phoneticPr fontId="5" type="noConversion"/>
  </si>
  <si>
    <t>Visually disabled</t>
    <phoneticPr fontId="5" type="noConversion"/>
  </si>
  <si>
    <t>Auditorily and lingually disabled</t>
    <phoneticPr fontId="5" type="noConversion"/>
  </si>
  <si>
    <t>Mentally retarded</t>
    <phoneticPr fontId="5" type="noConversion"/>
  </si>
  <si>
    <t>연 말 현 재 수 용 인 원                                No. of inmates as of year-end</t>
    <phoneticPr fontId="5" type="noConversion"/>
  </si>
  <si>
    <t>시 설 수</t>
    <phoneticPr fontId="5" type="noConversion"/>
  </si>
  <si>
    <t xml:space="preserve"> Registered Disabled Persons </t>
    <phoneticPr fontId="78" type="noConversion"/>
  </si>
  <si>
    <t>Unit : person</t>
    <phoneticPr fontId="78" type="noConversion"/>
  </si>
  <si>
    <t>성  별</t>
    <phoneticPr fontId="78" type="noConversion"/>
  </si>
  <si>
    <t>장 애 유 형                            By type of the disabled</t>
    <phoneticPr fontId="78" type="noConversion"/>
  </si>
  <si>
    <t>남</t>
    <phoneticPr fontId="78" type="noConversion"/>
  </si>
  <si>
    <t>여</t>
    <phoneticPr fontId="78" type="noConversion"/>
  </si>
  <si>
    <t>뇌병변</t>
    <phoneticPr fontId="78" type="noConversion"/>
  </si>
  <si>
    <t>시  각</t>
    <phoneticPr fontId="78" type="noConversion"/>
  </si>
  <si>
    <t>청  각</t>
    <phoneticPr fontId="78" type="noConversion"/>
  </si>
  <si>
    <t>언  어</t>
    <phoneticPr fontId="78" type="noConversion"/>
  </si>
  <si>
    <t>지적장애</t>
    <rPh sb="0" eb="4">
      <t xml:space="preserve">        1)1</t>
    </rPh>
    <phoneticPr fontId="78" type="noConversion"/>
  </si>
  <si>
    <t>자폐성</t>
    <phoneticPr fontId="78" type="noConversion"/>
  </si>
  <si>
    <t>정  신
장 애</t>
    <phoneticPr fontId="78" type="noConversion"/>
  </si>
  <si>
    <t>신  장
장 애</t>
    <phoneticPr fontId="78" type="noConversion"/>
  </si>
  <si>
    <t>심  장
장 애</t>
    <phoneticPr fontId="78" type="noConversion"/>
  </si>
  <si>
    <t xml:space="preserve">뇌전증 </t>
    <phoneticPr fontId="78" type="noConversion"/>
  </si>
  <si>
    <t>심한장애</t>
    <phoneticPr fontId="78" type="noConversion"/>
  </si>
  <si>
    <t>심하지 
않은 장애</t>
    <phoneticPr fontId="78" type="noConversion"/>
  </si>
  <si>
    <t>Severe</t>
    <phoneticPr fontId="78" type="noConversion"/>
  </si>
  <si>
    <t>Mild</t>
    <phoneticPr fontId="78" type="noConversion"/>
  </si>
  <si>
    <t>male</t>
    <phoneticPr fontId="78" type="noConversion"/>
  </si>
  <si>
    <t>Female</t>
    <phoneticPr fontId="78" type="noConversion"/>
  </si>
  <si>
    <t>disability</t>
    <phoneticPr fontId="78" type="noConversion"/>
  </si>
  <si>
    <t>Gender</t>
    <phoneticPr fontId="78" type="noConversion"/>
  </si>
  <si>
    <t>지체장애</t>
    <phoneticPr fontId="78" type="noConversion"/>
  </si>
  <si>
    <t>Physical Disability</t>
    <phoneticPr fontId="4" type="noConversion"/>
  </si>
  <si>
    <t>Disability of Brain Lesion</t>
    <phoneticPr fontId="78" type="noConversion"/>
  </si>
  <si>
    <t>Visual Disability</t>
    <phoneticPr fontId="78" type="noConversion"/>
  </si>
  <si>
    <t>Hearing Disability</t>
    <phoneticPr fontId="5" type="noConversion"/>
  </si>
  <si>
    <t>Speech Disability</t>
    <phoneticPr fontId="78" type="noConversion"/>
  </si>
  <si>
    <t>Autistic Disorder</t>
    <phoneticPr fontId="78" type="noConversion"/>
  </si>
  <si>
    <t>호흡기 
장 애</t>
    <phoneticPr fontId="78" type="noConversion"/>
  </si>
  <si>
    <t>간 장애</t>
    <phoneticPr fontId="78" type="noConversion"/>
  </si>
  <si>
    <t>안면 장애</t>
    <phoneticPr fontId="78" type="noConversion"/>
  </si>
  <si>
    <t>장루, 요루
장애</t>
    <phoneticPr fontId="78" type="noConversion"/>
  </si>
  <si>
    <t>Mental Disorder</t>
    <phoneticPr fontId="78" type="noConversion"/>
  </si>
  <si>
    <t>Kidney Dysfunction</t>
    <phoneticPr fontId="78" type="noConversion"/>
  </si>
  <si>
    <t>Cardiac Dysfunction</t>
    <phoneticPr fontId="78" type="noConversion"/>
  </si>
  <si>
    <t>Respiratory Dysfunction</t>
    <phoneticPr fontId="78" type="noConversion"/>
  </si>
  <si>
    <t>Hepatic Dysfunction</t>
    <phoneticPr fontId="4" type="noConversion"/>
  </si>
  <si>
    <t>Intestinal Fistular/ Urinary Fistular</t>
    <phoneticPr fontId="4" type="noConversion"/>
  </si>
  <si>
    <t>Epilepsy</t>
    <phoneticPr fontId="4" type="noConversion"/>
  </si>
  <si>
    <t>Intellectual Disorder</t>
    <phoneticPr fontId="4" type="noConversion"/>
  </si>
  <si>
    <t>Facial Disfigure
-ment</t>
    <phoneticPr fontId="4" type="noConversion"/>
  </si>
  <si>
    <t>장애정도
degree of disability</t>
    <phoneticPr fontId="78" type="noConversion"/>
  </si>
  <si>
    <t>Childcare Facilities</t>
    <phoneticPr fontId="8" type="noConversion"/>
  </si>
  <si>
    <t>단위 : 개소, 명</t>
    <phoneticPr fontId="8" type="noConversion"/>
  </si>
  <si>
    <t>Unit : place, person</t>
    <phoneticPr fontId="8" type="noConversion"/>
  </si>
  <si>
    <t>보육시설수  Day care centers</t>
    <phoneticPr fontId="8" type="noConversion"/>
  </si>
  <si>
    <t>합  계</t>
    <phoneticPr fontId="8" type="noConversion"/>
  </si>
  <si>
    <t>국공립</t>
    <phoneticPr fontId="8" type="noConversion"/>
  </si>
  <si>
    <t>민  간</t>
    <phoneticPr fontId="8" type="noConversion"/>
  </si>
  <si>
    <t>법인,단체 등</t>
  </si>
  <si>
    <t>협동</t>
    <phoneticPr fontId="8" type="noConversion"/>
  </si>
  <si>
    <t>직 장</t>
    <phoneticPr fontId="8" type="noConversion"/>
  </si>
  <si>
    <t>가 정</t>
    <phoneticPr fontId="8" type="noConversion"/>
  </si>
  <si>
    <t>국공립</t>
  </si>
  <si>
    <t>직 장</t>
  </si>
  <si>
    <t>가 정</t>
  </si>
  <si>
    <t>Public</t>
    <phoneticPr fontId="8" type="noConversion"/>
  </si>
  <si>
    <t>Authorized</t>
    <phoneticPr fontId="8" type="noConversion"/>
  </si>
  <si>
    <t xml:space="preserve"> Private</t>
  </si>
  <si>
    <t>Workshop</t>
    <phoneticPr fontId="8" type="noConversion"/>
  </si>
  <si>
    <t>Home</t>
    <phoneticPr fontId="8" type="noConversion"/>
  </si>
  <si>
    <t>Authorized and others</t>
    <phoneticPr fontId="4" type="noConversion"/>
  </si>
  <si>
    <t>Parents 
co-op</t>
    <phoneticPr fontId="8" type="noConversion"/>
  </si>
  <si>
    <t>협 동</t>
    <phoneticPr fontId="8" type="noConversion"/>
  </si>
  <si>
    <t>민 간</t>
    <phoneticPr fontId="8" type="noConversion"/>
  </si>
  <si>
    <t>보육아동수 Children in care</t>
    <phoneticPr fontId="8" type="noConversion"/>
  </si>
  <si>
    <t>Play group</t>
    <phoneticPr fontId="4" type="noConversion"/>
  </si>
  <si>
    <t>Work place</t>
    <phoneticPr fontId="4" type="noConversion"/>
  </si>
  <si>
    <t>사회복지
법인</t>
    <phoneticPr fontId="8" type="noConversion"/>
  </si>
  <si>
    <t>Authorized 
and others</t>
    <phoneticPr fontId="4" type="noConversion"/>
  </si>
  <si>
    <t>단위 : 명</t>
    <phoneticPr fontId="8" type="noConversion"/>
  </si>
  <si>
    <t xml:space="preserve">성  별  By gender  </t>
    <phoneticPr fontId="78" type="noConversion"/>
  </si>
  <si>
    <t>연    별</t>
    <phoneticPr fontId="8" type="noConversion"/>
  </si>
  <si>
    <t>20~29</t>
    <phoneticPr fontId="8" type="noConversion"/>
  </si>
  <si>
    <t>30~39</t>
    <phoneticPr fontId="8" type="noConversion"/>
  </si>
  <si>
    <t>40~49</t>
    <phoneticPr fontId="8" type="noConversion"/>
  </si>
  <si>
    <t>50~59</t>
    <phoneticPr fontId="8" type="noConversion"/>
  </si>
  <si>
    <t>60~69</t>
    <phoneticPr fontId="8" type="noConversion"/>
  </si>
  <si>
    <t>70세 이상</t>
    <phoneticPr fontId="8" type="noConversion"/>
  </si>
  <si>
    <t>Male</t>
    <phoneticPr fontId="78" type="noConversion"/>
  </si>
  <si>
    <t>…</t>
    <phoneticPr fontId="8" type="noConversion"/>
  </si>
  <si>
    <t>Social Welfare Volunteers</t>
    <phoneticPr fontId="8" type="noConversion"/>
  </si>
  <si>
    <t>19세 이하</t>
    <phoneticPr fontId="8" type="noConversion"/>
  </si>
  <si>
    <t>동면</t>
    <phoneticPr fontId="4" type="noConversion"/>
  </si>
  <si>
    <t>Medical Institutions</t>
    <phoneticPr fontId="4" type="noConversion"/>
  </si>
  <si>
    <t xml:space="preserve"> 자료 : 보건소</t>
    <phoneticPr fontId="5" type="noConversion"/>
  </si>
  <si>
    <t>Oriental medicine hospital</t>
  </si>
  <si>
    <t>Inpatient care beds</t>
    <phoneticPr fontId="4" type="noConversion"/>
  </si>
  <si>
    <t>Num. of establish
-ments</t>
    <phoneticPr fontId="4" type="noConversion"/>
  </si>
  <si>
    <t>보건
의료원</t>
    <phoneticPr fontId="5" type="noConversion"/>
  </si>
  <si>
    <t>동면</t>
    <phoneticPr fontId="5" type="noConversion"/>
  </si>
  <si>
    <t>합 계
Total</t>
  </si>
  <si>
    <t>한의사
Oriental medical officers</t>
    <phoneticPr fontId="4" type="noConversion"/>
  </si>
  <si>
    <t xml:space="preserve">간호사
Nurses
</t>
  </si>
  <si>
    <t xml:space="preserve">영양사
Dietitians
</t>
  </si>
  <si>
    <t>보건교육사
Health
education
specialist</t>
    <phoneticPr fontId="4" type="noConversion"/>
  </si>
  <si>
    <t>의 료 기 사
Medical technicians</t>
    <phoneticPr fontId="4" type="noConversion"/>
  </si>
  <si>
    <t xml:space="preserve">간 호
조무사
Nursing
aides
</t>
  </si>
  <si>
    <t>보건직
Pubic Health workers</t>
  </si>
  <si>
    <t>방사선사
Radiological 
technicians</t>
  </si>
  <si>
    <t>임   상
병리사 
Clinical pathologists</t>
  </si>
  <si>
    <t xml:space="preserve">치   과
위생사
 Dental hygienists </t>
  </si>
  <si>
    <t>물   리
치료사
Physical therapists</t>
  </si>
  <si>
    <t>작  업
치료사
Occupational
therapists</t>
    <phoneticPr fontId="4" type="noConversion"/>
  </si>
  <si>
    <t xml:space="preserve"> 주 : 정원기준 Based on employment quotas</t>
    <phoneticPr fontId="4" type="noConversion"/>
  </si>
  <si>
    <t xml:space="preserve"> 자료: 보건소</t>
    <phoneticPr fontId="4" type="noConversion"/>
  </si>
  <si>
    <t xml:space="preserve">소장  
Directors </t>
    <phoneticPr fontId="4" type="noConversion"/>
  </si>
  <si>
    <t>의사  
Physicians</t>
    <phoneticPr fontId="4" type="noConversion"/>
  </si>
  <si>
    <t xml:space="preserve">치과의사
Dental officers </t>
    <phoneticPr fontId="4" type="noConversion"/>
  </si>
  <si>
    <t>Physician</t>
    <phoneticPr fontId="4" type="noConversion"/>
  </si>
  <si>
    <t>Non-physician</t>
    <phoneticPr fontId="4" type="noConversion"/>
  </si>
  <si>
    <t xml:space="preserve">Medical officers </t>
    <phoneticPr fontId="4" type="noConversion"/>
  </si>
  <si>
    <t>Tempo-rary medical officers</t>
  </si>
  <si>
    <t>Public health doctors</t>
    <phoneticPr fontId="4" type="noConversion"/>
  </si>
  <si>
    <t>Dental officer</t>
  </si>
  <si>
    <t>Public health dentist</t>
  </si>
  <si>
    <t>Oriental medical officer</t>
  </si>
  <si>
    <t>Public health OMDs</t>
  </si>
  <si>
    <t>의사 외</t>
    <phoneticPr fontId="4" type="noConversion"/>
  </si>
  <si>
    <t>계약직</t>
    <phoneticPr fontId="4" type="noConversion"/>
  </si>
  <si>
    <t>공중 
보건의</t>
    <phoneticPr fontId="4" type="noConversion"/>
  </si>
  <si>
    <t>일반</t>
    <phoneticPr fontId="4" type="noConversion"/>
  </si>
  <si>
    <t>약사 
Pharma
-cists</t>
    <phoneticPr fontId="4" type="noConversion"/>
  </si>
  <si>
    <t xml:space="preserve">기능직등
Others
</t>
    <phoneticPr fontId="4" type="noConversion"/>
  </si>
  <si>
    <t>행정직
Public Administ
-rators</t>
    <phoneticPr fontId="4" type="noConversion"/>
  </si>
  <si>
    <t>4. 보건지소 및 보건진료소, 건강생활지원센터 인력</t>
  </si>
  <si>
    <t>의 료 기 사
Medical technicians</t>
    <phoneticPr fontId="4" type="noConversion"/>
  </si>
  <si>
    <t>Personnel in Sub-Health Centers and Primary Health Care Posts, Community Health Promotion Centers</t>
    <phoneticPr fontId="4" type="noConversion"/>
  </si>
  <si>
    <t>읍면별</t>
    <phoneticPr fontId="4" type="noConversion"/>
  </si>
  <si>
    <t>작  업
치료사
Occupa
-tional
therapists</t>
    <phoneticPr fontId="4" type="noConversion"/>
  </si>
  <si>
    <t>Food Establishments</t>
    <phoneticPr fontId="4" type="noConversion"/>
  </si>
  <si>
    <t>일반
음식점</t>
    <phoneticPr fontId="5" type="noConversion"/>
  </si>
  <si>
    <t>휴게
음식점</t>
    <phoneticPr fontId="5" type="noConversion"/>
  </si>
  <si>
    <t>Food sales,transportation,others</t>
  </si>
  <si>
    <t xml:space="preserve">식품판매,운반,기타업  </t>
    <phoneticPr fontId="5" type="noConversion"/>
  </si>
  <si>
    <t>Health functional food manufacturing·importing·sales</t>
    <phoneticPr fontId="4" type="noConversion"/>
  </si>
  <si>
    <t>건강기능식품 관련업체</t>
    <phoneticPr fontId="8" type="noConversion"/>
  </si>
  <si>
    <t>자료 : 관광과</t>
    <phoneticPr fontId="8" type="noConversion"/>
  </si>
  <si>
    <t>Public Sanitary Facilities</t>
    <phoneticPr fontId="4" type="noConversion"/>
  </si>
  <si>
    <t xml:space="preserve"> 주 : 1) 관광호텔 포함</t>
  </si>
  <si>
    <t xml:space="preserve">       2) 공중위생관리법(2016.2.3.)에 따라 기존 위생관리용역업이 건물위생관리업으로 변경됨  </t>
  </si>
  <si>
    <t>자료 : 관광과</t>
    <phoneticPr fontId="5" type="noConversion"/>
  </si>
  <si>
    <t>…</t>
    <phoneticPr fontId="4" type="noConversion"/>
  </si>
  <si>
    <t>b형 헤모필루스
인플루엔자</t>
    <phoneticPr fontId="5" type="noConversion"/>
  </si>
  <si>
    <t>Haemophilus
influenza type B</t>
    <phoneticPr fontId="4" type="noConversion"/>
  </si>
  <si>
    <t>Incidence and Mortality 
for Major National Infectious Diseases</t>
    <phoneticPr fontId="4" type="noConversion"/>
  </si>
  <si>
    <t>10. 한센사업대상자 현황</t>
    <phoneticPr fontId="5" type="noConversion"/>
  </si>
  <si>
    <t>한센사업</t>
  </si>
  <si>
    <t>한센사업대상자 관리사항    Registered patients under control</t>
    <phoneticPr fontId="5" type="noConversion"/>
  </si>
  <si>
    <t>대상자</t>
  </si>
  <si>
    <t>한센사업대상자</t>
  </si>
  <si>
    <t>양성</t>
  </si>
  <si>
    <t>신규대상자</t>
  </si>
  <si>
    <t>사망자</t>
  </si>
  <si>
    <t>성별   Sex</t>
    <phoneticPr fontId="5" type="noConversion"/>
  </si>
  <si>
    <t>거주지별</t>
  </si>
  <si>
    <t>서비스</t>
  </si>
  <si>
    <t>신규환자수</t>
  </si>
  <si>
    <t>지역별</t>
  </si>
  <si>
    <t xml:space="preserve">New </t>
  </si>
  <si>
    <t>New</t>
  </si>
  <si>
    <t>Area of residence</t>
  </si>
  <si>
    <t>Area of service</t>
  </si>
  <si>
    <t>Positive case</t>
  </si>
  <si>
    <t>beneficiaries</t>
  </si>
  <si>
    <t>patients</t>
  </si>
  <si>
    <t>Death</t>
  </si>
  <si>
    <t xml:space="preserve">거주형태별    </t>
  </si>
  <si>
    <t>Type  of  residence</t>
  </si>
  <si>
    <t>서비스구분별  Type of service</t>
  </si>
  <si>
    <t>재  가</t>
  </si>
  <si>
    <t>정착</t>
  </si>
  <si>
    <t>시설보호</t>
  </si>
  <si>
    <t>요치료</t>
  </si>
  <si>
    <r>
      <t>한센서비스대상자</t>
    </r>
    <r>
      <rPr>
        <vertAlign val="superscript"/>
        <sz val="10"/>
        <color theme="1"/>
        <rFont val="맑은 고딕"/>
        <family val="3"/>
        <charset val="129"/>
        <scheme val="major"/>
      </rPr>
      <t>1)</t>
    </r>
  </si>
  <si>
    <t>양 성</t>
  </si>
  <si>
    <t>재발관리</t>
  </si>
  <si>
    <t>Domicile</t>
  </si>
  <si>
    <t>Settlement village</t>
  </si>
  <si>
    <t>Leprosarium</t>
  </si>
  <si>
    <t>Cases for
Suveillance</t>
  </si>
  <si>
    <t>11. 결 핵 환 자 현 황</t>
    <phoneticPr fontId="5" type="noConversion"/>
  </si>
  <si>
    <t>Status of Hansen Disease patients benefitted 
from public health center project centers by city</t>
    <phoneticPr fontId="5" type="noConversion"/>
  </si>
  <si>
    <t>Cases under of 
Hansen service</t>
    <phoneticPr fontId="4" type="noConversion"/>
  </si>
  <si>
    <t>cases for
Chemo
-therapy</t>
    <phoneticPr fontId="4" type="noConversion"/>
  </si>
  <si>
    <t>당해년도 등록(신고)된 결핵 환자 수 Reported cases of tuberculosis in the current year</t>
    <phoneticPr fontId="5" type="noConversion"/>
  </si>
  <si>
    <t>당해년도 결핵예방 접종실적 Administration of BCG in the current year</t>
    <phoneticPr fontId="4" type="noConversion"/>
  </si>
  <si>
    <t>당해년도 보건소 결핵검진 실적 Current year’s administration of TB tests in health centers</t>
    <phoneticPr fontId="4" type="noConversion"/>
  </si>
  <si>
    <t>Covered Person(or Beneficiaries) 
of Health Insurance</t>
    <phoneticPr fontId="4" type="noConversion"/>
  </si>
  <si>
    <t>12. 보건소 구강보건사업 실적</t>
    <phoneticPr fontId="5" type="noConversion"/>
  </si>
  <si>
    <t>13. 모 자 보 건 사 업 실 적</t>
    <phoneticPr fontId="5" type="noConversion"/>
  </si>
  <si>
    <t>14. 건강보험 적용인구</t>
    <phoneticPr fontId="5" type="noConversion"/>
  </si>
  <si>
    <t xml:space="preserve"> 자료 : 「건강보험통계」 국민건강보험공단 통계관리부</t>
    <phoneticPr fontId="5" type="noConversion"/>
  </si>
  <si>
    <t>적용인구  Covered persons</t>
    <phoneticPr fontId="7" type="noConversion"/>
  </si>
  <si>
    <t>15. 건강보험 급여</t>
    <phoneticPr fontId="5" type="noConversion"/>
  </si>
  <si>
    <t>Unit : case, 1,000 won</t>
    <phoneticPr fontId="4" type="noConversion"/>
  </si>
  <si>
    <t>16. 건강보험대상자 진료 실적</t>
    <phoneticPr fontId="5" type="noConversion"/>
  </si>
  <si>
    <t xml:space="preserve"> 자료 : 「국민연금통계」 국민연금공단 기획조정실</t>
    <phoneticPr fontId="5" type="noConversion"/>
  </si>
  <si>
    <t>Cases and Benefits in National Pension 
by Benefit Type</t>
    <phoneticPr fontId="8" type="noConversion"/>
  </si>
  <si>
    <t>Residential Welfare Facilities 
for the Elderly</t>
    <phoneticPr fontId="8" type="noConversion"/>
  </si>
  <si>
    <t>동면</t>
    <phoneticPr fontId="8" type="noConversion"/>
  </si>
  <si>
    <t>동  면</t>
    <phoneticPr fontId="8" type="noConversion"/>
  </si>
  <si>
    <t>Medical Welfare Facilities 
for the Elderly</t>
    <phoneticPr fontId="4" type="noConversion"/>
  </si>
  <si>
    <t xml:space="preserve">Care facilities for the elderly </t>
    <phoneticPr fontId="8" type="noConversion"/>
  </si>
  <si>
    <t>노인요양시설</t>
    <phoneticPr fontId="4" type="noConversion"/>
  </si>
  <si>
    <t xml:space="preserve">Care facilities for the elderly </t>
    <phoneticPr fontId="4" type="noConversion"/>
  </si>
  <si>
    <t>Recipients of National Basic Livelihood Security Benefit</t>
    <phoneticPr fontId="4" type="noConversion"/>
  </si>
  <si>
    <t>17. 국 민 연 금 가 입 자</t>
    <phoneticPr fontId="5" type="noConversion"/>
  </si>
  <si>
    <t>18. 국민연금 급여 지급현황</t>
    <phoneticPr fontId="8" type="noConversion"/>
  </si>
  <si>
    <t>19. 노인여가복지시설</t>
    <phoneticPr fontId="5" type="noConversion"/>
  </si>
  <si>
    <t xml:space="preserve">22. 재 가 노 인 복 지 시 설 </t>
    <phoneticPr fontId="5" type="noConversion"/>
  </si>
  <si>
    <t>23. 국민기초생활보장수급자</t>
    <phoneticPr fontId="5" type="noConversion"/>
  </si>
  <si>
    <t>24. 기초연금 수급자 수</t>
    <phoneticPr fontId="8" type="noConversion"/>
  </si>
  <si>
    <t>25. 여 성 폭 력 상 담</t>
    <phoneticPr fontId="5" type="noConversion"/>
  </si>
  <si>
    <t xml:space="preserve">26. 아 동 복 지 시 설 </t>
    <phoneticPr fontId="5" type="noConversion"/>
  </si>
  <si>
    <t xml:space="preserve"> 27. 장 애 인 복 지 생 활 시 설 </t>
    <phoneticPr fontId="5" type="noConversion"/>
  </si>
  <si>
    <t xml:space="preserve">28. 장 애 인  등 록 현 황 </t>
    <phoneticPr fontId="78" type="noConversion"/>
  </si>
  <si>
    <t>30. 사회복지자원봉사자 현황</t>
    <phoneticPr fontId="8" type="noConversion"/>
  </si>
  <si>
    <t>…</t>
    <phoneticPr fontId="4" type="noConversion"/>
  </si>
  <si>
    <t>Benefits
granted</t>
    <phoneticPr fontId="5" type="noConversion"/>
  </si>
  <si>
    <t>Self independence assistance facilities</t>
    <phoneticPr fontId="4" type="noConversion"/>
  </si>
  <si>
    <t>…</t>
    <phoneticPr fontId="4" type="noConversion"/>
  </si>
  <si>
    <t>Residential Welfare Facilities 
for the Elderly(Cont'd)</t>
    <phoneticPr fontId="8" type="noConversion"/>
  </si>
  <si>
    <t xml:space="preserve">- </t>
  </si>
  <si>
    <t>…</t>
    <phoneticPr fontId="4" type="noConversion"/>
  </si>
  <si>
    <t>자료 : 행정과</t>
    <phoneticPr fontId="8" type="noConversion"/>
  </si>
  <si>
    <t xml:space="preserve">           1,585</t>
  </si>
  <si>
    <t xml:space="preserve">           1,773</t>
  </si>
  <si>
    <t xml:space="preserve">           1,983</t>
  </si>
  <si>
    <t xml:space="preserve">           2,056</t>
  </si>
  <si>
    <t xml:space="preserve">        2) 군인병원 제외</t>
    <phoneticPr fontId="4" type="noConversion"/>
  </si>
  <si>
    <t xml:space="preserve">        3) 정신병원, 결핵병원, 한센병원 포함</t>
    <phoneticPr fontId="4" type="noConversion"/>
  </si>
  <si>
    <t>연   별</t>
    <phoneticPr fontId="4" type="noConversion"/>
  </si>
  <si>
    <t xml:space="preserve">   주 : 정원기준</t>
    <phoneticPr fontId="91" type="noConversion"/>
  </si>
  <si>
    <t xml:space="preserve">   자료 : 보건소</t>
    <phoneticPr fontId="91" type="noConversion"/>
  </si>
  <si>
    <t>판매업소   Number of sellers</t>
    <phoneticPr fontId="5" type="noConversion"/>
  </si>
  <si>
    <t>제조업소  Number of manufacturers</t>
    <phoneticPr fontId="5" type="noConversion"/>
  </si>
  <si>
    <t>판매업소   Number of sellers</t>
    <phoneticPr fontId="4" type="noConversion"/>
  </si>
  <si>
    <r>
      <t>연   별</t>
    </r>
    <r>
      <rPr>
        <sz val="10"/>
        <rFont val="Arial Narrow"/>
        <family val="2"/>
      </rPr>
      <t/>
    </r>
    <phoneticPr fontId="8" type="noConversion"/>
  </si>
  <si>
    <r>
      <t>숙 박 업</t>
    </r>
    <r>
      <rPr>
        <vertAlign val="superscript"/>
        <sz val="10"/>
        <rFont val="맑은 고딕"/>
        <family val="3"/>
        <charset val="129"/>
        <scheme val="major"/>
      </rPr>
      <t>1)</t>
    </r>
    <r>
      <rPr>
        <sz val="10"/>
        <rFont val="맑은 고딕"/>
        <family val="3"/>
        <charset val="129"/>
        <scheme val="major"/>
      </rPr>
      <t xml:space="preserve">
Hotel businesses</t>
    </r>
    <phoneticPr fontId="5" type="noConversion"/>
  </si>
  <si>
    <r>
      <t>건물위생
관리업</t>
    </r>
    <r>
      <rPr>
        <vertAlign val="superscript"/>
        <sz val="10"/>
        <rFont val="맑은 고딕"/>
        <family val="3"/>
        <charset val="129"/>
        <scheme val="major"/>
      </rPr>
      <t>2)</t>
    </r>
    <phoneticPr fontId="5" type="noConversion"/>
  </si>
  <si>
    <r>
      <t>모자보건관리</t>
    </r>
    <r>
      <rPr>
        <sz val="9"/>
        <rFont val="맑은 고딕"/>
        <family val="3"/>
        <charset val="129"/>
        <scheme val="major"/>
      </rPr>
      <t xml:space="preserve"> Maternal and child health care program</t>
    </r>
    <phoneticPr fontId="5" type="noConversion"/>
  </si>
  <si>
    <r>
      <t>진료비</t>
    </r>
    <r>
      <rPr>
        <vertAlign val="superscript"/>
        <sz val="10"/>
        <rFont val="맑은 고딕"/>
        <family val="3"/>
        <charset val="129"/>
        <scheme val="major"/>
      </rPr>
      <t>1)</t>
    </r>
    <phoneticPr fontId="5" type="noConversion"/>
  </si>
  <si>
    <r>
      <t>약국</t>
    </r>
    <r>
      <rPr>
        <vertAlign val="superscript"/>
        <sz val="10"/>
        <rFont val="맑은 고딕"/>
        <family val="3"/>
        <charset val="129"/>
        <scheme val="major"/>
      </rPr>
      <t>2)</t>
    </r>
    <phoneticPr fontId="4" type="noConversion"/>
  </si>
  <si>
    <t xml:space="preserve"> Insured 
persons 
in rural areas</t>
    <phoneticPr fontId="5" type="noConversion"/>
  </si>
  <si>
    <t>Voluntarily
insured
persons</t>
    <phoneticPr fontId="5" type="noConversion"/>
  </si>
  <si>
    <t>No. of 
beneficiaries</t>
    <phoneticPr fontId="8" type="noConversion"/>
  </si>
  <si>
    <t>노 인 주 거 복 지 시 설(속)</t>
    <phoneticPr fontId="5" type="noConversion"/>
  </si>
  <si>
    <t xml:space="preserve">20. 노 인 주 거 복 지 시 설 </t>
    <phoneticPr fontId="5" type="noConversion"/>
  </si>
  <si>
    <t>21. 노 인 의 료 복 지 시 설</t>
    <phoneticPr fontId="5" type="noConversion"/>
  </si>
  <si>
    <t xml:space="preserve">연   별
</t>
    <phoneticPr fontId="5" type="noConversion"/>
  </si>
  <si>
    <t xml:space="preserve"> 자료 : 행복나눔과</t>
    <phoneticPr fontId="5" type="noConversion"/>
  </si>
  <si>
    <t xml:space="preserve"> 주: 2014년 통계부터 장애종류 분류 개편(지체 → 지체 및 뇌병변, 정신지체 → 지적 및 자폐) </t>
    <phoneticPr fontId="4" type="noConversion"/>
  </si>
  <si>
    <t xml:space="preserve"> 주 1) 장애등급제(1~6급) 폐지되고 장애의 정도가 심한장애인(기존 1~3급), 심하지않은 장애인(기존 4~6급)으로 구분(시행 2019.7.1)</t>
    <phoneticPr fontId="5" type="noConversion"/>
  </si>
  <si>
    <t>연   별</t>
    <phoneticPr fontId="78" type="noConversion"/>
  </si>
  <si>
    <t xml:space="preserve">연   별 </t>
    <phoneticPr fontId="4" type="noConversion"/>
  </si>
  <si>
    <t>연   별</t>
    <phoneticPr fontId="4" type="noConversion"/>
  </si>
  <si>
    <r>
      <rPr>
        <b/>
        <sz val="23"/>
        <rFont val="HY헤드라인M"/>
        <family val="1"/>
        <charset val="129"/>
      </rPr>
      <t>29. 어 린 이 집</t>
    </r>
    <r>
      <rPr>
        <b/>
        <sz val="23"/>
        <color rgb="FF0000FF"/>
        <rFont val="HY헤드라인M"/>
        <family val="1"/>
        <charset val="129"/>
      </rPr>
      <t xml:space="preserve"> </t>
    </r>
    <phoneticPr fontId="8" type="noConversion"/>
  </si>
  <si>
    <t>Sub
health
–center</t>
    <phoneticPr fontId="4" type="noConversion"/>
  </si>
  <si>
    <t>법정감염병 발생 및 사망(속)</t>
    <phoneticPr fontId="4" type="noConversion"/>
  </si>
  <si>
    <t>Incidence and Mortality 
for Major National Infectious Diseases(Cont'd)</t>
    <phoneticPr fontId="4" type="noConversion"/>
  </si>
  <si>
    <t>성홍열</t>
    <phoneticPr fontId="5" type="noConversion"/>
  </si>
  <si>
    <t>발생  incident</t>
    <phoneticPr fontId="5" type="noConversion"/>
  </si>
  <si>
    <t>발    생</t>
    <phoneticPr fontId="5" type="noConversion"/>
  </si>
  <si>
    <t>발   생</t>
    <phoneticPr fontId="5" type="noConversion"/>
  </si>
  <si>
    <t>제 1  급  감  염  병       Infectious diseases, Class I</t>
    <phoneticPr fontId="5" type="noConversion"/>
  </si>
  <si>
    <t>제 1  급  감  염  병
Infectious diseases, Class I</t>
    <phoneticPr fontId="4" type="noConversion"/>
  </si>
  <si>
    <t>제 2 급  감  염  병
Infectious diseases, Class Ⅱ</t>
    <phoneticPr fontId="5" type="noConversion"/>
  </si>
  <si>
    <t>제 2 급  감  염  병       Infectious diseases, Class Ⅱ</t>
    <phoneticPr fontId="5" type="noConversion"/>
  </si>
  <si>
    <t>제 2 급  감  염  병       Infectious diseases, Class Ⅱ</t>
    <phoneticPr fontId="4" type="noConversion"/>
  </si>
  <si>
    <t>제 3 급  감  염  병
Infectious diseases, Class Ⅲ</t>
    <phoneticPr fontId="4" type="noConversion"/>
  </si>
  <si>
    <t>제 3 급  감  염  병     Infectious diseases, Class Ⅲ</t>
    <phoneticPr fontId="5" type="noConversion"/>
  </si>
  <si>
    <t>제 3 급  감  염  병     Infectious diseases, Class Ⅲ</t>
    <phoneticPr fontId="4" type="noConversion"/>
  </si>
  <si>
    <t>보툴리눔 독소증</t>
    <phoneticPr fontId="5" type="noConversion"/>
  </si>
  <si>
    <t>Botolism</t>
    <phoneticPr fontId="5" type="noConversion"/>
  </si>
  <si>
    <t>야 토 병</t>
    <phoneticPr fontId="5" type="noConversion"/>
  </si>
  <si>
    <t>tularemia</t>
    <phoneticPr fontId="5" type="noConversion"/>
  </si>
  <si>
    <t>Emerging infectious diesase syndrome</t>
    <phoneticPr fontId="5" type="noConversion"/>
  </si>
  <si>
    <t>중증급성호흡기 증후군</t>
    <phoneticPr fontId="5" type="noConversion"/>
  </si>
  <si>
    <t>SARS</t>
    <phoneticPr fontId="5" type="noConversion"/>
  </si>
  <si>
    <t>Novel influenza</t>
    <phoneticPr fontId="5" type="noConversion"/>
  </si>
  <si>
    <t>수 두</t>
    <phoneticPr fontId="5" type="noConversion"/>
  </si>
  <si>
    <t>결 핵</t>
    <phoneticPr fontId="5" type="noConversion"/>
  </si>
  <si>
    <t>유행성이하선염</t>
    <phoneticPr fontId="4" type="noConversion"/>
  </si>
  <si>
    <t>Mumps</t>
    <phoneticPr fontId="5" type="noConversion"/>
  </si>
  <si>
    <t>카바페넴내성장내</t>
    <phoneticPr fontId="5" type="noConversion"/>
  </si>
  <si>
    <t>세균속균종감염증</t>
    <phoneticPr fontId="4" type="noConversion"/>
  </si>
  <si>
    <t>CRE infection</t>
    <phoneticPr fontId="4" type="noConversion"/>
  </si>
  <si>
    <t>E형 간염</t>
    <phoneticPr fontId="4" type="noConversion"/>
  </si>
  <si>
    <t>홍역</t>
    <phoneticPr fontId="5" type="noConversion"/>
  </si>
  <si>
    <t>Measles</t>
    <phoneticPr fontId="5" type="noConversion"/>
  </si>
  <si>
    <t>장티푸스</t>
    <phoneticPr fontId="5" type="noConversion"/>
  </si>
  <si>
    <t>Typhoid fever</t>
    <phoneticPr fontId="5" type="noConversion"/>
  </si>
  <si>
    <t xml:space="preserve">
Paratyphoid
fever</t>
    <phoneticPr fontId="5" type="noConversion"/>
  </si>
  <si>
    <t>세균성 이질</t>
    <phoneticPr fontId="5" type="noConversion"/>
  </si>
  <si>
    <t>Shigellosis</t>
    <phoneticPr fontId="4" type="noConversion"/>
  </si>
  <si>
    <t>Polio-myelitis</t>
    <phoneticPr fontId="4" type="noConversion"/>
  </si>
  <si>
    <t>풍진(선천성)</t>
    <phoneticPr fontId="5" type="noConversion"/>
  </si>
  <si>
    <t>B형 간염</t>
    <phoneticPr fontId="5" type="noConversion"/>
  </si>
  <si>
    <t>C형 간염</t>
    <phoneticPr fontId="5" type="noConversion"/>
  </si>
  <si>
    <t xml:space="preserve">
Tsutsugamushi
fever</t>
    <phoneticPr fontId="5" type="noConversion"/>
  </si>
  <si>
    <t>출혈열</t>
    <phoneticPr fontId="4" type="noConversion"/>
  </si>
  <si>
    <t>라임병</t>
    <phoneticPr fontId="5" type="noConversion"/>
  </si>
  <si>
    <t>Lyme Borreliosis</t>
    <phoneticPr fontId="5" type="noConversion"/>
  </si>
  <si>
    <t>중증열성혈소판
감소증후군</t>
    <phoneticPr fontId="5" type="noConversion"/>
  </si>
  <si>
    <t>SFTS</t>
    <phoneticPr fontId="5" type="noConversion"/>
  </si>
  <si>
    <t xml:space="preserve">
Japanese
encephalitis</t>
    <phoneticPr fontId="5" type="noConversion"/>
  </si>
  <si>
    <t>비브리오패혈증</t>
    <phoneticPr fontId="5" type="noConversion"/>
  </si>
  <si>
    <t>주: 2020년 기준부터 감염병 분류체계 변경에 따라 감염병 분류명 및 항목 변경</t>
    <phoneticPr fontId="4" type="noConversion"/>
  </si>
  <si>
    <r>
      <t xml:space="preserve">    (제1군~제4군 감염병 </t>
    </r>
    <r>
      <rPr>
        <sz val="10"/>
        <rFont val="나눔바른고딕"/>
        <family val="3"/>
        <charset val="129"/>
      </rPr>
      <t>→</t>
    </r>
    <r>
      <rPr>
        <sz val="10"/>
        <rFont val="맑은 고딕"/>
        <family val="3"/>
        <charset val="129"/>
      </rPr>
      <t xml:space="preserve"> 제1급~제4급 감염병)</t>
    </r>
    <phoneticPr fontId="4" type="noConversion"/>
  </si>
  <si>
    <t xml:space="preserve">    제 4급 감염병은 전수조사 불가하여 수치확인 불가</t>
    <phoneticPr fontId="4" type="noConversion"/>
  </si>
  <si>
    <t>신종
인플루엔자</t>
    <phoneticPr fontId="4" type="noConversion"/>
  </si>
  <si>
    <t xml:space="preserve">
Vibrio vulnificus
sepsis</t>
    <phoneticPr fontId="4" type="noConversion"/>
  </si>
  <si>
    <t>Infectious dise-
ases, Class IV</t>
    <phoneticPr fontId="5" type="noConversion"/>
  </si>
  <si>
    <t>제4급감염병
및 지정감염병</t>
    <phoneticPr fontId="5" type="noConversion"/>
  </si>
  <si>
    <t>Viral hepatitis
A</t>
    <phoneticPr fontId="5" type="noConversion"/>
  </si>
  <si>
    <t>Viral hepatitis
E</t>
    <phoneticPr fontId="4" type="noConversion"/>
  </si>
  <si>
    <t>Viral hepatitis
B</t>
    <phoneticPr fontId="4" type="noConversion"/>
  </si>
  <si>
    <t>Viral hepatitis
C</t>
    <phoneticPr fontId="4" type="noConversion"/>
  </si>
  <si>
    <t>신종감염병증후군</t>
    <phoneticPr fontId="5" type="noConversion"/>
  </si>
  <si>
    <t>…</t>
    <phoneticPr fontId="4" type="noConversion"/>
  </si>
  <si>
    <t>New
cases</t>
    <phoneticPr fontId="5" type="noConversion"/>
  </si>
  <si>
    <t>중단후
재등록</t>
    <phoneticPr fontId="4" type="noConversion"/>
  </si>
  <si>
    <t>Survei
-lance</t>
    <phoneticPr fontId="4" type="noConversion"/>
  </si>
  <si>
    <t>미취학
아   동</t>
    <phoneticPr fontId="4" type="noConversion"/>
  </si>
  <si>
    <t>취 학
아 동</t>
    <phoneticPr fontId="4" type="noConversion"/>
  </si>
  <si>
    <t>Smear
Positive</t>
    <phoneticPr fontId="4" type="noConversion"/>
  </si>
  <si>
    <t>Children
not 
in school</t>
    <phoneticPr fontId="4" type="noConversion"/>
  </si>
  <si>
    <t>Children
not
in school</t>
    <phoneticPr fontId="4" type="noConversion"/>
  </si>
  <si>
    <t>미취학
아  동</t>
    <phoneticPr fontId="4" type="noConversion"/>
  </si>
  <si>
    <t>Health center</t>
    <phoneticPr fontId="4" type="noConversion"/>
  </si>
  <si>
    <t>보건소</t>
    <phoneticPr fontId="5" type="noConversion"/>
  </si>
  <si>
    <t>Children
in
school</t>
    <phoneticPr fontId="4" type="noConversion"/>
  </si>
  <si>
    <t>실패후
재치료자</t>
    <phoneticPr fontId="5" type="noConversion"/>
  </si>
  <si>
    <t>Re
-lapse</t>
    <phoneticPr fontId="5" type="noConversion"/>
  </si>
  <si>
    <t>Re-
registra
-tion after recess</t>
    <phoneticPr fontId="5" type="noConversion"/>
  </si>
  <si>
    <t>이전치료
결과불명확</t>
    <phoneticPr fontId="76" type="noConversion"/>
  </si>
  <si>
    <t>과거치료
여부
불명확</t>
    <phoneticPr fontId="4" type="noConversion"/>
  </si>
  <si>
    <t>재치료자      Retreatment</t>
    <phoneticPr fontId="76" type="noConversion"/>
  </si>
  <si>
    <t>법인,
단체 등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</si>
</sst>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&quot;₩&quot;&quot;₩&quot;&quot;₩&quot;&quot;₩&quot;&quot;₩&quot;\-#,##0.00"/>
    <numFmt numFmtId="181" formatCode="_ &quot;₩&quot;* #,##0.00_ ;_ &quot;₩&quot;* &quot;₩&quot;\-#,##0.00_ ;_ &quot;₩&quot;* &quot;-&quot;??_ ;_ @_ "/>
    <numFmt numFmtId="182" formatCode="&quot;₩&quot;#,##0;&quot;₩&quot;&quot;₩&quot;&quot;₩&quot;\-#,##0"/>
    <numFmt numFmtId="183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4" formatCode="&quot;₩&quot;#,##0;[Red]&quot;₩&quot;&quot;₩&quot;\-#,##0"/>
    <numFmt numFmtId="185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6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8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.00;&quot;₩&quot;\-#,##0.00"/>
    <numFmt numFmtId="190" formatCode="_-[$€-2]* #,##0.00_-;\-[$€-2]* #,##0.00_-;_-[$€-2]* &quot;-&quot;??_-"/>
    <numFmt numFmtId="191" formatCode="#,##0.0_ "/>
    <numFmt numFmtId="192" formatCode="#,##0.00_ "/>
    <numFmt numFmtId="193" formatCode="#,##0_);[Red]\(#,##0\)"/>
    <numFmt numFmtId="194" formatCode="#,##0_ "/>
    <numFmt numFmtId="195" formatCode="_-* #,##0.0_-;\-* #,##0.0_-;_-* &quot;-&quot;??_-;_-@_-"/>
    <numFmt numFmtId="196" formatCode="0_);[Red]\(0\)"/>
  </numFmts>
  <fonts count="145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sz val="9"/>
      <name val="굴림"/>
      <family val="3"/>
      <charset val="129"/>
    </font>
    <font>
      <sz val="9"/>
      <name val="굴림체"/>
      <family val="3"/>
      <charset val="129"/>
    </font>
    <font>
      <sz val="8"/>
      <name val="바탕체"/>
      <family val="1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sz val="10"/>
      <name val="바탕체"/>
      <family val="1"/>
      <charset val="129"/>
    </font>
    <font>
      <b/>
      <sz val="26"/>
      <color indexed="8"/>
      <name val="맑은 고딕"/>
      <family val="3"/>
      <charset val="129"/>
      <scheme val="major"/>
    </font>
    <font>
      <b/>
      <sz val="20"/>
      <color indexed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sz val="2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10"/>
      <name val="Arial Narrow"/>
      <family val="2"/>
    </font>
    <font>
      <vertAlign val="superscript"/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indexed="12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b/>
      <sz val="18"/>
      <name val="MS Serif"/>
      <family val="1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</font>
    <font>
      <b/>
      <sz val="10"/>
      <name val="맑은 고딕"/>
      <family val="3"/>
      <charset val="129"/>
    </font>
    <font>
      <sz val="11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ajor"/>
    </font>
    <font>
      <sz val="20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9"/>
      <color indexed="12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sz val="8"/>
      <name val="돋움"/>
      <family val="2"/>
      <charset val="129"/>
    </font>
    <font>
      <b/>
      <i/>
      <u/>
      <sz val="20"/>
      <color theme="1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b/>
      <sz val="10"/>
      <color indexed="8"/>
      <name val="맑은 고딕"/>
      <family val="3"/>
      <charset val="129"/>
      <scheme val="major"/>
    </font>
    <font>
      <sz val="9"/>
      <color rgb="FF0000FF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sz val="9"/>
      <name val="맑은 고딕"/>
      <family val="3"/>
      <charset val="129"/>
      <scheme val="minor"/>
    </font>
    <font>
      <b/>
      <sz val="23"/>
      <name val="HY헤드라인M"/>
      <family val="1"/>
      <charset val="129"/>
    </font>
    <font>
      <sz val="23"/>
      <name val="HY헤드라인M"/>
      <family val="1"/>
      <charset val="129"/>
    </font>
    <font>
      <b/>
      <sz val="20"/>
      <name val="HY헤드라인M"/>
      <family val="1"/>
      <charset val="129"/>
    </font>
    <font>
      <sz val="12"/>
      <name val="HY헤드라인M"/>
      <family val="1"/>
      <charset val="129"/>
    </font>
    <font>
      <b/>
      <sz val="18"/>
      <name val="HY헤드라인M"/>
      <family val="1"/>
      <charset val="129"/>
    </font>
    <font>
      <sz val="20"/>
      <name val="HY헤드라인M"/>
      <family val="1"/>
      <charset val="129"/>
    </font>
    <font>
      <sz val="10"/>
      <name val="HY헤드라인M"/>
      <family val="1"/>
      <charset val="129"/>
    </font>
    <font>
      <b/>
      <sz val="23"/>
      <color theme="1"/>
      <name val="HY헤드라인M"/>
      <family val="1"/>
      <charset val="129"/>
    </font>
    <font>
      <sz val="23"/>
      <color theme="1"/>
      <name val="HY헤드라인M"/>
      <family val="1"/>
      <charset val="129"/>
    </font>
    <font>
      <vertAlign val="superscript"/>
      <sz val="10"/>
      <color theme="1"/>
      <name val="맑은 고딕"/>
      <family val="3"/>
      <charset val="129"/>
      <scheme val="major"/>
    </font>
    <font>
      <b/>
      <sz val="19"/>
      <color theme="1"/>
      <name val="HY헤드라인M"/>
      <family val="1"/>
      <charset val="129"/>
    </font>
    <font>
      <sz val="19"/>
      <color theme="1"/>
      <name val="HY헤드라인M"/>
      <family val="1"/>
      <charset val="129"/>
    </font>
    <font>
      <sz val="19"/>
      <color theme="1"/>
      <name val="맑은 고딕"/>
      <family val="3"/>
      <charset val="129"/>
      <scheme val="major"/>
    </font>
    <font>
      <b/>
      <i/>
      <u/>
      <sz val="23"/>
      <color theme="1"/>
      <name val="HY헤드라인M"/>
      <family val="1"/>
      <charset val="129"/>
    </font>
    <font>
      <b/>
      <sz val="16"/>
      <name val="HY헤드라인M"/>
      <family val="1"/>
      <charset val="129"/>
    </font>
    <font>
      <b/>
      <sz val="23"/>
      <color rgb="FF0000FF"/>
      <name val="HY헤드라인M"/>
      <family val="1"/>
      <charset val="129"/>
    </font>
    <font>
      <sz val="10"/>
      <name val="굴림"/>
      <family val="3"/>
      <charset val="129"/>
    </font>
    <font>
      <b/>
      <sz val="10"/>
      <name val="굴림"/>
      <family val="3"/>
      <charset val="129"/>
    </font>
    <font>
      <b/>
      <sz val="10"/>
      <color rgb="FF0000FF"/>
      <name val="맑은 고딕"/>
      <family val="3"/>
      <charset val="129"/>
      <scheme val="major"/>
    </font>
    <font>
      <sz val="12"/>
      <color rgb="FF0000FF"/>
      <name val="맑은 고딕"/>
      <family val="3"/>
      <charset val="129"/>
      <scheme val="major"/>
    </font>
    <font>
      <b/>
      <sz val="22"/>
      <name val="HY헤드라인M"/>
      <family val="1"/>
      <charset val="129"/>
    </font>
    <font>
      <b/>
      <sz val="9"/>
      <name val="맑은 고딕"/>
      <family val="3"/>
      <charset val="129"/>
      <scheme val="major"/>
    </font>
    <font>
      <sz val="10"/>
      <name val="맑은 고딕"/>
      <family val="3"/>
      <charset val="129"/>
    </font>
    <font>
      <b/>
      <sz val="24"/>
      <name val="HY헤드라인M"/>
      <family val="1"/>
      <charset val="129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22"/>
      <color theme="1"/>
      <name val="HY헤드라인M"/>
      <family val="1"/>
      <charset val="129"/>
    </font>
    <font>
      <b/>
      <sz val="10"/>
      <color theme="1"/>
      <name val="맑은 고딕"/>
      <family val="3"/>
      <charset val="129"/>
      <scheme val="minor"/>
    </font>
    <font>
      <sz val="10"/>
      <name val="나눔바른고딕"/>
      <family val="3"/>
      <charset val="129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26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27" fillId="0" borderId="0" applyNumberFormat="0" applyFill="0" applyBorder="0" applyAlignment="0" applyProtection="0"/>
    <xf numFmtId="0" fontId="3" fillId="0" borderId="0"/>
    <xf numFmtId="0" fontId="3" fillId="0" borderId="0"/>
    <xf numFmtId="0" fontId="7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62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51" fillId="0" borderId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15" fillId="3" borderId="0" applyNumberFormat="0" applyBorder="0" applyAlignment="0" applyProtection="0">
      <alignment vertical="center"/>
    </xf>
    <xf numFmtId="0" fontId="64" fillId="0" borderId="0"/>
    <xf numFmtId="0" fontId="52" fillId="0" borderId="0"/>
    <xf numFmtId="0" fontId="14" fillId="20" borderId="1" applyNumberFormat="0" applyAlignment="0" applyProtection="0">
      <alignment vertical="center"/>
    </xf>
    <xf numFmtId="0" fontId="65" fillId="0" borderId="0"/>
    <xf numFmtId="0" fontId="18" fillId="21" borderId="2" applyNumberFormat="0" applyAlignment="0" applyProtection="0">
      <alignment vertical="center"/>
    </xf>
    <xf numFmtId="176" fontId="27" fillId="0" borderId="0" applyFont="0" applyFill="0" applyBorder="0" applyAlignment="0" applyProtection="0"/>
    <xf numFmtId="0" fontId="1" fillId="0" borderId="0"/>
    <xf numFmtId="177" fontId="27" fillId="0" borderId="0" applyFont="0" applyFill="0" applyBorder="0" applyAlignment="0" applyProtection="0"/>
    <xf numFmtId="3" fontId="27" fillId="0" borderId="0" applyFont="0" applyFill="0" applyBorder="0" applyAlignment="0" applyProtection="0"/>
    <xf numFmtId="0" fontId="60" fillId="0" borderId="0" applyFont="0" applyFill="0" applyBorder="0" applyAlignment="0" applyProtection="0"/>
    <xf numFmtId="178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89" fontId="1" fillId="0" borderId="0" applyFont="0" applyFill="0" applyBorder="0" applyAlignment="0" applyProtection="0"/>
    <xf numFmtId="0" fontId="53" fillId="0" borderId="0"/>
    <xf numFmtId="0" fontId="27" fillId="0" borderId="0" applyFont="0" applyFill="0" applyBorder="0" applyAlignment="0" applyProtection="0"/>
    <xf numFmtId="0" fontId="53" fillId="0" borderId="0"/>
    <xf numFmtId="190" fontId="3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2" fontId="27" fillId="0" borderId="0" applyFont="0" applyFill="0" applyBorder="0" applyAlignment="0" applyProtection="0"/>
    <xf numFmtId="0" fontId="25" fillId="4" borderId="0" applyNumberFormat="0" applyBorder="0" applyAlignment="0" applyProtection="0">
      <alignment vertical="center"/>
    </xf>
    <xf numFmtId="38" fontId="54" fillId="22" borderId="0" applyNumberFormat="0" applyBorder="0" applyAlignment="0" applyProtection="0"/>
    <xf numFmtId="38" fontId="54" fillId="23" borderId="0" applyNumberFormat="0" applyBorder="0" applyAlignment="0" applyProtection="0"/>
    <xf numFmtId="0" fontId="66" fillId="0" borderId="0">
      <alignment horizontal="left"/>
    </xf>
    <xf numFmtId="0" fontId="55" fillId="0" borderId="3" applyNumberFormat="0" applyAlignment="0" applyProtection="0">
      <alignment horizontal="left" vertical="center"/>
    </xf>
    <xf numFmtId="0" fontId="55" fillId="0" borderId="4">
      <alignment horizontal="left" vertical="center"/>
    </xf>
    <xf numFmtId="0" fontId="22" fillId="0" borderId="5" applyNumberFormat="0" applyFill="0" applyAlignment="0" applyProtection="0">
      <alignment vertical="center"/>
    </xf>
    <xf numFmtId="0" fontId="69" fillId="0" borderId="0" applyNumberFormat="0" applyFill="0" applyBorder="0" applyAlignment="0" applyProtection="0"/>
    <xf numFmtId="0" fontId="23" fillId="0" borderId="6" applyNumberFormat="0" applyFill="0" applyAlignment="0" applyProtection="0">
      <alignment vertical="center"/>
    </xf>
    <xf numFmtId="0" fontId="55" fillId="0" borderId="0" applyNumberFormat="0" applyFill="0" applyBorder="0" applyAlignment="0" applyProtection="0"/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top"/>
      <protection locked="0"/>
    </xf>
    <xf numFmtId="0" fontId="21" fillId="7" borderId="1" applyNumberFormat="0" applyAlignment="0" applyProtection="0">
      <alignment vertical="center"/>
    </xf>
    <xf numFmtId="10" fontId="54" fillId="24" borderId="8" applyNumberFormat="0" applyBorder="0" applyAlignment="0" applyProtection="0"/>
    <xf numFmtId="10" fontId="54" fillId="23" borderId="8" applyNumberFormat="0" applyBorder="0" applyAlignment="0" applyProtection="0"/>
    <xf numFmtId="0" fontId="19" fillId="0" borderId="9" applyNumberFormat="0" applyFill="0" applyAlignment="0" applyProtection="0">
      <alignment vertical="center"/>
    </xf>
    <xf numFmtId="176" fontId="27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67" fillId="0" borderId="1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6" fillId="25" borderId="0" applyNumberFormat="0" applyBorder="0" applyAlignment="0" applyProtection="0">
      <alignment vertical="center"/>
    </xf>
    <xf numFmtId="180" fontId="3" fillId="0" borderId="0"/>
    <xf numFmtId="0" fontId="3" fillId="0" borderId="0"/>
    <xf numFmtId="0" fontId="27" fillId="0" borderId="0"/>
    <xf numFmtId="0" fontId="1" fillId="26" borderId="11" applyNumberFormat="0" applyFont="0" applyAlignment="0" applyProtection="0">
      <alignment vertical="center"/>
    </xf>
    <xf numFmtId="0" fontId="26" fillId="20" borderId="12" applyNumberFormat="0" applyAlignment="0" applyProtection="0">
      <alignment vertical="center"/>
    </xf>
    <xf numFmtId="10" fontId="27" fillId="0" borderId="0" applyFont="0" applyFill="0" applyBorder="0" applyAlignment="0" applyProtection="0"/>
    <xf numFmtId="0" fontId="67" fillId="0" borderId="0"/>
    <xf numFmtId="0" fontId="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7" fillId="0" borderId="14" applyNumberFormat="0" applyFont="0" applyFill="0" applyAlignment="0" applyProtection="0"/>
    <xf numFmtId="0" fontId="8" fillId="0" borderId="15">
      <alignment horizontal="left"/>
    </xf>
    <xf numFmtId="0" fontId="13" fillId="0" borderId="0" applyNumberFormat="0" applyFill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0" borderId="1" applyNumberFormat="0" applyAlignment="0" applyProtection="0">
      <alignment vertical="center"/>
    </xf>
    <xf numFmtId="0" fontId="14" fillId="20" borderId="1" applyNumberFormat="0" applyAlignment="0" applyProtection="0">
      <alignment vertical="center"/>
    </xf>
    <xf numFmtId="0" fontId="32" fillId="20" borderId="1" applyNumberFormat="0" applyAlignment="0" applyProtection="0">
      <alignment vertical="center"/>
    </xf>
    <xf numFmtId="183" fontId="3" fillId="0" borderId="0">
      <protection locked="0"/>
    </xf>
    <xf numFmtId="0" fontId="57" fillId="0" borderId="0">
      <protection locked="0"/>
    </xf>
    <xf numFmtId="0" fontId="57" fillId="0" borderId="0">
      <protection locked="0"/>
    </xf>
    <xf numFmtId="0" fontId="33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58" fillId="0" borderId="0">
      <protection locked="0"/>
    </xf>
    <xf numFmtId="0" fontId="58" fillId="0" borderId="0"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40" fontId="34" fillId="0" borderId="0" applyFont="0" applyFill="0" applyBorder="0" applyAlignment="0" applyProtection="0"/>
    <xf numFmtId="38" fontId="34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11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3" fillId="26" borderId="11" applyNumberFormat="0" applyFont="0" applyAlignment="0" applyProtection="0">
      <alignment vertical="center"/>
    </xf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59" fillId="0" borderId="0">
      <alignment vertical="center"/>
    </xf>
    <xf numFmtId="9" fontId="1" fillId="0" borderId="0" applyFont="0" applyFill="0" applyBorder="0" applyAlignment="0" applyProtection="0"/>
    <xf numFmtId="0" fontId="35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2" fillId="0" borderId="0">
      <alignment horizontal="center" vertical="center"/>
    </xf>
    <xf numFmtId="0" fontId="36" fillId="0" borderId="0">
      <alignment horizontal="center" vertical="center"/>
    </xf>
    <xf numFmtId="0" fontId="37" fillId="0" borderId="0"/>
    <xf numFmtId="0" fontId="3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21" borderId="2" applyNumberFormat="0" applyAlignment="0" applyProtection="0">
      <alignment vertical="center"/>
    </xf>
    <xf numFmtId="0" fontId="18" fillId="21" borderId="2" applyNumberFormat="0" applyAlignment="0" applyProtection="0">
      <alignment vertical="center"/>
    </xf>
    <xf numFmtId="0" fontId="39" fillId="21" borderId="2" applyNumberFormat="0" applyAlignment="0" applyProtection="0">
      <alignment vertical="center"/>
    </xf>
    <xf numFmtId="184" fontId="27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40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72" fillId="0" borderId="0" applyFont="0" applyFill="0" applyBorder="0" applyAlignment="0" applyProtection="0">
      <alignment vertical="center"/>
    </xf>
    <xf numFmtId="41" fontId="7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7" fillId="0" borderId="0"/>
    <xf numFmtId="0" fontId="60" fillId="0" borderId="0" applyFont="0" applyFill="0" applyBorder="0" applyAlignment="0" applyProtection="0"/>
    <xf numFmtId="0" fontId="41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41" fillId="0" borderId="9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7" borderId="1" applyNumberFormat="0" applyAlignment="0" applyProtection="0">
      <alignment vertical="center"/>
    </xf>
    <xf numFmtId="0" fontId="21" fillId="7" borderId="1" applyNumberFormat="0" applyAlignment="0" applyProtection="0">
      <alignment vertical="center"/>
    </xf>
    <xf numFmtId="0" fontId="43" fillId="7" borderId="1" applyNumberFormat="0" applyAlignment="0" applyProtection="0">
      <alignment vertical="center"/>
    </xf>
    <xf numFmtId="4" fontId="58" fillId="0" borderId="0">
      <protection locked="0"/>
    </xf>
    <xf numFmtId="185" fontId="3" fillId="0" borderId="0">
      <protection locked="0"/>
    </xf>
    <xf numFmtId="0" fontId="61" fillId="0" borderId="0">
      <alignment vertical="center"/>
    </xf>
    <xf numFmtId="0" fontId="45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45" fillId="0" borderId="5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7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47" fillId="0" borderId="7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9" fillId="20" borderId="12" applyNumberFormat="0" applyAlignment="0" applyProtection="0">
      <alignment vertical="center"/>
    </xf>
    <xf numFmtId="0" fontId="26" fillId="20" borderId="12" applyNumberFormat="0" applyAlignment="0" applyProtection="0">
      <alignment vertical="center"/>
    </xf>
    <xf numFmtId="0" fontId="49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Protection="0"/>
    <xf numFmtId="0" fontId="3" fillId="0" borderId="0" applyFont="0" applyFill="0" applyBorder="0" applyAlignment="0" applyProtection="0"/>
    <xf numFmtId="0" fontId="44" fillId="0" borderId="0"/>
    <xf numFmtId="0" fontId="68" fillId="0" borderId="0">
      <alignment vertical="center"/>
    </xf>
    <xf numFmtId="42" fontId="1" fillId="0" borderId="0" applyFont="0" applyFill="0" applyBorder="0" applyAlignment="0" applyProtection="0"/>
    <xf numFmtId="186" fontId="3" fillId="0" borderId="0">
      <protection locked="0"/>
    </xf>
    <xf numFmtId="0" fontId="1" fillId="0" borderId="0">
      <alignment vertical="center"/>
    </xf>
    <xf numFmtId="0" fontId="1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74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4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40" fillId="0" borderId="0"/>
    <xf numFmtId="0" fontId="1" fillId="0" borderId="0">
      <alignment vertical="center"/>
    </xf>
    <xf numFmtId="0" fontId="3" fillId="0" borderId="0"/>
    <xf numFmtId="0" fontId="11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1" fillId="0" borderId="0"/>
    <xf numFmtId="0" fontId="1" fillId="0" borderId="0">
      <alignment vertical="center"/>
    </xf>
    <xf numFmtId="0" fontId="74" fillId="0" borderId="0">
      <alignment vertical="center"/>
    </xf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7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74" fillId="0" borderId="0">
      <alignment vertical="center"/>
    </xf>
    <xf numFmtId="0" fontId="1" fillId="0" borderId="0">
      <alignment vertical="center"/>
    </xf>
    <xf numFmtId="0" fontId="74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58" fillId="0" borderId="14">
      <protection locked="0"/>
    </xf>
    <xf numFmtId="187" fontId="3" fillId="0" borderId="0">
      <protection locked="0"/>
    </xf>
    <xf numFmtId="188" fontId="3" fillId="0" borderId="0">
      <protection locked="0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40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3" fillId="0" borderId="0"/>
    <xf numFmtId="0" fontId="78" fillId="0" borderId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0" fontId="74" fillId="0" borderId="0">
      <alignment vertical="center"/>
    </xf>
    <xf numFmtId="0" fontId="3" fillId="0" borderId="0"/>
    <xf numFmtId="0" fontId="3" fillId="0" borderId="0"/>
    <xf numFmtId="176" fontId="3" fillId="0" borderId="0" applyFont="0" applyFill="0" applyBorder="0" applyAlignment="0" applyProtection="0"/>
    <xf numFmtId="0" fontId="3" fillId="0" borderId="0"/>
  </cellStyleXfs>
  <cellXfs count="1832">
    <xf numFmtId="0" fontId="0" fillId="0" borderId="0" xfId="0">
      <alignment vertical="center"/>
    </xf>
    <xf numFmtId="0" fontId="77" fillId="0" borderId="0" xfId="409" applyFont="1"/>
    <xf numFmtId="0" fontId="79" fillId="0" borderId="0" xfId="410" applyFont="1" applyAlignment="1">
      <alignment horizontal="centerContinuous" wrapText="1" shrinkToFit="1"/>
    </xf>
    <xf numFmtId="0" fontId="77" fillId="0" borderId="0" xfId="409" applyFont="1" applyAlignment="1">
      <alignment horizontal="centerContinuous" shrinkToFit="1"/>
    </xf>
    <xf numFmtId="0" fontId="80" fillId="0" borderId="0" xfId="410" applyFont="1" applyAlignment="1">
      <alignment horizontal="centerContinuous"/>
    </xf>
    <xf numFmtId="0" fontId="77" fillId="0" borderId="0" xfId="409" applyFont="1" applyAlignment="1">
      <alignment horizontal="centerContinuous"/>
    </xf>
    <xf numFmtId="0" fontId="81" fillId="0" borderId="0" xfId="315" applyFont="1" applyFill="1" applyAlignment="1">
      <alignment horizontal="right" vertical="top"/>
    </xf>
    <xf numFmtId="0" fontId="81" fillId="0" borderId="0" xfId="315" applyFont="1" applyFill="1" applyAlignment="1">
      <alignment horizontal="left" vertical="top"/>
    </xf>
    <xf numFmtId="0" fontId="82" fillId="0" borderId="0" xfId="315" applyFont="1" applyFill="1" applyAlignment="1" applyProtection="1">
      <alignment horizontal="centerContinuous" vertical="center"/>
    </xf>
    <xf numFmtId="0" fontId="77" fillId="0" borderId="0" xfId="315" applyFont="1" applyAlignment="1">
      <alignment horizontal="centerContinuous" vertical="center"/>
    </xf>
    <xf numFmtId="0" fontId="83" fillId="0" borderId="0" xfId="315" applyFont="1" applyFill="1" applyAlignment="1" applyProtection="1">
      <alignment horizontal="centerContinuous"/>
    </xf>
    <xf numFmtId="0" fontId="83" fillId="0" borderId="0" xfId="315" applyFont="1" applyFill="1" applyAlignment="1">
      <alignment horizontal="centerContinuous"/>
    </xf>
    <xf numFmtId="0" fontId="83" fillId="0" borderId="0" xfId="315" applyFont="1" applyFill="1" applyAlignment="1"/>
    <xf numFmtId="0" fontId="84" fillId="0" borderId="0" xfId="315" applyFont="1" applyFill="1" applyAlignment="1" applyProtection="1">
      <alignment horizontal="left"/>
    </xf>
    <xf numFmtId="0" fontId="84" fillId="0" borderId="0" xfId="315" applyFont="1" applyFill="1" applyProtection="1"/>
    <xf numFmtId="0" fontId="85" fillId="0" borderId="0" xfId="411" applyFont="1" applyFill="1" applyAlignment="1" applyProtection="1">
      <alignment horizontal="right"/>
    </xf>
    <xf numFmtId="0" fontId="84" fillId="0" borderId="0" xfId="315" applyFont="1" applyFill="1"/>
    <xf numFmtId="0" fontId="81" fillId="27" borderId="31" xfId="315" applyFont="1" applyFill="1" applyBorder="1" applyAlignment="1" applyProtection="1">
      <alignment horizontal="centerContinuous" vertical="center"/>
    </xf>
    <xf numFmtId="0" fontId="81" fillId="27" borderId="30" xfId="315" applyFont="1" applyFill="1" applyBorder="1" applyAlignment="1" applyProtection="1">
      <alignment horizontal="centerContinuous" vertical="center"/>
    </xf>
    <xf numFmtId="0" fontId="81" fillId="27" borderId="29" xfId="315" applyFont="1" applyFill="1" applyBorder="1" applyAlignment="1" applyProtection="1">
      <alignment horizontal="centerContinuous" vertical="center"/>
    </xf>
    <xf numFmtId="0" fontId="81" fillId="0" borderId="0" xfId="315" applyFont="1" applyFill="1" applyAlignment="1">
      <alignment vertical="center"/>
    </xf>
    <xf numFmtId="176" fontId="81" fillId="0" borderId="0" xfId="412" applyFont="1" applyFill="1" applyBorder="1" applyAlignment="1" applyProtection="1">
      <alignment horizontal="center"/>
    </xf>
    <xf numFmtId="176" fontId="81" fillId="0" borderId="0" xfId="412" applyFont="1" applyFill="1" applyBorder="1" applyAlignment="1" applyProtection="1">
      <alignment horizontal="right"/>
    </xf>
    <xf numFmtId="0" fontId="81" fillId="0" borderId="0" xfId="315" applyFont="1" applyFill="1"/>
    <xf numFmtId="176" fontId="81" fillId="0" borderId="0" xfId="315" applyNumberFormat="1" applyFont="1" applyFill="1"/>
    <xf numFmtId="41" fontId="81" fillId="0" borderId="0" xfId="412" applyNumberFormat="1" applyFont="1" applyFill="1" applyBorder="1" applyAlignment="1" applyProtection="1">
      <alignment horizontal="center"/>
    </xf>
    <xf numFmtId="0" fontId="81" fillId="0" borderId="0" xfId="315" applyFont="1" applyFill="1" applyBorder="1" applyAlignment="1"/>
    <xf numFmtId="0" fontId="88" fillId="0" borderId="0" xfId="315" applyFont="1" applyFill="1"/>
    <xf numFmtId="176" fontId="88" fillId="0" borderId="0" xfId="315" applyNumberFormat="1" applyFont="1" applyFill="1"/>
    <xf numFmtId="41" fontId="81" fillId="0" borderId="0" xfId="315" applyNumberFormat="1" applyFont="1" applyFill="1"/>
    <xf numFmtId="41" fontId="88" fillId="0" borderId="0" xfId="315" applyNumberFormat="1" applyFont="1" applyFill="1"/>
    <xf numFmtId="0" fontId="81" fillId="0" borderId="0" xfId="315" applyFont="1" applyFill="1" applyBorder="1" applyAlignment="1">
      <alignment horizontal="distributed"/>
    </xf>
    <xf numFmtId="191" fontId="81" fillId="0" borderId="0" xfId="412" applyNumberFormat="1" applyFont="1" applyFill="1" applyBorder="1" applyAlignment="1" applyProtection="1">
      <alignment horizontal="center"/>
    </xf>
    <xf numFmtId="0" fontId="81" fillId="0" borderId="0" xfId="315" applyFont="1" applyFill="1" applyBorder="1"/>
    <xf numFmtId="0" fontId="89" fillId="0" borderId="0" xfId="315" applyFont="1" applyFill="1"/>
    <xf numFmtId="0" fontId="81" fillId="27" borderId="0" xfId="315" applyFont="1" applyFill="1" applyBorder="1" applyAlignment="1" applyProtection="1">
      <alignment horizontal="centerContinuous"/>
    </xf>
    <xf numFmtId="0" fontId="81" fillId="27" borderId="19" xfId="315" applyFont="1" applyFill="1" applyBorder="1" applyAlignment="1" applyProtection="1">
      <alignment horizontal="centerContinuous"/>
    </xf>
    <xf numFmtId="0" fontId="81" fillId="0" borderId="0" xfId="411" applyFont="1" applyFill="1" applyAlignment="1">
      <alignment horizontal="right" vertical="top"/>
    </xf>
    <xf numFmtId="0" fontId="81" fillId="0" borderId="0" xfId="411" applyFont="1" applyFill="1" applyAlignment="1">
      <alignment vertical="top"/>
    </xf>
    <xf numFmtId="0" fontId="82" fillId="0" borderId="0" xfId="411" applyFont="1" applyFill="1" applyAlignment="1" applyProtection="1">
      <alignment horizontal="centerContinuous" vertical="center"/>
    </xf>
    <xf numFmtId="0" fontId="83" fillId="0" borderId="0" xfId="411" applyFont="1" applyFill="1" applyAlignment="1">
      <alignment horizontal="centerContinuous" vertical="center"/>
    </xf>
    <xf numFmtId="0" fontId="83" fillId="0" borderId="0" xfId="411" applyFont="1" applyFill="1" applyAlignment="1">
      <alignment vertical="center"/>
    </xf>
    <xf numFmtId="0" fontId="84" fillId="0" borderId="0" xfId="411" applyFont="1" applyFill="1" applyAlignment="1" applyProtection="1">
      <alignment horizontal="left"/>
    </xf>
    <xf numFmtId="0" fontId="84" fillId="0" borderId="0" xfId="411" applyFont="1" applyFill="1" applyProtection="1"/>
    <xf numFmtId="0" fontId="84" fillId="0" borderId="0" xfId="411" applyFont="1" applyFill="1"/>
    <xf numFmtId="0" fontId="81" fillId="27" borderId="31" xfId="411" applyFont="1" applyFill="1" applyBorder="1" applyAlignment="1" applyProtection="1">
      <alignment horizontal="centerContinuous" vertical="center"/>
    </xf>
    <xf numFmtId="0" fontId="81" fillId="27" borderId="29" xfId="411" applyFont="1" applyFill="1" applyBorder="1" applyAlignment="1" applyProtection="1">
      <alignment horizontal="centerContinuous" vertical="center"/>
    </xf>
    <xf numFmtId="0" fontId="81" fillId="27" borderId="33" xfId="411" applyFont="1" applyFill="1" applyBorder="1" applyAlignment="1" applyProtection="1">
      <alignment horizontal="centerContinuous" vertical="center"/>
    </xf>
    <xf numFmtId="0" fontId="81" fillId="27" borderId="32" xfId="411" applyFont="1" applyFill="1" applyBorder="1" applyAlignment="1" applyProtection="1">
      <alignment horizontal="centerContinuous" vertical="center"/>
    </xf>
    <xf numFmtId="0" fontId="81" fillId="27" borderId="32" xfId="411" applyFont="1" applyFill="1" applyBorder="1" applyAlignment="1" applyProtection="1">
      <alignment horizontal="center" vertical="center"/>
    </xf>
    <xf numFmtId="0" fontId="81" fillId="27" borderId="30" xfId="411" applyFont="1" applyFill="1" applyBorder="1" applyAlignment="1" applyProtection="1">
      <alignment horizontal="centerContinuous" vertical="center"/>
    </xf>
    <xf numFmtId="0" fontId="81" fillId="0" borderId="0" xfId="411" applyFont="1" applyFill="1" applyAlignment="1">
      <alignment vertical="center"/>
    </xf>
    <xf numFmtId="0" fontId="81" fillId="27" borderId="19" xfId="411" applyFont="1" applyFill="1" applyBorder="1" applyAlignment="1" applyProtection="1">
      <alignment horizontal="center" vertical="center"/>
    </xf>
    <xf numFmtId="0" fontId="81" fillId="27" borderId="18" xfId="411" applyFont="1" applyFill="1" applyBorder="1" applyAlignment="1" applyProtection="1">
      <alignment horizontal="center" vertical="center"/>
    </xf>
    <xf numFmtId="0" fontId="81" fillId="0" borderId="27" xfId="411" applyFont="1" applyFill="1" applyBorder="1" applyAlignment="1" applyProtection="1">
      <alignment horizontal="center"/>
    </xf>
    <xf numFmtId="0" fontId="81" fillId="0" borderId="0" xfId="411" applyFont="1" applyFill="1"/>
    <xf numFmtId="0" fontId="88" fillId="0" borderId="0" xfId="411" applyFont="1" applyFill="1"/>
    <xf numFmtId="41" fontId="81" fillId="0" borderId="0" xfId="412" applyNumberFormat="1" applyFont="1" applyFill="1" applyBorder="1" applyAlignment="1" applyProtection="1">
      <alignment horizontal="right"/>
    </xf>
    <xf numFmtId="0" fontId="81" fillId="0" borderId="0" xfId="411" applyFont="1" applyFill="1" applyBorder="1"/>
    <xf numFmtId="0" fontId="81" fillId="0" borderId="0" xfId="411" applyFont="1" applyFill="1" applyBorder="1" applyAlignment="1">
      <alignment horizontal="distributed"/>
    </xf>
    <xf numFmtId="192" fontId="81" fillId="0" borderId="0" xfId="412" applyNumberFormat="1" applyFont="1" applyFill="1" applyBorder="1" applyAlignment="1" applyProtection="1">
      <alignment horizontal="center"/>
    </xf>
    <xf numFmtId="176" fontId="84" fillId="0" borderId="0" xfId="412" applyFont="1" applyFill="1" applyBorder="1" applyAlignment="1" applyProtection="1">
      <alignment horizontal="center"/>
    </xf>
    <xf numFmtId="0" fontId="81" fillId="0" borderId="0" xfId="411" applyFont="1" applyFill="1" applyAlignment="1"/>
    <xf numFmtId="0" fontId="89" fillId="0" borderId="0" xfId="411" applyFont="1" applyFill="1"/>
    <xf numFmtId="176" fontId="81" fillId="0" borderId="0" xfId="412" applyFont="1" applyFill="1" applyBorder="1" applyAlignment="1" applyProtection="1">
      <alignment horizontal="center"/>
    </xf>
    <xf numFmtId="0" fontId="81" fillId="0" borderId="0" xfId="411" applyFont="1" applyFill="1" applyAlignment="1">
      <alignment horizontal="left" vertical="top"/>
    </xf>
    <xf numFmtId="0" fontId="83" fillId="0" borderId="0" xfId="411" applyFont="1" applyFill="1" applyAlignment="1" applyProtection="1">
      <alignment horizontal="centerContinuous"/>
    </xf>
    <xf numFmtId="0" fontId="83" fillId="0" borderId="0" xfId="411" applyFont="1" applyFill="1"/>
    <xf numFmtId="0" fontId="81" fillId="27" borderId="35" xfId="411" applyFont="1" applyFill="1" applyBorder="1" applyAlignment="1" applyProtection="1">
      <alignment horizontal="centerContinuous" vertical="center"/>
    </xf>
    <xf numFmtId="0" fontId="81" fillId="27" borderId="16" xfId="411" applyFont="1" applyFill="1" applyBorder="1" applyAlignment="1" applyProtection="1">
      <alignment horizontal="centerContinuous" vertical="center"/>
    </xf>
    <xf numFmtId="0" fontId="81" fillId="27" borderId="27" xfId="411" applyFont="1" applyFill="1" applyBorder="1" applyAlignment="1" applyProtection="1">
      <alignment horizontal="centerContinuous" vertical="center"/>
    </xf>
    <xf numFmtId="0" fontId="84" fillId="27" borderId="19" xfId="411" applyFont="1" applyFill="1" applyBorder="1" applyAlignment="1" applyProtection="1">
      <alignment horizontal="center" vertical="center"/>
    </xf>
    <xf numFmtId="0" fontId="81" fillId="0" borderId="0" xfId="411" applyFont="1" applyFill="1" applyBorder="1" applyAlignment="1" applyProtection="1">
      <alignment horizontal="center"/>
    </xf>
    <xf numFmtId="176" fontId="92" fillId="0" borderId="0" xfId="412" applyFont="1" applyFill="1" applyBorder="1" applyAlignment="1" applyProtection="1">
      <alignment horizontal="center"/>
    </xf>
    <xf numFmtId="0" fontId="88" fillId="0" borderId="0" xfId="411" applyFont="1" applyFill="1" applyBorder="1" applyAlignment="1" applyProtection="1">
      <alignment horizontal="center"/>
    </xf>
    <xf numFmtId="176" fontId="88" fillId="0" borderId="0" xfId="412" applyFont="1" applyFill="1" applyBorder="1" applyAlignment="1" applyProtection="1"/>
    <xf numFmtId="0" fontId="84" fillId="0" borderId="0" xfId="411" applyFont="1" applyFill="1" applyBorder="1" applyProtection="1"/>
    <xf numFmtId="0" fontId="81" fillId="27" borderId="27" xfId="411" applyFont="1" applyFill="1" applyBorder="1" applyAlignment="1" applyProtection="1">
      <alignment vertical="center"/>
    </xf>
    <xf numFmtId="0" fontId="81" fillId="27" borderId="0" xfId="411" applyFont="1" applyFill="1" applyBorder="1" applyAlignment="1" applyProtection="1">
      <alignment horizontal="centerContinuous" vertical="center"/>
    </xf>
    <xf numFmtId="0" fontId="81" fillId="0" borderId="0" xfId="411" applyFont="1" applyFill="1" applyBorder="1" applyAlignment="1">
      <alignment horizontal="left" vertical="top"/>
    </xf>
    <xf numFmtId="0" fontId="83" fillId="0" borderId="0" xfId="411" applyFont="1" applyFill="1" applyProtection="1"/>
    <xf numFmtId="0" fontId="84" fillId="0" borderId="10" xfId="411" applyFont="1" applyFill="1" applyBorder="1" applyProtection="1"/>
    <xf numFmtId="0" fontId="81" fillId="0" borderId="27" xfId="411" applyFont="1" applyFill="1" applyBorder="1" applyAlignment="1">
      <alignment horizontal="distributed"/>
    </xf>
    <xf numFmtId="0" fontId="82" fillId="0" borderId="0" xfId="411" applyFont="1" applyFill="1" applyAlignment="1" applyProtection="1">
      <alignment horizontal="centerContinuous"/>
    </xf>
    <xf numFmtId="0" fontId="96" fillId="0" borderId="0" xfId="411" applyFont="1" applyFill="1" applyAlignment="1" applyProtection="1">
      <alignment horizontal="left"/>
    </xf>
    <xf numFmtId="0" fontId="96" fillId="0" borderId="0" xfId="411" applyFont="1" applyFill="1" applyProtection="1"/>
    <xf numFmtId="0" fontId="96" fillId="0" borderId="0" xfId="411" applyFont="1" applyFill="1" applyAlignment="1" applyProtection="1">
      <alignment horizontal="right"/>
    </xf>
    <xf numFmtId="0" fontId="96" fillId="0" borderId="0" xfId="411" applyFont="1" applyFill="1"/>
    <xf numFmtId="41" fontId="81" fillId="28" borderId="0" xfId="411" applyNumberFormat="1" applyFont="1" applyFill="1" applyBorder="1"/>
    <xf numFmtId="0" fontId="92" fillId="0" borderId="0" xfId="411" applyFont="1" applyFill="1" applyAlignment="1">
      <alignment vertical="top"/>
    </xf>
    <xf numFmtId="0" fontId="92" fillId="0" borderId="0" xfId="411" applyFont="1" applyFill="1" applyAlignment="1">
      <alignment horizontal="right" vertical="top"/>
    </xf>
    <xf numFmtId="0" fontId="98" fillId="0" borderId="0" xfId="411" applyFont="1" applyFill="1" applyAlignment="1" applyProtection="1">
      <alignment horizontal="centerContinuous" vertical="center"/>
    </xf>
    <xf numFmtId="0" fontId="99" fillId="0" borderId="0" xfId="411" applyFont="1" applyFill="1" applyAlignment="1">
      <alignment vertical="center"/>
    </xf>
    <xf numFmtId="0" fontId="100" fillId="0" borderId="0" xfId="411" applyFont="1" applyFill="1" applyAlignment="1" applyProtection="1">
      <alignment horizontal="left"/>
    </xf>
    <xf numFmtId="0" fontId="100" fillId="0" borderId="0" xfId="411" applyFont="1" applyFill="1" applyProtection="1"/>
    <xf numFmtId="0" fontId="100" fillId="0" borderId="0" xfId="411" applyFont="1" applyFill="1"/>
    <xf numFmtId="0" fontId="92" fillId="27" borderId="32" xfId="411" applyFont="1" applyFill="1" applyBorder="1" applyAlignment="1" applyProtection="1">
      <alignment horizontal="center" vertical="center"/>
    </xf>
    <xf numFmtId="0" fontId="92" fillId="0" borderId="0" xfId="411" applyFont="1" applyFill="1" applyAlignment="1">
      <alignment vertical="center"/>
    </xf>
    <xf numFmtId="0" fontId="92" fillId="27" borderId="27" xfId="411" applyFont="1" applyFill="1" applyBorder="1" applyAlignment="1" applyProtection="1">
      <alignment horizontal="center" vertical="center"/>
    </xf>
    <xf numFmtId="0" fontId="92" fillId="27" borderId="19" xfId="411" applyFont="1" applyFill="1" applyBorder="1" applyAlignment="1" applyProtection="1">
      <alignment horizontal="center" vertical="center"/>
    </xf>
    <xf numFmtId="0" fontId="85" fillId="27" borderId="19" xfId="411" applyFont="1" applyFill="1" applyBorder="1" applyAlignment="1" applyProtection="1">
      <alignment horizontal="centerContinuous" vertical="center"/>
    </xf>
    <xf numFmtId="0" fontId="85" fillId="0" borderId="0" xfId="411" applyFont="1" applyFill="1" applyAlignment="1">
      <alignment vertical="center"/>
    </xf>
    <xf numFmtId="0" fontId="92" fillId="27" borderId="28" xfId="411" applyFont="1" applyFill="1" applyBorder="1" applyAlignment="1" applyProtection="1">
      <alignment horizontal="center" vertical="center"/>
    </xf>
    <xf numFmtId="0" fontId="85" fillId="27" borderId="28" xfId="411" applyFont="1" applyFill="1" applyBorder="1" applyAlignment="1" applyProtection="1">
      <alignment horizontal="center" vertical="center"/>
    </xf>
    <xf numFmtId="176" fontId="92" fillId="0" borderId="0" xfId="412" applyFont="1" applyFill="1" applyBorder="1" applyAlignment="1" applyProtection="1">
      <alignment horizontal="right"/>
    </xf>
    <xf numFmtId="0" fontId="92" fillId="0" borderId="0" xfId="411" applyFont="1" applyFill="1"/>
    <xf numFmtId="41" fontId="92" fillId="0" borderId="0" xfId="412" applyNumberFormat="1" applyFont="1" applyFill="1" applyBorder="1" applyAlignment="1" applyProtection="1">
      <alignment horizontal="center"/>
    </xf>
    <xf numFmtId="0" fontId="93" fillId="0" borderId="0" xfId="411" applyFont="1" applyFill="1"/>
    <xf numFmtId="41" fontId="92" fillId="28" borderId="0" xfId="412" applyNumberFormat="1" applyFont="1" applyFill="1" applyBorder="1" applyAlignment="1" applyProtection="1">
      <alignment horizontal="center"/>
    </xf>
    <xf numFmtId="41" fontId="92" fillId="28" borderId="0" xfId="411" applyNumberFormat="1" applyFont="1" applyFill="1" applyBorder="1"/>
    <xf numFmtId="41" fontId="97" fillId="0" borderId="0" xfId="412" applyNumberFormat="1" applyFont="1" applyFill="1" applyBorder="1" applyAlignment="1" applyProtection="1">
      <alignment horizontal="center"/>
    </xf>
    <xf numFmtId="0" fontId="97" fillId="0" borderId="0" xfId="411" applyFont="1" applyFill="1"/>
    <xf numFmtId="0" fontId="85" fillId="0" borderId="0" xfId="411" applyFont="1" applyFill="1" applyProtection="1"/>
    <xf numFmtId="0" fontId="85" fillId="0" borderId="0" xfId="411" applyFont="1" applyFill="1" applyAlignment="1" applyProtection="1">
      <alignment horizontal="left"/>
    </xf>
    <xf numFmtId="0" fontId="85" fillId="0" borderId="0" xfId="411" applyFont="1" applyFill="1" applyBorder="1" applyAlignment="1" applyProtection="1">
      <alignment horizontal="left"/>
    </xf>
    <xf numFmtId="0" fontId="85" fillId="0" borderId="0" xfId="411" applyFont="1" applyFill="1" applyBorder="1" applyAlignment="1" applyProtection="1">
      <alignment horizontal="right"/>
    </xf>
    <xf numFmtId="0" fontId="85" fillId="0" borderId="0" xfId="411" applyFont="1" applyFill="1"/>
    <xf numFmtId="0" fontId="92" fillId="0" borderId="0" xfId="411" applyFont="1" applyFill="1" applyBorder="1"/>
    <xf numFmtId="0" fontId="98" fillId="0" borderId="0" xfId="411" applyFont="1" applyFill="1" applyAlignment="1" applyProtection="1">
      <alignment horizontal="center"/>
    </xf>
    <xf numFmtId="0" fontId="84" fillId="27" borderId="19" xfId="411" applyFont="1" applyFill="1" applyBorder="1" applyAlignment="1" applyProtection="1">
      <alignment vertical="center" wrapText="1"/>
    </xf>
    <xf numFmtId="0" fontId="85" fillId="27" borderId="19" xfId="411" applyFont="1" applyFill="1" applyBorder="1" applyAlignment="1" applyProtection="1">
      <alignment horizontal="centerContinuous" vertical="top"/>
    </xf>
    <xf numFmtId="0" fontId="100" fillId="0" borderId="0" xfId="411" applyFont="1" applyFill="1" applyBorder="1" applyProtection="1"/>
    <xf numFmtId="0" fontId="92" fillId="27" borderId="19" xfId="411" applyFont="1" applyFill="1" applyBorder="1" applyAlignment="1" applyProtection="1">
      <alignment horizontal="centerContinuous" vertical="center" shrinkToFit="1"/>
    </xf>
    <xf numFmtId="0" fontId="92" fillId="27" borderId="23" xfId="411" applyFont="1" applyFill="1" applyBorder="1" applyAlignment="1" applyProtection="1">
      <alignment horizontal="centerContinuous" vertical="center"/>
    </xf>
    <xf numFmtId="0" fontId="85" fillId="27" borderId="27" xfId="411" applyFont="1" applyFill="1" applyBorder="1" applyAlignment="1" applyProtection="1">
      <alignment horizontal="centerContinuous" vertical="top"/>
    </xf>
    <xf numFmtId="0" fontId="85" fillId="27" borderId="27" xfId="411" applyFont="1" applyFill="1" applyBorder="1" applyAlignment="1" applyProtection="1">
      <alignment horizontal="center" vertical="top"/>
    </xf>
    <xf numFmtId="0" fontId="99" fillId="0" borderId="0" xfId="411" applyFont="1" applyFill="1" applyAlignment="1">
      <alignment horizontal="center"/>
    </xf>
    <xf numFmtId="0" fontId="99" fillId="0" borderId="0" xfId="411" applyFont="1" applyFill="1" applyAlignment="1"/>
    <xf numFmtId="0" fontId="99" fillId="0" borderId="0" xfId="411" applyFont="1" applyFill="1" applyAlignment="1">
      <alignment horizontal="left"/>
    </xf>
    <xf numFmtId="0" fontId="100" fillId="0" borderId="0" xfId="411" applyFont="1" applyFill="1" applyAlignment="1" applyProtection="1">
      <alignment horizontal="right"/>
    </xf>
    <xf numFmtId="176" fontId="81" fillId="28" borderId="0" xfId="412" applyFont="1" applyFill="1" applyBorder="1" applyAlignment="1" applyProtection="1">
      <alignment horizontal="right"/>
    </xf>
    <xf numFmtId="41" fontId="92" fillId="0" borderId="0" xfId="412" applyNumberFormat="1" applyFont="1" applyFill="1" applyBorder="1" applyAlignment="1" applyProtection="1">
      <alignment horizontal="right"/>
    </xf>
    <xf numFmtId="41" fontId="92" fillId="28" borderId="0" xfId="412" applyNumberFormat="1" applyFont="1" applyFill="1" applyBorder="1" applyAlignment="1" applyProtection="1">
      <alignment horizontal="right"/>
    </xf>
    <xf numFmtId="0" fontId="92" fillId="0" borderId="0" xfId="411" applyFont="1" applyFill="1" applyBorder="1" applyAlignment="1" applyProtection="1">
      <alignment horizontal="center"/>
    </xf>
    <xf numFmtId="0" fontId="85" fillId="0" borderId="0" xfId="411" applyFont="1" applyFill="1" applyAlignment="1">
      <alignment horizontal="right"/>
    </xf>
    <xf numFmtId="0" fontId="90" fillId="0" borderId="0" xfId="411" applyFont="1" applyFill="1"/>
    <xf numFmtId="0" fontId="84" fillId="0" borderId="0" xfId="411" applyFont="1" applyFill="1" applyAlignment="1" applyProtection="1">
      <alignment vertical="center"/>
    </xf>
    <xf numFmtId="0" fontId="85" fillId="0" borderId="0" xfId="411" applyFont="1" applyFill="1" applyAlignment="1" applyProtection="1">
      <alignment vertical="center"/>
    </xf>
    <xf numFmtId="0" fontId="92" fillId="0" borderId="0" xfId="411" applyFont="1" applyFill="1" applyAlignment="1" applyProtection="1">
      <alignment vertical="center"/>
    </xf>
    <xf numFmtId="0" fontId="81" fillId="27" borderId="18" xfId="411" applyFont="1" applyFill="1" applyBorder="1" applyAlignment="1" applyProtection="1">
      <alignment horizontal="center" wrapText="1"/>
    </xf>
    <xf numFmtId="176" fontId="81" fillId="0" borderId="0" xfId="412" applyFont="1" applyFill="1" applyBorder="1" applyAlignment="1" applyProtection="1">
      <alignment horizontal="center"/>
    </xf>
    <xf numFmtId="0" fontId="84" fillId="27" borderId="16" xfId="411" applyFont="1" applyFill="1" applyBorder="1" applyAlignment="1" applyProtection="1">
      <alignment horizontal="center" vertical="center"/>
    </xf>
    <xf numFmtId="0" fontId="84" fillId="27" borderId="27" xfId="411" applyFont="1" applyFill="1" applyBorder="1" applyAlignment="1" applyProtection="1">
      <alignment horizontal="center" vertical="center"/>
    </xf>
    <xf numFmtId="0" fontId="81" fillId="27" borderId="28" xfId="411" applyFont="1" applyFill="1" applyBorder="1" applyAlignment="1" applyProtection="1">
      <alignment horizontal="center" vertical="center"/>
    </xf>
    <xf numFmtId="0" fontId="81" fillId="27" borderId="30" xfId="411" applyFont="1" applyFill="1" applyBorder="1" applyAlignment="1" applyProtection="1">
      <alignment horizontal="center" vertical="center"/>
    </xf>
    <xf numFmtId="0" fontId="81" fillId="27" borderId="20" xfId="411" applyFont="1" applyFill="1" applyBorder="1" applyAlignment="1" applyProtection="1">
      <alignment horizontal="center" vertical="center"/>
    </xf>
    <xf numFmtId="0" fontId="81" fillId="27" borderId="31" xfId="411" applyFont="1" applyFill="1" applyBorder="1" applyAlignment="1" applyProtection="1">
      <alignment horizontal="center" vertical="center"/>
    </xf>
    <xf numFmtId="0" fontId="81" fillId="27" borderId="16" xfId="411" applyFont="1" applyFill="1" applyBorder="1" applyAlignment="1" applyProtection="1">
      <alignment horizontal="center" vertical="center"/>
    </xf>
    <xf numFmtId="0" fontId="81" fillId="27" borderId="0" xfId="411" applyFont="1" applyFill="1" applyBorder="1" applyAlignment="1" applyProtection="1">
      <alignment horizontal="center" vertical="center"/>
    </xf>
    <xf numFmtId="0" fontId="81" fillId="27" borderId="19" xfId="411" applyFont="1" applyFill="1" applyBorder="1" applyAlignment="1" applyProtection="1">
      <alignment horizontal="centerContinuous" vertical="center"/>
    </xf>
    <xf numFmtId="0" fontId="81" fillId="27" borderId="20" xfId="411" applyFont="1" applyFill="1" applyBorder="1" applyAlignment="1" applyProtection="1">
      <alignment horizontal="centerContinuous" vertical="center"/>
    </xf>
    <xf numFmtId="0" fontId="81" fillId="27" borderId="20" xfId="411" applyFont="1" applyFill="1" applyBorder="1" applyAlignment="1" applyProtection="1">
      <alignment horizontal="center" vertical="center" shrinkToFit="1"/>
    </xf>
    <xf numFmtId="0" fontId="85" fillId="0" borderId="0" xfId="411" applyFont="1" applyFill="1" applyBorder="1" applyAlignment="1" applyProtection="1"/>
    <xf numFmtId="41" fontId="85" fillId="0" borderId="0" xfId="413" applyNumberFormat="1" applyFont="1" applyFill="1" applyBorder="1" applyAlignment="1" applyProtection="1">
      <alignment horizontal="right"/>
    </xf>
    <xf numFmtId="41" fontId="85" fillId="0" borderId="0" xfId="413" applyNumberFormat="1" applyFont="1" applyFill="1" applyBorder="1" applyAlignment="1" applyProtection="1">
      <alignment horizontal="center"/>
    </xf>
    <xf numFmtId="0" fontId="84" fillId="0" borderId="0" xfId="411" applyFont="1" applyFill="1" applyAlignment="1" applyProtection="1">
      <alignment horizontal="right" vertical="center"/>
    </xf>
    <xf numFmtId="0" fontId="84" fillId="0" borderId="0" xfId="411" applyFont="1" applyFill="1" applyBorder="1" applyAlignment="1" applyProtection="1">
      <alignment horizontal="right" vertical="center"/>
    </xf>
    <xf numFmtId="0" fontId="84" fillId="0" borderId="0" xfId="411" applyFont="1" applyFill="1" applyAlignment="1">
      <alignment vertical="center"/>
    </xf>
    <xf numFmtId="0" fontId="85" fillId="0" borderId="0" xfId="411" applyFont="1" applyFill="1" applyBorder="1" applyAlignment="1" applyProtection="1">
      <alignment horizontal="left" wrapText="1"/>
    </xf>
    <xf numFmtId="0" fontId="77" fillId="0" borderId="0" xfId="411" applyFont="1" applyFill="1" applyAlignment="1">
      <alignment vertical="top"/>
    </xf>
    <xf numFmtId="0" fontId="84" fillId="27" borderId="18" xfId="411" applyFont="1" applyFill="1" applyBorder="1" applyAlignment="1" applyProtection="1">
      <alignment horizontal="center" vertical="center"/>
    </xf>
    <xf numFmtId="0" fontId="84" fillId="27" borderId="28" xfId="411" applyFont="1" applyFill="1" applyBorder="1" applyAlignment="1" applyProtection="1">
      <alignment horizontal="center" vertical="center"/>
    </xf>
    <xf numFmtId="41" fontId="81" fillId="0" borderId="0" xfId="411" applyNumberFormat="1" applyFont="1" applyFill="1" applyBorder="1" applyAlignment="1" applyProtection="1">
      <alignment horizontal="right"/>
    </xf>
    <xf numFmtId="176" fontId="81" fillId="0" borderId="16" xfId="412" applyFont="1" applyFill="1" applyBorder="1" applyAlignment="1" applyProtection="1">
      <alignment horizontal="right"/>
    </xf>
    <xf numFmtId="176" fontId="81" fillId="0" borderId="0" xfId="412" applyFont="1" applyFill="1" applyBorder="1" applyAlignment="1" applyProtection="1"/>
    <xf numFmtId="176" fontId="88" fillId="28" borderId="0" xfId="412" applyFont="1" applyFill="1" applyBorder="1" applyAlignment="1" applyProtection="1">
      <alignment horizontal="right"/>
    </xf>
    <xf numFmtId="176" fontId="88" fillId="0" borderId="0" xfId="412" applyFont="1" applyFill="1" applyBorder="1" applyAlignment="1" applyProtection="1">
      <alignment horizontal="right"/>
    </xf>
    <xf numFmtId="0" fontId="84" fillId="0" borderId="0" xfId="411" applyFont="1" applyFill="1" applyBorder="1"/>
    <xf numFmtId="0" fontId="84" fillId="0" borderId="0" xfId="411" applyFont="1" applyFill="1" applyBorder="1" applyAlignment="1" applyProtection="1">
      <alignment horizontal="center"/>
    </xf>
    <xf numFmtId="0" fontId="102" fillId="0" borderId="0" xfId="411" applyFont="1" applyFill="1"/>
    <xf numFmtId="0" fontId="92" fillId="0" borderId="0" xfId="411" applyFont="1" applyFill="1" applyAlignment="1">
      <alignment horizontal="left" vertical="top"/>
    </xf>
    <xf numFmtId="0" fontId="99" fillId="0" borderId="0" xfId="411" applyFont="1" applyFill="1"/>
    <xf numFmtId="41" fontId="92" fillId="0" borderId="0" xfId="411" applyNumberFormat="1" applyFont="1" applyFill="1" applyBorder="1" applyAlignment="1" applyProtection="1">
      <alignment horizontal="right"/>
    </xf>
    <xf numFmtId="0" fontId="85" fillId="0" borderId="0" xfId="411" applyFont="1" applyFill="1" applyBorder="1"/>
    <xf numFmtId="0" fontId="103" fillId="0" borderId="0" xfId="411" applyFont="1" applyFill="1" applyAlignment="1">
      <alignment horizontal="right" vertical="top"/>
    </xf>
    <xf numFmtId="176" fontId="92" fillId="0" borderId="0" xfId="412" applyFont="1" applyFill="1" applyAlignment="1" applyProtection="1">
      <alignment horizontal="right"/>
    </xf>
    <xf numFmtId="41" fontId="92" fillId="0" borderId="0" xfId="411" applyNumberFormat="1" applyFont="1" applyFill="1" applyBorder="1" applyAlignment="1">
      <alignment horizontal="right"/>
    </xf>
    <xf numFmtId="0" fontId="92" fillId="0" borderId="10" xfId="411" applyFont="1" applyFill="1" applyBorder="1"/>
    <xf numFmtId="176" fontId="92" fillId="0" borderId="16" xfId="412" applyFont="1" applyFill="1" applyBorder="1" applyAlignment="1" applyProtection="1">
      <alignment horizontal="right"/>
    </xf>
    <xf numFmtId="41" fontId="92" fillId="0" borderId="16" xfId="412" applyNumberFormat="1" applyFont="1" applyFill="1" applyBorder="1" applyAlignment="1" applyProtection="1"/>
    <xf numFmtId="41" fontId="92" fillId="0" borderId="0" xfId="412" applyNumberFormat="1" applyFont="1" applyFill="1" applyBorder="1" applyAlignment="1" applyProtection="1"/>
    <xf numFmtId="0" fontId="93" fillId="0" borderId="0" xfId="411" applyFont="1" applyFill="1" applyBorder="1" applyAlignment="1" applyProtection="1">
      <alignment horizontal="center"/>
    </xf>
    <xf numFmtId="0" fontId="92" fillId="0" borderId="0" xfId="411" applyFont="1" applyFill="1" applyBorder="1" applyAlignment="1" applyProtection="1">
      <alignment horizontal="center"/>
    </xf>
    <xf numFmtId="0" fontId="98" fillId="0" borderId="0" xfId="411" applyFont="1" applyFill="1" applyAlignment="1" applyProtection="1">
      <alignment horizontal="centerContinuous"/>
    </xf>
    <xf numFmtId="0" fontId="105" fillId="0" borderId="0" xfId="411" applyFont="1" applyFill="1" applyAlignment="1" applyProtection="1">
      <alignment horizontal="centerContinuous"/>
    </xf>
    <xf numFmtId="0" fontId="103" fillId="0" borderId="0" xfId="411" applyFont="1" applyFill="1"/>
    <xf numFmtId="0" fontId="103" fillId="0" borderId="0" xfId="411" applyFont="1" applyFill="1" applyAlignment="1"/>
    <xf numFmtId="0" fontId="103" fillId="0" borderId="0" xfId="411" applyFont="1" applyFill="1" applyAlignment="1">
      <alignment vertical="center"/>
    </xf>
    <xf numFmtId="0" fontId="92" fillId="0" borderId="0" xfId="411" applyFont="1" applyFill="1" applyBorder="1" applyAlignment="1" applyProtection="1">
      <alignment horizontal="center" vertical="center"/>
    </xf>
    <xf numFmtId="41" fontId="85" fillId="0" borderId="0" xfId="411" applyNumberFormat="1" applyFont="1" applyFill="1" applyBorder="1" applyAlignment="1" applyProtection="1">
      <alignment horizontal="right" vertical="center"/>
    </xf>
    <xf numFmtId="0" fontId="92" fillId="27" borderId="27" xfId="411" applyFont="1" applyFill="1" applyBorder="1" applyAlignment="1"/>
    <xf numFmtId="0" fontId="103" fillId="0" borderId="0" xfId="411" applyFont="1" applyFill="1" applyBorder="1" applyAlignment="1"/>
    <xf numFmtId="0" fontId="92" fillId="0" borderId="0" xfId="411" applyFont="1" applyFill="1" applyBorder="1" applyAlignment="1" applyProtection="1">
      <alignment horizontal="left" vertical="center"/>
    </xf>
    <xf numFmtId="0" fontId="81" fillId="0" borderId="0" xfId="416" applyFont="1" applyFill="1" applyAlignment="1">
      <alignment vertical="top"/>
    </xf>
    <xf numFmtId="0" fontId="77" fillId="0" borderId="0" xfId="411" applyFont="1" applyFill="1" applyAlignment="1">
      <alignment horizontal="centerContinuous"/>
    </xf>
    <xf numFmtId="0" fontId="77" fillId="0" borderId="0" xfId="411" applyFont="1" applyFill="1"/>
    <xf numFmtId="0" fontId="84" fillId="27" borderId="31" xfId="411" applyFont="1" applyFill="1" applyBorder="1" applyAlignment="1" applyProtection="1">
      <alignment horizontal="centerContinuous" vertical="center"/>
    </xf>
    <xf numFmtId="0" fontId="77" fillId="27" borderId="29" xfId="411" applyFont="1" applyFill="1" applyBorder="1" applyAlignment="1">
      <alignment horizontal="centerContinuous"/>
    </xf>
    <xf numFmtId="0" fontId="81" fillId="27" borderId="23" xfId="411" applyFont="1" applyFill="1" applyBorder="1" applyAlignment="1" applyProtection="1">
      <alignment horizontal="center" vertical="center"/>
    </xf>
    <xf numFmtId="176" fontId="81" fillId="0" borderId="0" xfId="411" applyNumberFormat="1" applyFont="1" applyFill="1" applyBorder="1"/>
    <xf numFmtId="0" fontId="81" fillId="27" borderId="16" xfId="411" applyFont="1" applyFill="1" applyBorder="1" applyAlignment="1">
      <alignment horizontal="center"/>
    </xf>
    <xf numFmtId="0" fontId="81" fillId="0" borderId="0" xfId="416" applyFont="1" applyFill="1" applyAlignment="1">
      <alignment horizontal="right" vertical="top"/>
    </xf>
    <xf numFmtId="0" fontId="82" fillId="0" borderId="0" xfId="416" applyFont="1" applyFill="1" applyAlignment="1" applyProtection="1">
      <alignment horizontal="centerContinuous" vertical="center"/>
    </xf>
    <xf numFmtId="0" fontId="83" fillId="0" borderId="0" xfId="416" applyFont="1" applyFill="1" applyAlignment="1" applyProtection="1">
      <alignment horizontal="centerContinuous"/>
    </xf>
    <xf numFmtId="0" fontId="83" fillId="0" borderId="0" xfId="416" applyFont="1" applyFill="1"/>
    <xf numFmtId="0" fontId="81" fillId="0" borderId="0" xfId="416" applyFont="1" applyFill="1" applyAlignment="1">
      <alignment vertical="center"/>
    </xf>
    <xf numFmtId="176" fontId="81" fillId="0" borderId="0" xfId="416" applyNumberFormat="1" applyFont="1" applyFill="1" applyBorder="1" applyAlignment="1" applyProtection="1">
      <alignment horizontal="center"/>
    </xf>
    <xf numFmtId="176" fontId="81" fillId="0" borderId="0" xfId="417" applyFont="1" applyFill="1" applyBorder="1" applyAlignment="1" applyProtection="1">
      <alignment horizontal="right"/>
    </xf>
    <xf numFmtId="0" fontId="81" fillId="0" borderId="0" xfId="416" applyFont="1" applyFill="1"/>
    <xf numFmtId="176" fontId="81" fillId="0" borderId="0" xfId="416" applyNumberFormat="1" applyFont="1" applyFill="1" applyBorder="1" applyAlignment="1" applyProtection="1">
      <alignment horizontal="right"/>
    </xf>
    <xf numFmtId="176" fontId="88" fillId="0" borderId="0" xfId="416" applyNumberFormat="1" applyFont="1" applyFill="1" applyBorder="1" applyAlignment="1" applyProtection="1">
      <alignment horizontal="center"/>
    </xf>
    <xf numFmtId="0" fontId="88" fillId="0" borderId="0" xfId="416" applyFont="1" applyFill="1"/>
    <xf numFmtId="0" fontId="81" fillId="0" borderId="0" xfId="416" applyFont="1" applyFill="1" applyProtection="1"/>
    <xf numFmtId="176" fontId="81" fillId="0" borderId="0" xfId="417" applyFont="1" applyFill="1" applyBorder="1" applyAlignment="1" applyProtection="1">
      <alignment horizontal="center"/>
    </xf>
    <xf numFmtId="0" fontId="81" fillId="0" borderId="0" xfId="416" applyFont="1" applyFill="1" applyBorder="1" applyAlignment="1" applyProtection="1">
      <alignment horizontal="center"/>
    </xf>
    <xf numFmtId="0" fontId="84" fillId="0" borderId="0" xfId="416" applyFont="1" applyFill="1" applyProtection="1"/>
    <xf numFmtId="0" fontId="84" fillId="0" borderId="0" xfId="416" applyFont="1" applyFill="1" applyBorder="1" applyAlignment="1" applyProtection="1">
      <alignment horizontal="right"/>
    </xf>
    <xf numFmtId="0" fontId="84" fillId="0" borderId="0" xfId="416" applyFont="1" applyFill="1"/>
    <xf numFmtId="0" fontId="84" fillId="0" borderId="0" xfId="416" applyFont="1" applyFill="1" applyAlignment="1">
      <alignment vertical="center"/>
    </xf>
    <xf numFmtId="0" fontId="84" fillId="0" borderId="0" xfId="414" applyFont="1" applyFill="1" applyAlignment="1">
      <alignment vertical="center"/>
    </xf>
    <xf numFmtId="0" fontId="84" fillId="0" borderId="0" xfId="416" applyFont="1" applyFill="1" applyBorder="1" applyAlignment="1">
      <alignment horizontal="right" vertical="center"/>
    </xf>
    <xf numFmtId="0" fontId="106" fillId="0" borderId="0" xfId="416" applyFont="1" applyFill="1"/>
    <xf numFmtId="0" fontId="81" fillId="0" borderId="0" xfId="416" applyFont="1" applyFill="1" applyAlignment="1">
      <alignment horizontal="right"/>
    </xf>
    <xf numFmtId="0" fontId="89" fillId="0" borderId="0" xfId="416" applyFont="1" applyFill="1"/>
    <xf numFmtId="0" fontId="81" fillId="0" borderId="0" xfId="416" applyFont="1" applyFill="1" applyBorder="1"/>
    <xf numFmtId="0" fontId="84" fillId="0" borderId="0" xfId="416" applyFont="1" applyFill="1" applyBorder="1" applyProtection="1"/>
    <xf numFmtId="41" fontId="81" fillId="0" borderId="0" xfId="211" applyFont="1" applyFill="1" applyBorder="1" applyAlignment="1" applyProtection="1">
      <alignment horizontal="right"/>
    </xf>
    <xf numFmtId="0" fontId="81" fillId="0" borderId="0" xfId="416" applyFont="1" applyFill="1" applyBorder="1" applyAlignment="1" applyProtection="1">
      <alignment horizontal="left"/>
    </xf>
    <xf numFmtId="0" fontId="82" fillId="0" borderId="0" xfId="411" applyFont="1" applyFill="1" applyBorder="1" applyAlignment="1" applyProtection="1"/>
    <xf numFmtId="0" fontId="83" fillId="0" borderId="0" xfId="411" applyFont="1" applyFill="1" applyBorder="1" applyAlignment="1" applyProtection="1">
      <alignment horizontal="center"/>
    </xf>
    <xf numFmtId="0" fontId="96" fillId="0" borderId="0" xfId="411" applyFont="1" applyFill="1" applyBorder="1" applyAlignment="1" applyProtection="1">
      <alignment horizontal="left"/>
    </xf>
    <xf numFmtId="0" fontId="96" fillId="0" borderId="10" xfId="411" applyFont="1" applyFill="1" applyBorder="1" applyAlignment="1" applyProtection="1">
      <alignment horizontal="left"/>
    </xf>
    <xf numFmtId="0" fontId="96" fillId="0" borderId="10" xfId="411" applyFont="1" applyFill="1" applyBorder="1" applyProtection="1"/>
    <xf numFmtId="0" fontId="100" fillId="0" borderId="10" xfId="411" applyFont="1" applyFill="1" applyBorder="1" applyAlignment="1" applyProtection="1">
      <alignment horizontal="right"/>
    </xf>
    <xf numFmtId="0" fontId="81" fillId="27" borderId="21" xfId="411" applyFont="1" applyFill="1" applyBorder="1" applyAlignment="1" applyProtection="1">
      <alignment horizontal="centerContinuous" vertical="center"/>
    </xf>
    <xf numFmtId="176" fontId="107" fillId="0" borderId="16" xfId="411" applyNumberFormat="1" applyFont="1" applyFill="1" applyBorder="1" applyAlignment="1">
      <alignment horizontal="right" shrinkToFit="1"/>
    </xf>
    <xf numFmtId="176" fontId="107" fillId="0" borderId="0" xfId="411" applyNumberFormat="1" applyFont="1" applyFill="1" applyBorder="1" applyAlignment="1">
      <alignment horizontal="right" shrinkToFit="1"/>
    </xf>
    <xf numFmtId="176" fontId="107" fillId="29" borderId="0" xfId="411" applyNumberFormat="1" applyFont="1" applyFill="1" applyBorder="1" applyAlignment="1">
      <alignment horizontal="right" shrinkToFit="1"/>
    </xf>
    <xf numFmtId="0" fontId="81" fillId="29" borderId="0" xfId="411" applyFont="1" applyFill="1"/>
    <xf numFmtId="0" fontId="88" fillId="29" borderId="0" xfId="411" applyFont="1" applyFill="1"/>
    <xf numFmtId="41" fontId="81" fillId="29" borderId="0" xfId="411" applyNumberFormat="1" applyFont="1" applyFill="1"/>
    <xf numFmtId="0" fontId="81" fillId="29" borderId="0" xfId="411" applyFont="1" applyFill="1" applyBorder="1"/>
    <xf numFmtId="176" fontId="108" fillId="29" borderId="0" xfId="411" applyNumberFormat="1" applyFont="1" applyFill="1" applyBorder="1" applyAlignment="1">
      <alignment horizontal="right" shrinkToFit="1"/>
    </xf>
    <xf numFmtId="41" fontId="107" fillId="0" borderId="0" xfId="412" applyNumberFormat="1" applyFont="1" applyFill="1" applyBorder="1" applyAlignment="1" applyProtection="1">
      <alignment horizontal="right" shrinkToFit="1"/>
      <protection locked="0"/>
    </xf>
    <xf numFmtId="0" fontId="106" fillId="0" borderId="0" xfId="411" applyFont="1" applyFill="1"/>
    <xf numFmtId="0" fontId="83" fillId="0" borderId="0" xfId="411" applyFont="1" applyFill="1" applyBorder="1" applyAlignment="1" applyProtection="1">
      <alignment horizontal="centerContinuous"/>
    </xf>
    <xf numFmtId="0" fontId="96" fillId="0" borderId="0" xfId="411" applyFont="1" applyFill="1" applyAlignment="1">
      <alignment vertical="center"/>
    </xf>
    <xf numFmtId="0" fontId="81" fillId="27" borderId="27" xfId="411" applyFont="1" applyFill="1" applyBorder="1" applyAlignment="1" applyProtection="1">
      <alignment horizontal="center" vertical="center"/>
    </xf>
    <xf numFmtId="0" fontId="84" fillId="0" borderId="0" xfId="411" applyFont="1" applyFill="1" applyBorder="1" applyAlignment="1">
      <alignment vertical="center" wrapText="1"/>
    </xf>
    <xf numFmtId="176" fontId="88" fillId="28" borderId="0" xfId="412" applyFont="1" applyFill="1" applyBorder="1" applyAlignment="1" applyProtection="1">
      <alignment horizontal="center"/>
    </xf>
    <xf numFmtId="0" fontId="89" fillId="0" borderId="0" xfId="411" applyFont="1" applyFill="1" applyBorder="1"/>
    <xf numFmtId="176" fontId="81" fillId="0" borderId="0" xfId="412" applyFont="1" applyFill="1" applyBorder="1" applyAlignment="1" applyProtection="1">
      <alignment horizontal="center"/>
      <protection locked="0"/>
    </xf>
    <xf numFmtId="176" fontId="81" fillId="0" borderId="0" xfId="412" applyFont="1" applyFill="1" applyBorder="1" applyAlignment="1" applyProtection="1">
      <alignment horizontal="right"/>
      <protection locked="0"/>
    </xf>
    <xf numFmtId="0" fontId="88" fillId="0" borderId="0" xfId="411" applyFont="1" applyFill="1" applyBorder="1"/>
    <xf numFmtId="41" fontId="81" fillId="0" borderId="0" xfId="411" applyNumberFormat="1" applyFont="1" applyFill="1" applyBorder="1"/>
    <xf numFmtId="0" fontId="92" fillId="0" borderId="0" xfId="416" applyFont="1" applyFill="1" applyAlignment="1">
      <alignment vertical="top"/>
    </xf>
    <xf numFmtId="0" fontId="98" fillId="0" borderId="0" xfId="411" applyFont="1" applyFill="1" applyAlignment="1">
      <alignment horizontal="centerContinuous" vertical="center"/>
    </xf>
    <xf numFmtId="0" fontId="99" fillId="0" borderId="0" xfId="411" applyFont="1" applyFill="1" applyAlignment="1">
      <alignment horizontal="centerContinuous"/>
    </xf>
    <xf numFmtId="0" fontId="92" fillId="27" borderId="22" xfId="411" applyFont="1" applyFill="1" applyBorder="1" applyAlignment="1">
      <alignment horizontal="centerContinuous"/>
    </xf>
    <xf numFmtId="0" fontId="92" fillId="27" borderId="0" xfId="411" applyFont="1" applyFill="1" applyBorder="1" applyAlignment="1">
      <alignment horizontal="center" vertical="center"/>
    </xf>
    <xf numFmtId="0" fontId="92" fillId="27" borderId="23" xfId="411" applyFont="1" applyFill="1" applyBorder="1" applyAlignment="1">
      <alignment horizontal="centerContinuous"/>
    </xf>
    <xf numFmtId="0" fontId="92" fillId="27" borderId="24" xfId="411" applyFont="1" applyFill="1" applyBorder="1" applyAlignment="1">
      <alignment horizontal="centerContinuous"/>
    </xf>
    <xf numFmtId="0" fontId="81" fillId="27" borderId="22" xfId="411" applyFont="1" applyFill="1" applyBorder="1" applyAlignment="1">
      <alignment horizontal="centerContinuous"/>
    </xf>
    <xf numFmtId="0" fontId="110" fillId="27" borderId="24" xfId="411" applyFont="1" applyFill="1" applyBorder="1" applyAlignment="1">
      <alignment horizontal="centerContinuous"/>
    </xf>
    <xf numFmtId="176" fontId="92" fillId="27" borderId="16" xfId="412" applyFont="1" applyFill="1" applyBorder="1" applyAlignment="1">
      <alignment horizontal="centerContinuous" vertical="center" wrapText="1" shrinkToFit="1"/>
    </xf>
    <xf numFmtId="176" fontId="92" fillId="27" borderId="16" xfId="412" applyFont="1" applyFill="1" applyBorder="1" applyAlignment="1">
      <alignment horizontal="centerContinuous" shrinkToFit="1"/>
    </xf>
    <xf numFmtId="0" fontId="85" fillId="27" borderId="18" xfId="411" applyFont="1" applyFill="1" applyBorder="1" applyAlignment="1">
      <alignment horizontal="center"/>
    </xf>
    <xf numFmtId="0" fontId="85" fillId="27" borderId="0" xfId="411" applyFont="1" applyFill="1" applyBorder="1" applyAlignment="1">
      <alignment horizontal="center"/>
    </xf>
    <xf numFmtId="176" fontId="85" fillId="27" borderId="23" xfId="412" applyFont="1" applyFill="1" applyBorder="1" applyAlignment="1">
      <alignment horizontal="centerContinuous"/>
    </xf>
    <xf numFmtId="176" fontId="85" fillId="27" borderId="16" xfId="412" applyFont="1" applyFill="1" applyBorder="1" applyAlignment="1">
      <alignment horizontal="centerContinuous"/>
    </xf>
    <xf numFmtId="0" fontId="85" fillId="0" borderId="0" xfId="411" applyFont="1" applyFill="1" applyAlignment="1"/>
    <xf numFmtId="0" fontId="111" fillId="27" borderId="27" xfId="411" applyFont="1" applyFill="1" applyBorder="1" applyAlignment="1">
      <alignment horizontal="center"/>
    </xf>
    <xf numFmtId="176" fontId="85" fillId="27" borderId="19" xfId="418" applyFont="1" applyFill="1" applyBorder="1" applyAlignment="1">
      <alignment horizontal="center"/>
    </xf>
    <xf numFmtId="176" fontId="85" fillId="27" borderId="19" xfId="418" applyFont="1" applyFill="1" applyBorder="1"/>
    <xf numFmtId="176" fontId="85" fillId="27" borderId="20" xfId="418" applyFont="1" applyFill="1" applyBorder="1" applyAlignment="1">
      <alignment horizontal="center"/>
    </xf>
    <xf numFmtId="193" fontId="92" fillId="0" borderId="0" xfId="411" applyNumberFormat="1" applyFont="1" applyFill="1" applyBorder="1" applyAlignment="1" applyProtection="1">
      <alignment horizontal="right"/>
    </xf>
    <xf numFmtId="193" fontId="92" fillId="0" borderId="0" xfId="412" applyNumberFormat="1" applyFont="1" applyFill="1" applyBorder="1" applyAlignment="1">
      <alignment horizontal="right"/>
    </xf>
    <xf numFmtId="41" fontId="92" fillId="0" borderId="16" xfId="419" applyNumberFormat="1" applyFont="1" applyFill="1" applyBorder="1" applyAlignment="1" applyProtection="1">
      <alignment horizontal="center"/>
    </xf>
    <xf numFmtId="41" fontId="92" fillId="0" borderId="0" xfId="419" applyNumberFormat="1" applyFont="1" applyFill="1" applyBorder="1" applyAlignment="1" applyProtection="1">
      <alignment horizontal="center"/>
    </xf>
    <xf numFmtId="41" fontId="92" fillId="0" borderId="0" xfId="420" applyNumberFormat="1" applyFont="1" applyFill="1" applyBorder="1" applyAlignment="1" applyProtection="1">
      <alignment wrapText="1"/>
      <protection locked="0"/>
    </xf>
    <xf numFmtId="41" fontId="92" fillId="0" borderId="0" xfId="420" applyNumberFormat="1" applyFont="1" applyFill="1" applyBorder="1" applyAlignment="1" applyProtection="1">
      <alignment horizontal="center" wrapText="1"/>
      <protection locked="0"/>
    </xf>
    <xf numFmtId="41" fontId="93" fillId="0" borderId="0" xfId="419" applyNumberFormat="1" applyFont="1" applyFill="1" applyBorder="1" applyAlignment="1" applyProtection="1">
      <alignment horizontal="center"/>
    </xf>
    <xf numFmtId="176" fontId="92" fillId="0" borderId="0" xfId="412" applyFont="1" applyFill="1" applyBorder="1"/>
    <xf numFmtId="0" fontId="92" fillId="0" borderId="10" xfId="411" applyFont="1" applyFill="1" applyBorder="1" applyAlignment="1" applyProtection="1">
      <alignment horizontal="center"/>
    </xf>
    <xf numFmtId="0" fontId="92" fillId="27" borderId="35" xfId="411" applyFont="1" applyFill="1" applyBorder="1" applyAlignment="1">
      <alignment horizontal="centerContinuous" vertical="center"/>
    </xf>
    <xf numFmtId="0" fontId="92" fillId="27" borderId="35" xfId="411" applyFont="1" applyFill="1" applyBorder="1" applyAlignment="1">
      <alignment horizontal="left" vertical="center"/>
    </xf>
    <xf numFmtId="0" fontId="92" fillId="27" borderId="16" xfId="411" applyFont="1" applyFill="1" applyBorder="1" applyAlignment="1"/>
    <xf numFmtId="176" fontId="85" fillId="27" borderId="18" xfId="412" applyFont="1" applyFill="1" applyBorder="1" applyAlignment="1">
      <alignment horizontal="center"/>
    </xf>
    <xf numFmtId="0" fontId="85" fillId="27" borderId="19" xfId="411" applyFont="1" applyFill="1" applyBorder="1" applyAlignment="1">
      <alignment horizontal="right"/>
    </xf>
    <xf numFmtId="176" fontId="85" fillId="27" borderId="19" xfId="412" applyFont="1" applyFill="1" applyBorder="1" applyAlignment="1">
      <alignment horizontal="center"/>
    </xf>
    <xf numFmtId="176" fontId="85" fillId="27" borderId="20" xfId="412" applyFont="1" applyFill="1" applyBorder="1" applyAlignment="1">
      <alignment horizontal="center"/>
    </xf>
    <xf numFmtId="0" fontId="92" fillId="0" borderId="16" xfId="411" applyFont="1" applyFill="1" applyBorder="1" applyAlignment="1" applyProtection="1"/>
    <xf numFmtId="0" fontId="92" fillId="0" borderId="0" xfId="411" applyFont="1" applyFill="1" applyBorder="1" applyAlignment="1" applyProtection="1"/>
    <xf numFmtId="41" fontId="92" fillId="0" borderId="0" xfId="412" applyNumberFormat="1" applyFont="1" applyFill="1" applyBorder="1" applyAlignment="1"/>
    <xf numFmtId="41" fontId="92" fillId="0" borderId="0" xfId="412" applyNumberFormat="1" applyFont="1" applyFill="1" applyBorder="1" applyAlignment="1">
      <alignment wrapText="1"/>
    </xf>
    <xf numFmtId="41" fontId="92" fillId="0" borderId="0" xfId="421" applyNumberFormat="1" applyFont="1" applyFill="1" applyBorder="1" applyAlignment="1" applyProtection="1">
      <alignment wrapText="1"/>
      <protection locked="0"/>
    </xf>
    <xf numFmtId="176" fontId="92" fillId="0" borderId="0" xfId="412" applyFont="1" applyFill="1" applyBorder="1" applyAlignment="1">
      <alignment vertical="center"/>
    </xf>
    <xf numFmtId="176" fontId="81" fillId="0" borderId="0" xfId="412" applyFont="1" applyFill="1" applyBorder="1" applyAlignment="1" applyProtection="1">
      <alignment horizontal="center"/>
    </xf>
    <xf numFmtId="0" fontId="81" fillId="27" borderId="29" xfId="411" applyFont="1" applyFill="1" applyBorder="1" applyAlignment="1">
      <alignment horizontal="centerContinuous" vertical="center"/>
    </xf>
    <xf numFmtId="0" fontId="81" fillId="27" borderId="17" xfId="411" applyFont="1" applyFill="1" applyBorder="1" applyAlignment="1" applyProtection="1">
      <alignment horizontal="centerContinuous" vertical="center"/>
    </xf>
    <xf numFmtId="0" fontId="81" fillId="27" borderId="28" xfId="411" applyFont="1" applyFill="1" applyBorder="1" applyAlignment="1" applyProtection="1">
      <alignment horizontal="centerContinuous" vertical="center"/>
    </xf>
    <xf numFmtId="176" fontId="81" fillId="0" borderId="0" xfId="411" applyNumberFormat="1" applyFont="1" applyFill="1"/>
    <xf numFmtId="0" fontId="84" fillId="0" borderId="0" xfId="411" applyFont="1" applyFill="1" applyBorder="1" applyAlignment="1"/>
    <xf numFmtId="0" fontId="84" fillId="0" borderId="0" xfId="411" applyFont="1" applyFill="1" applyBorder="1" applyAlignment="1">
      <alignment shrinkToFit="1"/>
    </xf>
    <xf numFmtId="0" fontId="81" fillId="30" borderId="0" xfId="411" applyFont="1" applyFill="1" applyAlignment="1">
      <alignment vertical="center"/>
    </xf>
    <xf numFmtId="0" fontId="81" fillId="27" borderId="23" xfId="411" applyFont="1" applyFill="1" applyBorder="1" applyAlignment="1" applyProtection="1">
      <alignment horizontal="centerContinuous" vertical="center"/>
    </xf>
    <xf numFmtId="0" fontId="77" fillId="27" borderId="22" xfId="411" applyFont="1" applyFill="1" applyBorder="1" applyAlignment="1">
      <alignment horizontal="centerContinuous" vertical="center"/>
    </xf>
    <xf numFmtId="0" fontId="77" fillId="27" borderId="24" xfId="411" applyFont="1" applyFill="1" applyBorder="1" applyAlignment="1">
      <alignment horizontal="centerContinuous" vertical="center"/>
    </xf>
    <xf numFmtId="0" fontId="81" fillId="27" borderId="22" xfId="411" applyFont="1" applyFill="1" applyBorder="1" applyAlignment="1" applyProtection="1">
      <alignment horizontal="centerContinuous" vertical="center"/>
    </xf>
    <xf numFmtId="0" fontId="81" fillId="27" borderId="24" xfId="411" applyFont="1" applyFill="1" applyBorder="1" applyAlignment="1" applyProtection="1">
      <alignment horizontal="centerContinuous" vertical="center"/>
    </xf>
    <xf numFmtId="0" fontId="77" fillId="27" borderId="21" xfId="411" applyFont="1" applyFill="1" applyBorder="1" applyAlignment="1">
      <alignment horizontal="centerContinuous" vertical="center"/>
    </xf>
    <xf numFmtId="0" fontId="77" fillId="27" borderId="0" xfId="411" applyFont="1" applyFill="1" applyBorder="1" applyAlignment="1">
      <alignment horizontal="centerContinuous" vertical="center"/>
    </xf>
    <xf numFmtId="0" fontId="77" fillId="27" borderId="27" xfId="411" applyFont="1" applyFill="1" applyBorder="1" applyAlignment="1">
      <alignment horizontal="centerContinuous" vertical="center"/>
    </xf>
    <xf numFmtId="0" fontId="81" fillId="30" borderId="0" xfId="411" applyFont="1" applyFill="1"/>
    <xf numFmtId="0" fontId="88" fillId="30" borderId="0" xfId="411" applyFont="1" applyFill="1"/>
    <xf numFmtId="41" fontId="81" fillId="28" borderId="0" xfId="412" applyNumberFormat="1" applyFont="1" applyFill="1" applyBorder="1" applyAlignment="1" applyProtection="1">
      <alignment horizontal="center"/>
      <protection locked="0"/>
    </xf>
    <xf numFmtId="41" fontId="81" fillId="0" borderId="0" xfId="412" applyNumberFormat="1" applyFont="1" applyFill="1" applyBorder="1" applyAlignment="1" applyProtection="1">
      <alignment horizontal="center"/>
      <protection locked="0"/>
    </xf>
    <xf numFmtId="0" fontId="81" fillId="30" borderId="0" xfId="411" applyFont="1" applyFill="1" applyBorder="1"/>
    <xf numFmtId="0" fontId="81" fillId="30" borderId="0" xfId="411" applyFont="1" applyFill="1" applyAlignment="1">
      <alignment horizontal="right" vertical="top"/>
    </xf>
    <xf numFmtId="0" fontId="83" fillId="30" borderId="0" xfId="411" applyFont="1" applyFill="1"/>
    <xf numFmtId="0" fontId="81" fillId="27" borderId="29" xfId="411" applyFont="1" applyFill="1" applyBorder="1" applyAlignment="1" applyProtection="1">
      <alignment horizontal="centerContinuous" vertical="center" shrinkToFit="1"/>
    </xf>
    <xf numFmtId="0" fontId="81" fillId="27" borderId="31" xfId="411" applyFont="1" applyFill="1" applyBorder="1" applyAlignment="1" applyProtection="1">
      <alignment horizontal="centerContinuous" vertical="center" shrinkToFit="1"/>
    </xf>
    <xf numFmtId="0" fontId="81" fillId="27" borderId="0" xfId="411" applyFont="1" applyFill="1" applyBorder="1" applyAlignment="1" applyProtection="1">
      <alignment horizontal="centerContinuous" vertical="center" shrinkToFit="1"/>
    </xf>
    <xf numFmtId="0" fontId="81" fillId="27" borderId="17" xfId="411" applyFont="1" applyFill="1" applyBorder="1" applyAlignment="1" applyProtection="1">
      <alignment horizontal="centerContinuous" vertical="center" shrinkToFit="1"/>
    </xf>
    <xf numFmtId="0" fontId="81" fillId="27" borderId="21" xfId="411" applyFont="1" applyFill="1" applyBorder="1" applyAlignment="1" applyProtection="1">
      <alignment horizontal="centerContinuous" vertical="center" shrinkToFit="1"/>
    </xf>
    <xf numFmtId="0" fontId="81" fillId="27" borderId="18" xfId="411" applyFont="1" applyFill="1" applyBorder="1" applyAlignment="1" applyProtection="1">
      <alignment horizontal="center" vertical="center" shrinkToFit="1"/>
    </xf>
    <xf numFmtId="0" fontId="81" fillId="27" borderId="19" xfId="411" applyFont="1" applyFill="1" applyBorder="1" applyAlignment="1" applyProtection="1">
      <alignment horizontal="center" vertical="center" shrinkToFit="1"/>
    </xf>
    <xf numFmtId="41" fontId="81" fillId="0" borderId="0" xfId="411" applyNumberFormat="1" applyFont="1" applyFill="1"/>
    <xf numFmtId="0" fontId="81" fillId="0" borderId="0" xfId="411" applyFont="1" applyFill="1" applyProtection="1"/>
    <xf numFmtId="0" fontId="100" fillId="0" borderId="0" xfId="411" applyFont="1" applyFill="1" applyAlignment="1">
      <alignment horizontal="right" vertical="top"/>
    </xf>
    <xf numFmtId="0" fontId="100" fillId="0" borderId="0" xfId="411" applyFont="1" applyFill="1" applyAlignment="1">
      <alignment vertical="top"/>
    </xf>
    <xf numFmtId="0" fontId="92" fillId="27" borderId="29" xfId="411" applyFont="1" applyFill="1" applyBorder="1" applyAlignment="1" applyProtection="1">
      <alignment horizontal="centerContinuous" vertical="center"/>
    </xf>
    <xf numFmtId="0" fontId="92" fillId="27" borderId="0" xfId="411" applyFont="1" applyFill="1" applyBorder="1" applyAlignment="1" applyProtection="1">
      <alignment horizontal="center" vertical="center"/>
    </xf>
    <xf numFmtId="0" fontId="92" fillId="27" borderId="0" xfId="411" applyFont="1" applyFill="1" applyBorder="1" applyAlignment="1" applyProtection="1">
      <alignment horizontal="centerContinuous" vertical="center"/>
    </xf>
    <xf numFmtId="0" fontId="92" fillId="27" borderId="0" xfId="411" applyFont="1" applyFill="1" applyBorder="1" applyAlignment="1" applyProtection="1">
      <alignment vertical="center"/>
    </xf>
    <xf numFmtId="0" fontId="92" fillId="27" borderId="16" xfId="411" applyFont="1" applyFill="1" applyBorder="1" applyAlignment="1" applyProtection="1">
      <alignment horizontal="centerContinuous" vertical="center"/>
    </xf>
    <xf numFmtId="0" fontId="92" fillId="27" borderId="27" xfId="411" applyFont="1" applyFill="1" applyBorder="1" applyAlignment="1" applyProtection="1">
      <alignment horizontal="centerContinuous" vertical="center"/>
    </xf>
    <xf numFmtId="0" fontId="92" fillId="27" borderId="18" xfId="411" applyFont="1" applyFill="1" applyBorder="1" applyAlignment="1" applyProtection="1">
      <alignment horizontal="center" vertical="center"/>
    </xf>
    <xf numFmtId="0" fontId="92" fillId="27" borderId="20" xfId="411" applyFont="1" applyFill="1" applyBorder="1" applyAlignment="1" applyProtection="1">
      <alignment horizontal="center" vertical="center"/>
    </xf>
    <xf numFmtId="176" fontId="92" fillId="28" borderId="0" xfId="412" applyFont="1" applyFill="1" applyBorder="1" applyAlignment="1" applyProtection="1">
      <alignment horizontal="center"/>
    </xf>
    <xf numFmtId="176" fontId="92" fillId="30" borderId="0" xfId="412" applyFont="1" applyFill="1" applyAlignment="1" applyProtection="1">
      <alignment horizontal="right"/>
    </xf>
    <xf numFmtId="176" fontId="92" fillId="30" borderId="0" xfId="412" applyFont="1" applyFill="1" applyBorder="1" applyAlignment="1" applyProtection="1">
      <alignment horizontal="right"/>
    </xf>
    <xf numFmtId="176" fontId="92" fillId="30" borderId="0" xfId="412" applyFont="1" applyFill="1" applyBorder="1" applyAlignment="1" applyProtection="1">
      <alignment horizontal="center"/>
    </xf>
    <xf numFmtId="176" fontId="92" fillId="30" borderId="0" xfId="418" applyFont="1" applyFill="1" applyAlignment="1" applyProtection="1">
      <alignment horizontal="right"/>
    </xf>
    <xf numFmtId="176" fontId="92" fillId="30" borderId="0" xfId="418" applyFont="1" applyFill="1" applyBorder="1" applyAlignment="1" applyProtection="1">
      <alignment horizontal="right"/>
    </xf>
    <xf numFmtId="176" fontId="92" fillId="0" borderId="0" xfId="418" applyFont="1" applyFill="1" applyAlignment="1" applyProtection="1">
      <alignment horizontal="right"/>
    </xf>
    <xf numFmtId="176" fontId="92" fillId="0" borderId="0" xfId="418" applyFont="1" applyFill="1" applyBorder="1" applyAlignment="1" applyProtection="1">
      <alignment horizontal="right"/>
    </xf>
    <xf numFmtId="41" fontId="93" fillId="30" borderId="0" xfId="412" applyNumberFormat="1" applyFont="1" applyFill="1" applyBorder="1" applyAlignment="1" applyProtection="1">
      <alignment horizontal="center"/>
    </xf>
    <xf numFmtId="41" fontId="92" fillId="30" borderId="0" xfId="412" applyNumberFormat="1" applyFont="1" applyFill="1" applyAlignment="1" applyProtection="1">
      <alignment horizontal="right"/>
    </xf>
    <xf numFmtId="41" fontId="92" fillId="0" borderId="0" xfId="418" applyNumberFormat="1" applyFont="1" applyFill="1" applyAlignment="1" applyProtection="1">
      <alignment horizontal="right"/>
      <protection locked="0"/>
    </xf>
    <xf numFmtId="41" fontId="92" fillId="0" borderId="0" xfId="418" applyNumberFormat="1" applyFont="1" applyFill="1" applyBorder="1" applyAlignment="1" applyProtection="1">
      <alignment horizontal="right"/>
      <protection locked="0"/>
    </xf>
    <xf numFmtId="176" fontId="92" fillId="30" borderId="21" xfId="412" applyFont="1" applyFill="1" applyBorder="1" applyAlignment="1" applyProtection="1">
      <alignment horizontal="right"/>
    </xf>
    <xf numFmtId="0" fontId="85" fillId="30" borderId="0" xfId="411" applyFont="1" applyFill="1" applyProtection="1"/>
    <xf numFmtId="0" fontId="92" fillId="30" borderId="0" xfId="411" applyFont="1" applyFill="1"/>
    <xf numFmtId="176" fontId="92" fillId="0" borderId="22" xfId="412" applyFont="1" applyFill="1" applyBorder="1" applyAlignment="1" applyProtection="1">
      <alignment horizontal="right"/>
    </xf>
    <xf numFmtId="0" fontId="81" fillId="27" borderId="26" xfId="411" applyFont="1" applyFill="1" applyBorder="1" applyAlignment="1" applyProtection="1">
      <alignment horizontal="centerContinuous" vertical="center"/>
    </xf>
    <xf numFmtId="0" fontId="81" fillId="27" borderId="4" xfId="411" applyFont="1" applyFill="1" applyBorder="1" applyAlignment="1" applyProtection="1">
      <alignment horizontal="centerContinuous" vertical="center"/>
    </xf>
    <xf numFmtId="0" fontId="112" fillId="27" borderId="19" xfId="411" applyFont="1" applyFill="1" applyBorder="1" applyAlignment="1" applyProtection="1">
      <alignment horizontal="center" vertical="center"/>
    </xf>
    <xf numFmtId="176" fontId="81" fillId="28" borderId="0" xfId="412" applyFont="1" applyFill="1" applyBorder="1" applyAlignment="1" applyProtection="1">
      <alignment horizontal="center"/>
    </xf>
    <xf numFmtId="0" fontId="84" fillId="0" borderId="0" xfId="411" applyFont="1" applyFill="1" applyBorder="1" applyAlignment="1">
      <alignment horizontal="left"/>
    </xf>
    <xf numFmtId="0" fontId="82" fillId="0" borderId="0" xfId="411" applyFont="1" applyFill="1" applyAlignment="1" applyProtection="1">
      <alignment vertical="center"/>
    </xf>
    <xf numFmtId="0" fontId="77" fillId="0" borderId="0" xfId="411" applyFont="1"/>
    <xf numFmtId="0" fontId="82" fillId="0" borderId="0" xfId="411" applyFont="1" applyAlignment="1">
      <alignment horizontal="centerContinuous"/>
    </xf>
    <xf numFmtId="0" fontId="84" fillId="0" borderId="0" xfId="411" applyFont="1"/>
    <xf numFmtId="0" fontId="101" fillId="0" borderId="0" xfId="422" applyFont="1" applyFill="1" applyAlignment="1" applyProtection="1">
      <alignment horizontal="right"/>
    </xf>
    <xf numFmtId="0" fontId="81" fillId="27" borderId="24" xfId="411" applyFont="1" applyFill="1" applyBorder="1" applyAlignment="1">
      <alignment horizontal="center"/>
    </xf>
    <xf numFmtId="41" fontId="77" fillId="0" borderId="0" xfId="411" applyNumberFormat="1" applyFont="1" applyFill="1"/>
    <xf numFmtId="41" fontId="77" fillId="0" borderId="0" xfId="411" applyNumberFormat="1" applyFont="1"/>
    <xf numFmtId="0" fontId="77" fillId="0" borderId="0" xfId="411" applyFont="1" applyBorder="1"/>
    <xf numFmtId="0" fontId="84" fillId="0" borderId="0" xfId="411" applyFont="1" applyFill="1" applyAlignment="1">
      <alignment horizontal="right"/>
    </xf>
    <xf numFmtId="0" fontId="81" fillId="27" borderId="27" xfId="315" applyFont="1" applyFill="1" applyBorder="1" applyAlignment="1" applyProtection="1">
      <alignment horizontal="center" vertical="center"/>
    </xf>
    <xf numFmtId="0" fontId="81" fillId="27" borderId="19" xfId="315" applyFont="1" applyFill="1" applyBorder="1" applyAlignment="1" applyProtection="1">
      <alignment horizontal="center" vertical="center"/>
    </xf>
    <xf numFmtId="176" fontId="81" fillId="0" borderId="0" xfId="412" applyFont="1" applyFill="1" applyBorder="1" applyAlignment="1" applyProtection="1">
      <alignment horizontal="center"/>
    </xf>
    <xf numFmtId="176" fontId="88" fillId="0" borderId="0" xfId="412" applyFont="1" applyFill="1" applyBorder="1" applyAlignment="1" applyProtection="1">
      <alignment horizontal="center"/>
    </xf>
    <xf numFmtId="0" fontId="81" fillId="27" borderId="20" xfId="411" applyFont="1" applyFill="1" applyBorder="1" applyAlignment="1" applyProtection="1">
      <alignment horizontal="center" vertical="center"/>
    </xf>
    <xf numFmtId="0" fontId="98" fillId="0" borderId="0" xfId="411" applyFont="1" applyFill="1" applyAlignment="1" applyProtection="1">
      <alignment horizontal="center" vertical="center"/>
    </xf>
    <xf numFmtId="0" fontId="92" fillId="27" borderId="23" xfId="411" applyFont="1" applyFill="1" applyBorder="1" applyAlignment="1" applyProtection="1">
      <alignment horizontal="center" vertical="center"/>
    </xf>
    <xf numFmtId="0" fontId="92" fillId="27" borderId="22" xfId="411" applyFont="1" applyFill="1" applyBorder="1" applyAlignment="1" applyProtection="1">
      <alignment horizontal="center" vertical="center"/>
    </xf>
    <xf numFmtId="0" fontId="92" fillId="27" borderId="24" xfId="411" applyFont="1" applyFill="1" applyBorder="1" applyAlignment="1" applyProtection="1">
      <alignment horizontal="center" vertical="center"/>
    </xf>
    <xf numFmtId="0" fontId="81" fillId="27" borderId="16" xfId="411" applyFont="1" applyFill="1" applyBorder="1" applyAlignment="1" applyProtection="1">
      <alignment horizontal="center" vertical="center"/>
    </xf>
    <xf numFmtId="0" fontId="92" fillId="27" borderId="16" xfId="411" applyFont="1" applyFill="1" applyBorder="1" applyAlignment="1" applyProtection="1">
      <alignment horizontal="center" vertical="center"/>
    </xf>
    <xf numFmtId="41" fontId="92" fillId="0" borderId="0" xfId="411" applyNumberFormat="1" applyFont="1" applyFill="1" applyBorder="1" applyAlignment="1" applyProtection="1">
      <alignment horizontal="center"/>
    </xf>
    <xf numFmtId="0" fontId="92" fillId="0" borderId="0" xfId="411" applyFont="1" applyFill="1" applyBorder="1" applyAlignment="1" applyProtection="1">
      <alignment horizontal="center"/>
    </xf>
    <xf numFmtId="0" fontId="92" fillId="27" borderId="28" xfId="411" applyFont="1" applyFill="1" applyBorder="1" applyAlignment="1" applyProtection="1">
      <alignment horizontal="center"/>
    </xf>
    <xf numFmtId="0" fontId="81" fillId="27" borderId="23" xfId="411" applyFont="1" applyFill="1" applyBorder="1" applyAlignment="1" applyProtection="1">
      <alignment horizontal="center" vertical="center"/>
    </xf>
    <xf numFmtId="0" fontId="92" fillId="27" borderId="20" xfId="411" applyFont="1" applyFill="1" applyBorder="1" applyAlignment="1" applyProtection="1">
      <alignment horizontal="center"/>
    </xf>
    <xf numFmtId="193" fontId="81" fillId="0" borderId="0" xfId="412" applyNumberFormat="1" applyFont="1" applyFill="1" applyBorder="1" applyAlignment="1" applyProtection="1">
      <alignment horizontal="right"/>
    </xf>
    <xf numFmtId="193" fontId="81" fillId="0" borderId="0" xfId="411" applyNumberFormat="1" applyFont="1" applyFill="1" applyBorder="1" applyAlignment="1" applyProtection="1"/>
    <xf numFmtId="194" fontId="81" fillId="0" borderId="0" xfId="411" applyNumberFormat="1" applyFont="1" applyFill="1" applyBorder="1" applyAlignment="1" applyProtection="1"/>
    <xf numFmtId="0" fontId="81" fillId="0" borderId="10" xfId="411" applyFont="1" applyFill="1" applyBorder="1" applyAlignment="1" applyProtection="1">
      <alignment horizontal="center"/>
    </xf>
    <xf numFmtId="176" fontId="81" fillId="0" borderId="0" xfId="411" applyNumberFormat="1" applyFont="1" applyFill="1" applyBorder="1" applyAlignment="1" applyProtection="1">
      <alignment horizontal="center"/>
    </xf>
    <xf numFmtId="0" fontId="81" fillId="27" borderId="24" xfId="411" applyFont="1" applyFill="1" applyBorder="1" applyAlignment="1">
      <alignment horizontal="centerContinuous" vertical="center"/>
    </xf>
    <xf numFmtId="0" fontId="81" fillId="27" borderId="27" xfId="411" applyFont="1" applyFill="1" applyBorder="1" applyAlignment="1">
      <alignment horizontal="centerContinuous" vertical="center"/>
    </xf>
    <xf numFmtId="0" fontId="81" fillId="27" borderId="28" xfId="411" applyFont="1" applyFill="1" applyBorder="1" applyAlignment="1">
      <alignment horizontal="centerContinuous" vertical="center"/>
    </xf>
    <xf numFmtId="193" fontId="81" fillId="0" borderId="16" xfId="412" applyNumberFormat="1" applyFont="1" applyFill="1" applyBorder="1" applyAlignment="1" applyProtection="1"/>
    <xf numFmtId="193" fontId="81" fillId="0" borderId="0" xfId="412" applyNumberFormat="1" applyFont="1" applyFill="1" applyBorder="1" applyAlignment="1" applyProtection="1"/>
    <xf numFmtId="176" fontId="81" fillId="0" borderId="16" xfId="412" applyFont="1" applyFill="1" applyBorder="1" applyAlignment="1" applyProtection="1"/>
    <xf numFmtId="0" fontId="81" fillId="0" borderId="0" xfId="423" applyFont="1" applyFill="1" applyAlignment="1">
      <alignment vertical="top"/>
    </xf>
    <xf numFmtId="0" fontId="81" fillId="0" borderId="0" xfId="416" applyFont="1" applyFill="1" applyAlignment="1">
      <alignment horizontal="left" vertical="top"/>
    </xf>
    <xf numFmtId="0" fontId="81" fillId="27" borderId="29" xfId="416" applyFont="1" applyFill="1" applyBorder="1" applyAlignment="1" applyProtection="1">
      <alignment horizontal="centerContinuous" vertical="center"/>
    </xf>
    <xf numFmtId="0" fontId="81" fillId="27" borderId="30" xfId="416" applyFont="1" applyFill="1" applyBorder="1" applyAlignment="1" applyProtection="1">
      <alignment horizontal="centerContinuous" vertical="center"/>
    </xf>
    <xf numFmtId="0" fontId="81" fillId="27" borderId="31" xfId="416" applyFont="1" applyFill="1" applyBorder="1" applyAlignment="1" applyProtection="1">
      <alignment horizontal="centerContinuous" vertical="center"/>
    </xf>
    <xf numFmtId="0" fontId="81" fillId="27" borderId="0" xfId="416" applyFont="1" applyFill="1" applyBorder="1" applyAlignment="1" applyProtection="1">
      <alignment horizontal="centerContinuous" vertical="center"/>
    </xf>
    <xf numFmtId="0" fontId="81" fillId="27" borderId="21" xfId="416" applyFont="1" applyFill="1" applyBorder="1" applyAlignment="1" applyProtection="1">
      <alignment horizontal="centerContinuous" vertical="center"/>
    </xf>
    <xf numFmtId="0" fontId="81" fillId="27" borderId="28" xfId="416" applyFont="1" applyFill="1" applyBorder="1" applyAlignment="1" applyProtection="1">
      <alignment horizontal="centerContinuous" vertical="center"/>
    </xf>
    <xf numFmtId="0" fontId="81" fillId="27" borderId="16" xfId="416" applyFont="1" applyFill="1" applyBorder="1" applyAlignment="1" applyProtection="1">
      <alignment horizontal="centerContinuous" vertical="center"/>
    </xf>
    <xf numFmtId="0" fontId="81" fillId="27" borderId="18" xfId="416" applyFont="1" applyFill="1" applyBorder="1" applyAlignment="1" applyProtection="1">
      <alignment horizontal="center" vertical="center"/>
    </xf>
    <xf numFmtId="0" fontId="84" fillId="27" borderId="19" xfId="411" applyFont="1" applyFill="1" applyBorder="1" applyAlignment="1" applyProtection="1">
      <alignment horizontal="centerContinuous" vertical="center"/>
    </xf>
    <xf numFmtId="41" fontId="81" fillId="0" borderId="0" xfId="417" applyNumberFormat="1" applyFont="1" applyFill="1" applyBorder="1" applyAlignment="1" applyProtection="1">
      <alignment horizontal="center"/>
    </xf>
    <xf numFmtId="0" fontId="88" fillId="0" borderId="0" xfId="416" applyFont="1" applyFill="1" applyBorder="1" applyAlignment="1" applyProtection="1">
      <alignment horizontal="center"/>
    </xf>
    <xf numFmtId="176" fontId="81" fillId="0" borderId="0" xfId="417" applyFont="1" applyFill="1"/>
    <xf numFmtId="176" fontId="81" fillId="0" borderId="0" xfId="417" applyFont="1" applyFill="1" applyBorder="1"/>
    <xf numFmtId="0" fontId="81" fillId="27" borderId="29" xfId="416" applyFont="1" applyFill="1" applyBorder="1" applyAlignment="1">
      <alignment horizontal="centerContinuous" vertical="center"/>
    </xf>
    <xf numFmtId="0" fontId="81" fillId="27" borderId="24" xfId="416" applyFont="1" applyFill="1" applyBorder="1" applyAlignment="1" applyProtection="1">
      <alignment horizontal="center" vertical="center" shrinkToFit="1"/>
    </xf>
    <xf numFmtId="0" fontId="81" fillId="27" borderId="27" xfId="416" applyFont="1" applyFill="1" applyBorder="1" applyAlignment="1" applyProtection="1">
      <alignment horizontal="center" vertical="center" shrinkToFit="1"/>
    </xf>
    <xf numFmtId="0" fontId="81" fillId="27" borderId="16" xfId="416" applyFont="1" applyFill="1" applyBorder="1" applyAlignment="1" applyProtection="1">
      <alignment vertical="center"/>
    </xf>
    <xf numFmtId="0" fontId="81" fillId="27" borderId="27" xfId="416" applyFont="1" applyFill="1" applyBorder="1" applyAlignment="1" applyProtection="1">
      <alignment vertical="center"/>
    </xf>
    <xf numFmtId="0" fontId="81" fillId="27" borderId="17" xfId="416" applyFont="1" applyFill="1" applyBorder="1" applyAlignment="1" applyProtection="1">
      <alignment vertical="center"/>
    </xf>
    <xf numFmtId="0" fontId="81" fillId="27" borderId="28" xfId="416" applyFont="1" applyFill="1" applyBorder="1" applyAlignment="1" applyProtection="1">
      <alignment vertical="center"/>
    </xf>
    <xf numFmtId="176" fontId="88" fillId="0" borderId="0" xfId="417" applyFont="1" applyFill="1" applyBorder="1" applyAlignment="1" applyProtection="1">
      <alignment horizontal="center"/>
    </xf>
    <xf numFmtId="0" fontId="81" fillId="0" borderId="0" xfId="423" applyFont="1" applyFill="1" applyAlignment="1">
      <alignment horizontal="right" vertical="top"/>
    </xf>
    <xf numFmtId="0" fontId="82" fillId="0" borderId="0" xfId="416" applyFont="1" applyFill="1" applyBorder="1" applyAlignment="1" applyProtection="1">
      <alignment horizontal="centerContinuous" vertical="center"/>
    </xf>
    <xf numFmtId="0" fontId="82" fillId="0" borderId="0" xfId="416" applyFont="1" applyFill="1" applyAlignment="1" applyProtection="1">
      <alignment horizontal="centerContinuous"/>
    </xf>
    <xf numFmtId="0" fontId="83" fillId="0" borderId="0" xfId="416" applyFont="1" applyFill="1" applyBorder="1" applyAlignment="1" applyProtection="1">
      <alignment horizontal="centerContinuous"/>
    </xf>
    <xf numFmtId="0" fontId="84" fillId="0" borderId="0" xfId="416" applyFont="1" applyFill="1" applyAlignment="1" applyProtection="1">
      <alignment horizontal="left"/>
    </xf>
    <xf numFmtId="0" fontId="85" fillId="0" borderId="0" xfId="414" applyFont="1" applyFill="1" applyBorder="1" applyAlignment="1" applyProtection="1">
      <alignment horizontal="right"/>
    </xf>
    <xf numFmtId="0" fontId="81" fillId="27" borderId="33" xfId="416" applyFont="1" applyFill="1" applyBorder="1" applyAlignment="1" applyProtection="1">
      <alignment horizontal="centerContinuous" vertical="center"/>
    </xf>
    <xf numFmtId="0" fontId="81" fillId="27" borderId="35" xfId="416" applyFont="1" applyFill="1" applyBorder="1" applyAlignment="1" applyProtection="1">
      <alignment horizontal="centerContinuous" vertical="center"/>
    </xf>
    <xf numFmtId="0" fontId="81" fillId="27" borderId="34" xfId="416" applyFont="1" applyFill="1" applyBorder="1" applyAlignment="1" applyProtection="1">
      <alignment horizontal="centerContinuous" vertical="center"/>
    </xf>
    <xf numFmtId="176" fontId="81" fillId="0" borderId="0" xfId="417" applyNumberFormat="1" applyFont="1" applyFill="1" applyBorder="1" applyAlignment="1" applyProtection="1">
      <alignment horizontal="right"/>
    </xf>
    <xf numFmtId="176" fontId="81" fillId="0" borderId="16" xfId="416" applyNumberFormat="1" applyFont="1" applyFill="1" applyBorder="1" applyAlignment="1" applyProtection="1">
      <protection locked="0"/>
    </xf>
    <xf numFmtId="176" fontId="81" fillId="0" borderId="0" xfId="416" applyNumberFormat="1" applyFont="1" applyFill="1" applyBorder="1" applyAlignment="1" applyProtection="1">
      <protection locked="0"/>
    </xf>
    <xf numFmtId="176" fontId="88" fillId="28" borderId="0" xfId="416" applyNumberFormat="1" applyFont="1" applyFill="1" applyBorder="1" applyAlignment="1" applyProtection="1">
      <alignment horizontal="center"/>
    </xf>
    <xf numFmtId="176" fontId="88" fillId="28" borderId="0" xfId="416" applyNumberFormat="1" applyFont="1" applyFill="1" applyBorder="1" applyAlignment="1" applyProtection="1">
      <alignment horizontal="right"/>
    </xf>
    <xf numFmtId="176" fontId="88" fillId="0" borderId="0" xfId="417" applyNumberFormat="1" applyFont="1" applyFill="1" applyBorder="1" applyAlignment="1" applyProtection="1">
      <alignment horizontal="right"/>
    </xf>
    <xf numFmtId="0" fontId="81" fillId="27" borderId="25" xfId="416" applyFont="1" applyFill="1" applyBorder="1" applyAlignment="1" applyProtection="1">
      <alignment horizontal="centerContinuous" vertical="center"/>
    </xf>
    <xf numFmtId="0" fontId="81" fillId="27" borderId="17" xfId="416" applyFont="1" applyFill="1" applyBorder="1" applyAlignment="1" applyProtection="1">
      <alignment horizontal="centerContinuous" vertical="center"/>
    </xf>
    <xf numFmtId="0" fontId="81" fillId="27" borderId="4" xfId="416" applyFont="1" applyFill="1" applyBorder="1" applyAlignment="1">
      <alignment horizontal="centerContinuous" vertical="center"/>
    </xf>
    <xf numFmtId="0" fontId="81" fillId="27" borderId="4" xfId="416" applyFont="1" applyFill="1" applyBorder="1" applyAlignment="1" applyProtection="1">
      <alignment horizontal="centerContinuous" vertical="center"/>
    </xf>
    <xf numFmtId="0" fontId="81" fillId="27" borderId="18" xfId="416" applyFont="1" applyFill="1" applyBorder="1" applyAlignment="1" applyProtection="1">
      <alignment horizontal="centerContinuous" vertical="center"/>
    </xf>
    <xf numFmtId="0" fontId="81" fillId="27" borderId="24" xfId="416" applyFont="1" applyFill="1" applyBorder="1" applyAlignment="1" applyProtection="1">
      <alignment horizontal="centerContinuous" vertical="center"/>
    </xf>
    <xf numFmtId="0" fontId="81" fillId="27" borderId="19" xfId="416" applyFont="1" applyFill="1" applyBorder="1" applyAlignment="1" applyProtection="1">
      <alignment horizontal="center" vertical="center" shrinkToFit="1"/>
    </xf>
    <xf numFmtId="0" fontId="81" fillId="27" borderId="19" xfId="416" applyFont="1" applyFill="1" applyBorder="1" applyAlignment="1" applyProtection="1">
      <alignment horizontal="centerContinuous" vertical="center"/>
    </xf>
    <xf numFmtId="0" fontId="81" fillId="27" borderId="27" xfId="416" applyFont="1" applyFill="1" applyBorder="1" applyAlignment="1" applyProtection="1">
      <alignment horizontal="centerContinuous" vertical="center"/>
    </xf>
    <xf numFmtId="0" fontId="81" fillId="27" borderId="20" xfId="416" applyFont="1" applyFill="1" applyBorder="1" applyAlignment="1" applyProtection="1">
      <alignment horizontal="centerContinuous" vertical="center"/>
    </xf>
    <xf numFmtId="0" fontId="81" fillId="27" borderId="8" xfId="416" applyFont="1" applyFill="1" applyBorder="1" applyAlignment="1" applyProtection="1">
      <alignment horizontal="centerContinuous" vertical="center"/>
    </xf>
    <xf numFmtId="176" fontId="81" fillId="0" borderId="0" xfId="416" applyNumberFormat="1" applyFont="1" applyFill="1" applyBorder="1" applyAlignment="1" applyProtection="1">
      <alignment horizontal="centerContinuous"/>
    </xf>
    <xf numFmtId="176" fontId="81" fillId="0" borderId="0" xfId="417" applyNumberFormat="1" applyFont="1" applyFill="1" applyBorder="1" applyAlignment="1" applyProtection="1">
      <alignment horizontal="centerContinuous"/>
    </xf>
    <xf numFmtId="176" fontId="88" fillId="0" borderId="0" xfId="416" applyNumberFormat="1" applyFont="1" applyFill="1" applyBorder="1" applyAlignment="1" applyProtection="1">
      <alignment horizontal="centerContinuous"/>
    </xf>
    <xf numFmtId="0" fontId="88" fillId="0" borderId="0" xfId="416" applyFont="1" applyFill="1" applyBorder="1"/>
    <xf numFmtId="0" fontId="84" fillId="0" borderId="0" xfId="416" applyFont="1" applyFill="1" applyBorder="1"/>
    <xf numFmtId="0" fontId="81" fillId="27" borderId="27" xfId="416" applyFont="1" applyFill="1" applyBorder="1" applyAlignment="1" applyProtection="1">
      <alignment horizontal="center"/>
    </xf>
    <xf numFmtId="0" fontId="81" fillId="27" borderId="28" xfId="416" applyFont="1" applyFill="1" applyBorder="1" applyAlignment="1" applyProtection="1">
      <alignment horizontal="center"/>
    </xf>
    <xf numFmtId="0" fontId="92" fillId="0" borderId="0" xfId="423" applyFont="1" applyFill="1" applyAlignment="1">
      <alignment vertical="top"/>
    </xf>
    <xf numFmtId="0" fontId="92" fillId="0" borderId="0" xfId="423" applyFont="1" applyFill="1" applyAlignment="1">
      <alignment horizontal="right" vertical="top"/>
    </xf>
    <xf numFmtId="0" fontId="92" fillId="0" borderId="0" xfId="423" applyFont="1" applyFill="1" applyAlignment="1">
      <alignment horizontal="left" vertical="top"/>
    </xf>
    <xf numFmtId="0" fontId="99" fillId="0" borderId="0" xfId="423" applyFont="1" applyFill="1" applyAlignment="1">
      <alignment horizontal="centerContinuous" vertical="center"/>
    </xf>
    <xf numFmtId="0" fontId="98" fillId="0" borderId="0" xfId="423" applyFont="1" applyFill="1" applyAlignment="1" applyProtection="1">
      <alignment horizontal="centerContinuous"/>
    </xf>
    <xf numFmtId="0" fontId="99" fillId="0" borderId="0" xfId="423" applyFont="1" applyFill="1"/>
    <xf numFmtId="0" fontId="99" fillId="0" borderId="0" xfId="423" applyFont="1" applyFill="1" applyAlignment="1" applyProtection="1">
      <alignment horizontal="centerContinuous"/>
    </xf>
    <xf numFmtId="0" fontId="100" fillId="0" borderId="0" xfId="423" applyFont="1" applyFill="1" applyAlignment="1" applyProtection="1">
      <alignment horizontal="left"/>
    </xf>
    <xf numFmtId="0" fontId="100" fillId="0" borderId="0" xfId="423" applyFont="1" applyFill="1" applyProtection="1"/>
    <xf numFmtId="0" fontId="100" fillId="0" borderId="0" xfId="423" applyFont="1" applyFill="1"/>
    <xf numFmtId="0" fontId="92" fillId="27" borderId="29" xfId="423" applyFont="1" applyFill="1" applyBorder="1" applyAlignment="1" applyProtection="1">
      <alignment horizontal="center" vertical="center"/>
    </xf>
    <xf numFmtId="0" fontId="92" fillId="27" borderId="29" xfId="423" applyFont="1" applyFill="1" applyBorder="1" applyAlignment="1" applyProtection="1">
      <alignment horizontal="centerContinuous" vertical="center" wrapText="1"/>
    </xf>
    <xf numFmtId="0" fontId="92" fillId="0" borderId="0" xfId="423" applyFont="1" applyFill="1" applyAlignment="1">
      <alignment vertical="center"/>
    </xf>
    <xf numFmtId="0" fontId="92" fillId="27" borderId="18" xfId="423" applyFont="1" applyFill="1" applyBorder="1" applyAlignment="1" applyProtection="1">
      <alignment horizontal="center" vertical="center"/>
    </xf>
    <xf numFmtId="0" fontId="92" fillId="27" borderId="24" xfId="423" applyFont="1" applyFill="1" applyBorder="1" applyAlignment="1" applyProtection="1">
      <alignment horizontal="center" vertical="center"/>
    </xf>
    <xf numFmtId="0" fontId="92" fillId="27" borderId="23" xfId="423" applyFont="1" applyFill="1" applyBorder="1" applyAlignment="1" applyProtection="1">
      <alignment horizontal="center" vertical="center"/>
    </xf>
    <xf numFmtId="0" fontId="92" fillId="27" borderId="24" xfId="423" applyFont="1" applyFill="1" applyBorder="1" applyAlignment="1" applyProtection="1">
      <alignment horizontal="center" vertical="center" wrapText="1"/>
    </xf>
    <xf numFmtId="0" fontId="92" fillId="27" borderId="18" xfId="423" applyFont="1" applyFill="1" applyBorder="1" applyAlignment="1" applyProtection="1">
      <alignment horizontal="center" vertical="center" wrapText="1"/>
    </xf>
    <xf numFmtId="0" fontId="92" fillId="27" borderId="23" xfId="423" applyFont="1" applyFill="1" applyBorder="1" applyAlignment="1" applyProtection="1">
      <alignment horizontal="center" vertical="center" wrapText="1"/>
    </xf>
    <xf numFmtId="176" fontId="92" fillId="0" borderId="0" xfId="424" applyFont="1" applyFill="1" applyBorder="1" applyAlignment="1" applyProtection="1">
      <alignment horizontal="right"/>
    </xf>
    <xf numFmtId="176" fontId="92" fillId="0" borderId="0" xfId="423" applyNumberFormat="1" applyFont="1" applyFill="1" applyAlignment="1">
      <alignment vertical="center"/>
    </xf>
    <xf numFmtId="0" fontId="92" fillId="0" borderId="0" xfId="423" applyFont="1" applyFill="1"/>
    <xf numFmtId="176" fontId="81" fillId="0" borderId="0" xfId="424" applyFont="1" applyFill="1" applyBorder="1" applyAlignment="1" applyProtection="1">
      <alignment horizontal="right"/>
    </xf>
    <xf numFmtId="41" fontId="92" fillId="0" borderId="0" xfId="424" applyNumberFormat="1" applyFont="1" applyFill="1" applyBorder="1" applyAlignment="1" applyProtection="1">
      <alignment horizontal="right"/>
    </xf>
    <xf numFmtId="0" fontId="93" fillId="0" borderId="0" xfId="423" applyFont="1" applyFill="1"/>
    <xf numFmtId="176" fontId="93" fillId="0" borderId="0" xfId="424" applyFont="1" applyFill="1" applyBorder="1" applyAlignment="1" applyProtection="1">
      <alignment horizontal="right"/>
    </xf>
    <xf numFmtId="176" fontId="93" fillId="0" borderId="0" xfId="423" applyNumberFormat="1" applyFont="1" applyFill="1" applyAlignment="1">
      <alignment vertical="center"/>
    </xf>
    <xf numFmtId="0" fontId="92" fillId="0" borderId="0" xfId="423" applyFont="1" applyFill="1" applyBorder="1"/>
    <xf numFmtId="0" fontId="92" fillId="0" borderId="0" xfId="423" applyFont="1" applyFill="1" applyBorder="1" applyAlignment="1" applyProtection="1">
      <alignment horizontal="center"/>
    </xf>
    <xf numFmtId="176" fontId="92" fillId="0" borderId="0" xfId="423" applyNumberFormat="1" applyFont="1" applyFill="1" applyBorder="1" applyAlignment="1" applyProtection="1">
      <alignment horizontal="center"/>
    </xf>
    <xf numFmtId="0" fontId="85" fillId="0" borderId="0" xfId="423" applyFont="1" applyFill="1" applyBorder="1" applyAlignment="1" applyProtection="1">
      <alignment horizontal="left"/>
    </xf>
    <xf numFmtId="0" fontId="113" fillId="0" borderId="0" xfId="411" applyFont="1" applyFill="1" applyBorder="1" applyAlignment="1" applyProtection="1"/>
    <xf numFmtId="0" fontId="92" fillId="27" borderId="19" xfId="423" applyFont="1" applyFill="1" applyBorder="1" applyAlignment="1" applyProtection="1">
      <alignment horizontal="center"/>
    </xf>
    <xf numFmtId="0" fontId="92" fillId="27" borderId="0" xfId="423" applyFont="1" applyFill="1" applyBorder="1" applyAlignment="1" applyProtection="1">
      <alignment horizontal="center" wrapText="1"/>
    </xf>
    <xf numFmtId="0" fontId="92" fillId="27" borderId="16" xfId="423" applyFont="1" applyFill="1" applyBorder="1" applyAlignment="1" applyProtection="1">
      <alignment horizontal="center"/>
    </xf>
    <xf numFmtId="0" fontId="92" fillId="27" borderId="17" xfId="423" applyFont="1" applyFill="1" applyBorder="1" applyAlignment="1" applyProtection="1">
      <alignment horizontal="center"/>
    </xf>
    <xf numFmtId="0" fontId="92" fillId="27" borderId="20" xfId="423" applyFont="1" applyFill="1" applyBorder="1" applyAlignment="1" applyProtection="1">
      <alignment horizontal="center"/>
    </xf>
    <xf numFmtId="0" fontId="85" fillId="0" borderId="0" xfId="411" applyFont="1" applyFill="1" applyAlignment="1">
      <alignment horizontal="left"/>
    </xf>
    <xf numFmtId="0" fontId="85" fillId="0" borderId="0" xfId="425" applyFont="1" applyFill="1" applyBorder="1" applyAlignment="1" applyProtection="1">
      <alignment horizontal="right"/>
    </xf>
    <xf numFmtId="0" fontId="92" fillId="27" borderId="35" xfId="411" applyFont="1" applyFill="1" applyBorder="1" applyAlignment="1">
      <alignment horizontal="centerContinuous"/>
    </xf>
    <xf numFmtId="0" fontId="92" fillId="27" borderId="19" xfId="411" applyFont="1" applyFill="1" applyBorder="1" applyAlignment="1">
      <alignment horizontal="center"/>
    </xf>
    <xf numFmtId="0" fontId="92" fillId="27" borderId="0" xfId="411" applyFont="1" applyFill="1" applyBorder="1" applyAlignment="1">
      <alignment horizontal="centerContinuous"/>
    </xf>
    <xf numFmtId="0" fontId="92" fillId="27" borderId="27" xfId="411" applyFont="1" applyFill="1" applyBorder="1" applyAlignment="1">
      <alignment horizontal="centerContinuous"/>
    </xf>
    <xf numFmtId="0" fontId="92" fillId="27" borderId="20" xfId="411" applyFont="1" applyFill="1" applyBorder="1" applyAlignment="1">
      <alignment horizontal="center"/>
    </xf>
    <xf numFmtId="0" fontId="85" fillId="27" borderId="20" xfId="411" applyFont="1" applyFill="1" applyBorder="1" applyAlignment="1">
      <alignment horizontal="center"/>
    </xf>
    <xf numFmtId="176" fontId="92" fillId="0" borderId="16" xfId="412" applyFont="1" applyFill="1" applyBorder="1"/>
    <xf numFmtId="176" fontId="92" fillId="0" borderId="0" xfId="412" applyFont="1" applyFill="1" applyBorder="1" applyAlignment="1">
      <alignment horizontal="right"/>
    </xf>
    <xf numFmtId="41" fontId="92" fillId="0" borderId="16" xfId="412" applyNumberFormat="1" applyFont="1" applyFill="1" applyBorder="1"/>
    <xf numFmtId="41" fontId="92" fillId="0" borderId="0" xfId="412" applyNumberFormat="1" applyFont="1" applyFill="1" applyBorder="1"/>
    <xf numFmtId="0" fontId="92" fillId="0" borderId="0" xfId="411" applyFont="1" applyFill="1" applyBorder="1" applyAlignment="1">
      <alignment horizontal="center"/>
    </xf>
    <xf numFmtId="0" fontId="98" fillId="0" borderId="0" xfId="411" applyFont="1" applyFill="1" applyAlignment="1">
      <alignment horizontal="center" vertical="center"/>
    </xf>
    <xf numFmtId="0" fontId="92" fillId="27" borderId="16" xfId="425" applyFont="1" applyFill="1" applyBorder="1" applyAlignment="1" applyProtection="1">
      <alignment horizontal="center" shrinkToFit="1"/>
    </xf>
    <xf numFmtId="0" fontId="92" fillId="27" borderId="27" xfId="425" applyFont="1" applyFill="1" applyBorder="1" applyAlignment="1" applyProtection="1">
      <alignment horizontal="center" shrinkToFit="1"/>
    </xf>
    <xf numFmtId="0" fontId="82" fillId="0" borderId="0" xfId="411" applyFont="1" applyFill="1" applyAlignment="1">
      <alignment horizontal="centerContinuous" vertical="center"/>
    </xf>
    <xf numFmtId="0" fontId="83" fillId="0" borderId="0" xfId="411" applyFont="1" applyFill="1" applyAlignment="1">
      <alignment horizontal="centerContinuous"/>
    </xf>
    <xf numFmtId="0" fontId="96" fillId="0" borderId="0" xfId="411" applyFont="1" applyFill="1" applyAlignment="1">
      <alignment horizontal="left"/>
    </xf>
    <xf numFmtId="0" fontId="100" fillId="0" borderId="0" xfId="411" applyFont="1" applyFill="1" applyBorder="1" applyAlignment="1" applyProtection="1">
      <alignment horizontal="right"/>
    </xf>
    <xf numFmtId="0" fontId="92" fillId="27" borderId="23" xfId="411" applyFont="1" applyFill="1" applyBorder="1" applyAlignment="1">
      <alignment horizontal="center" vertical="center"/>
    </xf>
    <xf numFmtId="0" fontId="92" fillId="27" borderId="18" xfId="411" applyFont="1" applyFill="1" applyBorder="1" applyAlignment="1">
      <alignment horizontal="center" vertical="center"/>
    </xf>
    <xf numFmtId="0" fontId="110" fillId="27" borderId="27" xfId="411" applyFont="1" applyFill="1" applyBorder="1" applyAlignment="1" applyProtection="1">
      <alignment horizontal="center" vertical="center"/>
    </xf>
    <xf numFmtId="0" fontId="92" fillId="27" borderId="19" xfId="411" applyFont="1" applyFill="1" applyBorder="1" applyAlignment="1">
      <alignment horizontal="center" vertical="center"/>
    </xf>
    <xf numFmtId="0" fontId="110" fillId="27" borderId="28" xfId="411" applyFont="1" applyFill="1" applyBorder="1" applyAlignment="1" applyProtection="1">
      <alignment horizontal="center" vertical="center"/>
    </xf>
    <xf numFmtId="0" fontId="92" fillId="27" borderId="20" xfId="411" applyFont="1" applyFill="1" applyBorder="1" applyAlignment="1">
      <alignment horizontal="center" vertical="center"/>
    </xf>
    <xf numFmtId="176" fontId="81" fillId="0" borderId="16" xfId="412" applyFont="1" applyFill="1" applyBorder="1"/>
    <xf numFmtId="176" fontId="81" fillId="0" borderId="0" xfId="412" applyFont="1" applyFill="1" applyBorder="1"/>
    <xf numFmtId="176" fontId="81" fillId="0" borderId="0" xfId="412" applyFont="1" applyFill="1" applyBorder="1" applyAlignment="1">
      <alignment horizontal="right"/>
    </xf>
    <xf numFmtId="176" fontId="81" fillId="0" borderId="0" xfId="412" applyFont="1" applyFill="1" applyBorder="1" applyAlignment="1"/>
    <xf numFmtId="176" fontId="81" fillId="0" borderId="16" xfId="412" applyFont="1" applyFill="1" applyBorder="1" applyAlignment="1"/>
    <xf numFmtId="196" fontId="81" fillId="0" borderId="0" xfId="411" applyNumberFormat="1" applyFont="1" applyFill="1"/>
    <xf numFmtId="0" fontId="88" fillId="0" borderId="0" xfId="411" applyFont="1" applyFill="1" applyBorder="1" applyAlignment="1">
      <alignment horizontal="center"/>
    </xf>
    <xf numFmtId="176" fontId="88" fillId="28" borderId="0" xfId="412" applyFont="1" applyFill="1" applyBorder="1" applyAlignment="1"/>
    <xf numFmtId="0" fontId="88" fillId="28" borderId="0" xfId="411" applyFont="1" applyFill="1"/>
    <xf numFmtId="196" fontId="88" fillId="0" borderId="0" xfId="411" applyNumberFormat="1" applyFont="1" applyFill="1"/>
    <xf numFmtId="176" fontId="88" fillId="0" borderId="0" xfId="412" applyFont="1" applyFill="1" applyBorder="1"/>
    <xf numFmtId="176" fontId="110" fillId="0" borderId="0" xfId="412" applyFont="1" applyFill="1" applyBorder="1" applyAlignment="1">
      <alignment horizontal="right"/>
    </xf>
    <xf numFmtId="0" fontId="115" fillId="0" borderId="0" xfId="315" applyFont="1" applyFill="1" applyAlignment="1">
      <alignment horizontal="right" vertical="top"/>
    </xf>
    <xf numFmtId="0" fontId="114" fillId="0" borderId="0" xfId="315" applyFont="1" applyFill="1" applyAlignment="1" applyProtection="1">
      <alignment horizontal="centerContinuous" vertical="center"/>
    </xf>
    <xf numFmtId="0" fontId="115" fillId="0" borderId="0" xfId="315" applyFont="1" applyAlignment="1">
      <alignment horizontal="centerContinuous" vertical="center"/>
    </xf>
    <xf numFmtId="0" fontId="115" fillId="0" borderId="0" xfId="315" applyFont="1" applyFill="1" applyAlignment="1">
      <alignment horizontal="centerContinuous" vertical="center"/>
    </xf>
    <xf numFmtId="0" fontId="115" fillId="0" borderId="0" xfId="315" applyFont="1" applyAlignment="1">
      <alignment vertical="center"/>
    </xf>
    <xf numFmtId="0" fontId="115" fillId="0" borderId="0" xfId="315" applyFont="1" applyFill="1" applyAlignment="1">
      <alignment vertical="center"/>
    </xf>
    <xf numFmtId="0" fontId="81" fillId="27" borderId="39" xfId="315" applyFont="1" applyFill="1" applyBorder="1" applyAlignment="1" applyProtection="1">
      <alignment horizontal="centerContinuous" vertical="center"/>
    </xf>
    <xf numFmtId="0" fontId="81" fillId="27" borderId="40" xfId="315" applyFont="1" applyFill="1" applyBorder="1" applyAlignment="1" applyProtection="1">
      <alignment horizontal="center" vertical="center"/>
    </xf>
    <xf numFmtId="0" fontId="81" fillId="0" borderId="40" xfId="315" applyFont="1" applyFill="1" applyBorder="1" applyAlignment="1" applyProtection="1">
      <alignment horizontal="center"/>
    </xf>
    <xf numFmtId="176" fontId="81" fillId="0" borderId="41" xfId="412" applyFont="1" applyFill="1" applyBorder="1" applyAlignment="1" applyProtection="1">
      <alignment horizontal="right"/>
    </xf>
    <xf numFmtId="41" fontId="81" fillId="0" borderId="41" xfId="412" applyNumberFormat="1" applyFont="1" applyFill="1" applyBorder="1" applyAlignment="1" applyProtection="1">
      <alignment horizontal="center"/>
    </xf>
    <xf numFmtId="0" fontId="81" fillId="0" borderId="40" xfId="315" applyFont="1" applyFill="1" applyBorder="1" applyAlignment="1">
      <alignment horizontal="distributed"/>
    </xf>
    <xf numFmtId="41" fontId="81" fillId="0" borderId="0" xfId="315" applyNumberFormat="1" applyFont="1" applyFill="1" applyBorder="1"/>
    <xf numFmtId="41" fontId="81" fillId="28" borderId="0" xfId="315" applyNumberFormat="1" applyFont="1" applyFill="1" applyBorder="1"/>
    <xf numFmtId="41" fontId="81" fillId="28" borderId="41" xfId="315" applyNumberFormat="1" applyFont="1" applyFill="1" applyBorder="1"/>
    <xf numFmtId="176" fontId="81" fillId="0" borderId="10" xfId="412" applyFont="1" applyFill="1" applyBorder="1" applyAlignment="1" applyProtection="1">
      <alignment horizontal="center"/>
    </xf>
    <xf numFmtId="176" fontId="81" fillId="0" borderId="10" xfId="412" applyFont="1" applyFill="1" applyBorder="1" applyAlignment="1" applyProtection="1">
      <alignment horizontal="right"/>
    </xf>
    <xf numFmtId="0" fontId="81" fillId="27" borderId="46" xfId="315" applyFont="1" applyFill="1" applyBorder="1" applyAlignment="1" applyProtection="1">
      <alignment horizontal="centerContinuous" vertical="center"/>
    </xf>
    <xf numFmtId="176" fontId="81" fillId="0" borderId="48" xfId="412" applyFont="1" applyFill="1" applyBorder="1" applyAlignment="1" applyProtection="1">
      <alignment horizontal="right"/>
    </xf>
    <xf numFmtId="41" fontId="81" fillId="28" borderId="48" xfId="315" applyNumberFormat="1" applyFont="1" applyFill="1" applyBorder="1"/>
    <xf numFmtId="176" fontId="81" fillId="0" borderId="45" xfId="412" applyFont="1" applyFill="1" applyBorder="1" applyAlignment="1" applyProtection="1">
      <alignment horizontal="right"/>
    </xf>
    <xf numFmtId="0" fontId="116" fillId="0" borderId="0" xfId="411" applyFont="1" applyFill="1" applyAlignment="1" applyProtection="1">
      <alignment horizontal="centerContinuous" vertical="center"/>
    </xf>
    <xf numFmtId="0" fontId="119" fillId="0" borderId="0" xfId="411" applyFont="1" applyFill="1" applyAlignment="1">
      <alignment vertical="center"/>
    </xf>
    <xf numFmtId="0" fontId="114" fillId="0" borderId="0" xfId="411" applyFont="1" applyFill="1" applyAlignment="1" applyProtection="1">
      <alignment horizontal="centerContinuous" vertical="center"/>
    </xf>
    <xf numFmtId="0" fontId="115" fillId="0" borderId="0" xfId="411" applyFont="1" applyAlignment="1">
      <alignment horizontal="centerContinuous"/>
    </xf>
    <xf numFmtId="0" fontId="115" fillId="0" borderId="0" xfId="411" applyFont="1" applyBorder="1" applyAlignment="1">
      <alignment horizontal="centerContinuous"/>
    </xf>
    <xf numFmtId="0" fontId="115" fillId="0" borderId="0" xfId="411" applyFont="1" applyFill="1" applyAlignment="1">
      <alignment vertical="center"/>
    </xf>
    <xf numFmtId="0" fontId="115" fillId="0" borderId="0" xfId="411" applyFont="1" applyFill="1"/>
    <xf numFmtId="0" fontId="114" fillId="0" borderId="0" xfId="411" applyFont="1" applyFill="1" applyAlignment="1" applyProtection="1">
      <alignment vertical="center"/>
    </xf>
    <xf numFmtId="0" fontId="114" fillId="0" borderId="0" xfId="411" applyFont="1" applyFill="1" applyAlignment="1" applyProtection="1">
      <alignment horizontal="center" vertical="center" wrapText="1"/>
    </xf>
    <xf numFmtId="0" fontId="114" fillId="0" borderId="0" xfId="411" applyFont="1" applyFill="1" applyAlignment="1" applyProtection="1">
      <alignment horizontal="center" vertical="center"/>
    </xf>
    <xf numFmtId="0" fontId="119" fillId="0" borderId="0" xfId="411" applyFont="1" applyFill="1" applyAlignment="1" applyProtection="1">
      <alignment horizontal="centerContinuous"/>
    </xf>
    <xf numFmtId="0" fontId="119" fillId="0" borderId="0" xfId="411" applyFont="1" applyFill="1"/>
    <xf numFmtId="0" fontId="115" fillId="0" borderId="0" xfId="411" applyFont="1" applyFill="1" applyAlignment="1">
      <alignment horizontal="centerContinuous" vertical="center"/>
    </xf>
    <xf numFmtId="0" fontId="115" fillId="0" borderId="0" xfId="411" applyFont="1" applyFill="1" applyAlignment="1" applyProtection="1">
      <alignment horizontal="centerContinuous"/>
    </xf>
    <xf numFmtId="0" fontId="81" fillId="27" borderId="38" xfId="411" applyFont="1" applyFill="1" applyBorder="1" applyAlignment="1" applyProtection="1">
      <alignment horizontal="center" vertical="center"/>
    </xf>
    <xf numFmtId="0" fontId="81" fillId="27" borderId="37" xfId="411" applyFont="1" applyFill="1" applyBorder="1" applyAlignment="1" applyProtection="1">
      <alignment horizontal="centerContinuous" vertical="center"/>
    </xf>
    <xf numFmtId="0" fontId="81" fillId="27" borderId="40" xfId="411" applyFont="1" applyFill="1" applyBorder="1" applyAlignment="1" applyProtection="1">
      <alignment horizontal="center" vertical="center"/>
    </xf>
    <xf numFmtId="0" fontId="81" fillId="27" borderId="42" xfId="411" applyFont="1" applyFill="1" applyBorder="1" applyAlignment="1" applyProtection="1">
      <alignment horizontal="center" vertical="center"/>
    </xf>
    <xf numFmtId="0" fontId="88" fillId="0" borderId="44" xfId="411" applyFont="1" applyFill="1" applyBorder="1" applyAlignment="1" applyProtection="1">
      <alignment horizontal="center"/>
    </xf>
    <xf numFmtId="176" fontId="88" fillId="0" borderId="10" xfId="412" applyFont="1" applyFill="1" applyBorder="1" applyAlignment="1" applyProtection="1">
      <alignment horizontal="center"/>
    </xf>
    <xf numFmtId="0" fontId="81" fillId="27" borderId="49" xfId="411" applyFont="1" applyFill="1" applyBorder="1" applyAlignment="1" applyProtection="1">
      <alignment horizontal="center" vertical="center"/>
    </xf>
    <xf numFmtId="0" fontId="81" fillId="0" borderId="40" xfId="411" applyFont="1" applyFill="1" applyBorder="1" applyAlignment="1" applyProtection="1">
      <alignment horizontal="center"/>
    </xf>
    <xf numFmtId="0" fontId="81" fillId="0" borderId="52" xfId="411" applyFont="1" applyFill="1" applyBorder="1"/>
    <xf numFmtId="0" fontId="81" fillId="0" borderId="10" xfId="411" applyFont="1" applyFill="1" applyBorder="1"/>
    <xf numFmtId="0" fontId="81" fillId="0" borderId="45" xfId="411" applyFont="1" applyFill="1" applyBorder="1"/>
    <xf numFmtId="0" fontId="84" fillId="0" borderId="44" xfId="411" applyFont="1" applyFill="1" applyBorder="1" applyProtection="1"/>
    <xf numFmtId="0" fontId="115" fillId="0" borderId="0" xfId="411" applyFont="1" applyFill="1" applyAlignment="1">
      <alignment horizontal="right" vertical="top"/>
    </xf>
    <xf numFmtId="41" fontId="81" fillId="0" borderId="41" xfId="412" applyNumberFormat="1" applyFont="1" applyFill="1" applyBorder="1" applyAlignment="1" applyProtection="1">
      <alignment horizontal="right"/>
    </xf>
    <xf numFmtId="0" fontId="81" fillId="0" borderId="40" xfId="411" applyFont="1" applyFill="1" applyBorder="1" applyAlignment="1">
      <alignment horizontal="distributed"/>
    </xf>
    <xf numFmtId="41" fontId="81" fillId="28" borderId="41" xfId="411" applyNumberFormat="1" applyFont="1" applyFill="1" applyBorder="1"/>
    <xf numFmtId="41" fontId="81" fillId="28" borderId="48" xfId="411" applyNumberFormat="1" applyFont="1" applyFill="1" applyBorder="1"/>
    <xf numFmtId="176" fontId="81" fillId="0" borderId="29" xfId="412" applyFont="1" applyFill="1" applyBorder="1" applyAlignment="1" applyProtection="1">
      <alignment horizontal="right"/>
    </xf>
    <xf numFmtId="0" fontId="85" fillId="27" borderId="40" xfId="411" applyFont="1" applyFill="1" applyBorder="1" applyAlignment="1" applyProtection="1">
      <alignment horizontal="center" vertical="center"/>
    </xf>
    <xf numFmtId="0" fontId="92" fillId="27" borderId="59" xfId="411" applyFont="1" applyFill="1" applyBorder="1" applyAlignment="1" applyProtection="1">
      <alignment horizontal="centerContinuous" vertical="center"/>
    </xf>
    <xf numFmtId="0" fontId="85" fillId="27" borderId="49" xfId="411" applyFont="1" applyFill="1" applyBorder="1" applyAlignment="1" applyProtection="1">
      <alignment horizontal="centerContinuous" vertical="center"/>
    </xf>
    <xf numFmtId="0" fontId="92" fillId="0" borderId="40" xfId="411" applyFont="1" applyFill="1" applyBorder="1" applyAlignment="1" applyProtection="1">
      <alignment horizontal="center"/>
    </xf>
    <xf numFmtId="176" fontId="92" fillId="0" borderId="41" xfId="412" applyFont="1" applyFill="1" applyBorder="1" applyAlignment="1" applyProtection="1">
      <alignment horizontal="center"/>
    </xf>
    <xf numFmtId="0" fontId="92" fillId="0" borderId="40" xfId="411" applyNumberFormat="1" applyFont="1" applyFill="1" applyBorder="1" applyAlignment="1" applyProtection="1">
      <alignment horizontal="center"/>
    </xf>
    <xf numFmtId="41" fontId="92" fillId="0" borderId="41" xfId="412" applyNumberFormat="1" applyFont="1" applyFill="1" applyBorder="1" applyAlignment="1" applyProtection="1">
      <alignment horizontal="center"/>
    </xf>
    <xf numFmtId="0" fontId="92" fillId="0" borderId="40" xfId="411" applyFont="1" applyFill="1" applyBorder="1" applyAlignment="1">
      <alignment horizontal="distributed"/>
    </xf>
    <xf numFmtId="41" fontId="92" fillId="28" borderId="41" xfId="411" applyNumberFormat="1" applyFont="1" applyFill="1" applyBorder="1"/>
    <xf numFmtId="0" fontId="92" fillId="27" borderId="48" xfId="411" applyFont="1" applyFill="1" applyBorder="1" applyAlignment="1" applyProtection="1">
      <alignment horizontal="centerContinuous" vertical="center" shrinkToFit="1"/>
    </xf>
    <xf numFmtId="0" fontId="85" fillId="27" borderId="40" xfId="411" applyFont="1" applyFill="1" applyBorder="1" applyAlignment="1" applyProtection="1">
      <alignment horizontal="centerContinuous" vertical="center"/>
    </xf>
    <xf numFmtId="0" fontId="85" fillId="27" borderId="42" xfId="411" applyFont="1" applyFill="1" applyBorder="1" applyAlignment="1" applyProtection="1">
      <alignment horizontal="center" vertical="center"/>
    </xf>
    <xf numFmtId="176" fontId="92" fillId="0" borderId="48" xfId="412" applyFont="1" applyFill="1" applyBorder="1" applyAlignment="1" applyProtection="1">
      <alignment horizontal="center"/>
    </xf>
    <xf numFmtId="41" fontId="92" fillId="0" borderId="48" xfId="412" applyNumberFormat="1" applyFont="1" applyFill="1" applyBorder="1" applyAlignment="1" applyProtection="1">
      <alignment horizontal="center"/>
    </xf>
    <xf numFmtId="0" fontId="121" fillId="0" borderId="0" xfId="411" applyFont="1" applyFill="1" applyAlignment="1" applyProtection="1">
      <alignment horizontal="centerContinuous" vertical="center"/>
    </xf>
    <xf numFmtId="0" fontId="122" fillId="0" borderId="0" xfId="411" applyFont="1" applyFill="1" applyAlignment="1">
      <alignment vertical="center"/>
    </xf>
    <xf numFmtId="0" fontId="121" fillId="0" borderId="0" xfId="411" applyFont="1" applyFill="1" applyAlignment="1" applyProtection="1">
      <alignment horizontal="center" vertical="center"/>
    </xf>
    <xf numFmtId="0" fontId="122" fillId="0" borderId="0" xfId="411" applyFont="1" applyFill="1" applyAlignment="1">
      <alignment horizontal="left"/>
    </xf>
    <xf numFmtId="0" fontId="115" fillId="0" borderId="0" xfId="411" applyFont="1" applyAlignment="1">
      <alignment horizontal="centerContinuous" vertical="center"/>
    </xf>
    <xf numFmtId="0" fontId="81" fillId="0" borderId="57" xfId="411" applyFont="1" applyFill="1" applyBorder="1" applyAlignment="1" applyProtection="1">
      <alignment horizontal="center"/>
    </xf>
    <xf numFmtId="0" fontId="81" fillId="0" borderId="44" xfId="411" applyFont="1" applyFill="1" applyBorder="1" applyAlignment="1" applyProtection="1">
      <alignment horizontal="center"/>
    </xf>
    <xf numFmtId="41" fontId="81" fillId="0" borderId="41" xfId="411" applyNumberFormat="1" applyFont="1" applyFill="1" applyBorder="1"/>
    <xf numFmtId="0" fontId="103" fillId="0" borderId="0" xfId="411" applyFont="1" applyFill="1" applyAlignment="1">
      <alignment horizontal="left" vertical="top"/>
    </xf>
    <xf numFmtId="0" fontId="92" fillId="27" borderId="30" xfId="411" applyFont="1" applyFill="1" applyBorder="1" applyAlignment="1" applyProtection="1">
      <alignment horizontal="centerContinuous" vertical="center" wrapText="1"/>
    </xf>
    <xf numFmtId="0" fontId="92" fillId="27" borderId="33" xfId="411" applyFont="1" applyFill="1" applyBorder="1" applyAlignment="1" applyProtection="1">
      <alignment horizontal="centerContinuous" vertical="center" wrapText="1"/>
    </xf>
    <xf numFmtId="0" fontId="92" fillId="27" borderId="35" xfId="411" applyFont="1" applyFill="1" applyBorder="1" applyAlignment="1" applyProtection="1">
      <alignment horizontal="centerContinuous" vertical="center" wrapText="1"/>
    </xf>
    <xf numFmtId="0" fontId="92" fillId="27" borderId="19" xfId="411" applyFont="1" applyFill="1" applyBorder="1" applyAlignment="1" applyProtection="1">
      <alignment horizontal="center" vertical="center" wrapText="1"/>
    </xf>
    <xf numFmtId="0" fontId="92" fillId="27" borderId="28" xfId="411" applyFont="1" applyFill="1" applyBorder="1" applyAlignment="1" applyProtection="1">
      <alignment horizontal="centerContinuous" vertical="center"/>
    </xf>
    <xf numFmtId="0" fontId="92" fillId="27" borderId="18" xfId="411" applyFont="1" applyFill="1" applyBorder="1" applyAlignment="1" applyProtection="1">
      <alignment horizontal="centerContinuous" vertical="center"/>
    </xf>
    <xf numFmtId="0" fontId="92" fillId="0" borderId="10" xfId="411" applyFont="1" applyFill="1" applyBorder="1" applyAlignment="1">
      <alignment horizontal="distributed"/>
    </xf>
    <xf numFmtId="176" fontId="92" fillId="0" borderId="10" xfId="412" applyFont="1" applyFill="1" applyBorder="1" applyAlignment="1" applyProtection="1">
      <alignment horizontal="right"/>
    </xf>
    <xf numFmtId="176" fontId="92" fillId="0" borderId="10" xfId="412" applyFont="1" applyFill="1" applyBorder="1" applyAlignment="1" applyProtection="1">
      <alignment horizontal="center"/>
      <protection locked="0"/>
    </xf>
    <xf numFmtId="176" fontId="92" fillId="0" borderId="10" xfId="412" applyFont="1" applyFill="1" applyBorder="1" applyAlignment="1" applyProtection="1">
      <alignment horizontal="right"/>
      <protection locked="0"/>
    </xf>
    <xf numFmtId="0" fontId="92" fillId="27" borderId="4" xfId="411" applyFont="1" applyFill="1" applyBorder="1" applyAlignment="1" applyProtection="1">
      <alignment horizontal="centerContinuous" vertical="center"/>
    </xf>
    <xf numFmtId="0" fontId="92" fillId="27" borderId="17" xfId="411" applyFont="1" applyFill="1" applyBorder="1" applyAlignment="1" applyProtection="1">
      <alignment horizontal="centerContinuous" vertical="center"/>
    </xf>
    <xf numFmtId="0" fontId="92" fillId="27" borderId="25" xfId="411" applyFont="1" applyFill="1" applyBorder="1" applyAlignment="1" applyProtection="1">
      <alignment horizontal="center" vertical="center"/>
    </xf>
    <xf numFmtId="176" fontId="92" fillId="0" borderId="0" xfId="412" applyFont="1" applyFill="1" applyBorder="1" applyAlignment="1" applyProtection="1"/>
    <xf numFmtId="176" fontId="92" fillId="0" borderId="0" xfId="412" applyFont="1" applyFill="1" applyBorder="1" applyAlignment="1" applyProtection="1">
      <alignment horizontal="right"/>
      <protection locked="0"/>
    </xf>
    <xf numFmtId="0" fontId="85" fillId="0" borderId="0" xfId="411" applyFont="1" applyFill="1" applyBorder="1" applyProtection="1"/>
    <xf numFmtId="0" fontId="92" fillId="27" borderId="37" xfId="411" applyFont="1" applyFill="1" applyBorder="1" applyAlignment="1" applyProtection="1">
      <alignment horizontal="centerContinuous" vertical="center" wrapText="1"/>
    </xf>
    <xf numFmtId="0" fontId="92" fillId="27" borderId="43" xfId="411" applyFont="1" applyFill="1" applyBorder="1" applyAlignment="1" applyProtection="1">
      <alignment horizontal="centerContinuous" vertical="center"/>
    </xf>
    <xf numFmtId="0" fontId="92" fillId="27" borderId="59" xfId="411" applyFont="1" applyFill="1" applyBorder="1" applyAlignment="1" applyProtection="1">
      <alignment horizontal="center" vertical="center"/>
    </xf>
    <xf numFmtId="0" fontId="92" fillId="27" borderId="49" xfId="411" applyFont="1" applyFill="1" applyBorder="1" applyAlignment="1" applyProtection="1">
      <alignment horizontal="center" vertical="center"/>
    </xf>
    <xf numFmtId="41" fontId="92" fillId="0" borderId="41" xfId="411" applyNumberFormat="1" applyFont="1" applyFill="1" applyBorder="1" applyAlignment="1" applyProtection="1">
      <alignment horizontal="center"/>
    </xf>
    <xf numFmtId="0" fontId="93" fillId="0" borderId="44" xfId="411" applyFont="1" applyFill="1" applyBorder="1" applyAlignment="1" applyProtection="1">
      <alignment horizontal="center"/>
    </xf>
    <xf numFmtId="0" fontId="93" fillId="0" borderId="10" xfId="411" applyFont="1" applyFill="1" applyBorder="1" applyAlignment="1" applyProtection="1">
      <alignment horizontal="center"/>
    </xf>
    <xf numFmtId="0" fontId="92" fillId="0" borderId="45" xfId="411" applyFont="1" applyFill="1" applyBorder="1" applyAlignment="1" applyProtection="1">
      <alignment horizontal="center"/>
    </xf>
    <xf numFmtId="0" fontId="92" fillId="27" borderId="41" xfId="411" applyFont="1" applyFill="1" applyBorder="1" applyAlignment="1" applyProtection="1">
      <alignment horizontal="centerContinuous" vertical="center"/>
    </xf>
    <xf numFmtId="0" fontId="92" fillId="27" borderId="61" xfId="411" applyFont="1" applyFill="1" applyBorder="1" applyAlignment="1" applyProtection="1">
      <alignment horizontal="centerContinuous" vertical="center"/>
    </xf>
    <xf numFmtId="0" fontId="92" fillId="27" borderId="51" xfId="411" applyFont="1" applyFill="1" applyBorder="1" applyAlignment="1" applyProtection="1">
      <alignment horizontal="center" vertical="center" wrapText="1"/>
    </xf>
    <xf numFmtId="0" fontId="92" fillId="0" borderId="41" xfId="411" applyFont="1" applyFill="1" applyBorder="1"/>
    <xf numFmtId="0" fontId="92" fillId="0" borderId="44" xfId="411" applyFont="1" applyFill="1" applyBorder="1" applyAlignment="1" applyProtection="1">
      <alignment horizontal="center"/>
    </xf>
    <xf numFmtId="0" fontId="92" fillId="0" borderId="45" xfId="411" applyFont="1" applyFill="1" applyBorder="1"/>
    <xf numFmtId="0" fontId="122" fillId="0" borderId="0" xfId="411" applyFont="1" applyAlignment="1">
      <alignment horizontal="centerContinuous" vertical="center"/>
    </xf>
    <xf numFmtId="0" fontId="122" fillId="0" borderId="0" xfId="411" applyFont="1" applyFill="1" applyAlignment="1">
      <alignment horizontal="centerContinuous" vertical="center"/>
    </xf>
    <xf numFmtId="0" fontId="122" fillId="0" borderId="0" xfId="411" applyFont="1" applyFill="1"/>
    <xf numFmtId="0" fontId="121" fillId="0" borderId="0" xfId="411" applyFont="1" applyFill="1" applyAlignment="1" applyProtection="1">
      <alignment horizontal="center" vertical="center" shrinkToFit="1"/>
    </xf>
    <xf numFmtId="0" fontId="125" fillId="0" borderId="0" xfId="411" applyFont="1" applyFill="1"/>
    <xf numFmtId="0" fontId="126" fillId="0" borderId="0" xfId="411" applyFont="1" applyFill="1"/>
    <xf numFmtId="0" fontId="92" fillId="27" borderId="28" xfId="411" applyFont="1" applyFill="1" applyBorder="1" applyAlignment="1" applyProtection="1">
      <alignment horizontal="center" wrapText="1"/>
    </xf>
    <xf numFmtId="0" fontId="92" fillId="27" borderId="20" xfId="411" applyFont="1" applyFill="1" applyBorder="1" applyAlignment="1" applyProtection="1">
      <alignment horizontal="center" wrapText="1"/>
    </xf>
    <xf numFmtId="0" fontId="92" fillId="27" borderId="51" xfId="411" applyFont="1" applyFill="1" applyBorder="1" applyAlignment="1" applyProtection="1">
      <alignment horizontal="center"/>
    </xf>
    <xf numFmtId="0" fontId="121" fillId="0" borderId="0" xfId="411" applyFont="1" applyFill="1" applyAlignment="1">
      <alignment vertical="center"/>
    </xf>
    <xf numFmtId="0" fontId="121" fillId="0" borderId="0" xfId="411" applyFont="1" applyFill="1" applyAlignment="1" applyProtection="1">
      <alignment horizontal="centerContinuous"/>
    </xf>
    <xf numFmtId="0" fontId="127" fillId="0" borderId="0" xfId="411" applyFont="1" applyFill="1" applyAlignment="1" applyProtection="1">
      <alignment horizontal="centerContinuous"/>
    </xf>
    <xf numFmtId="0" fontId="117" fillId="0" borderId="0" xfId="411" applyFont="1" applyFill="1" applyAlignment="1">
      <alignment horizontal="centerContinuous"/>
    </xf>
    <xf numFmtId="0" fontId="117" fillId="0" borderId="0" xfId="411" applyFont="1" applyFill="1"/>
    <xf numFmtId="0" fontId="116" fillId="0" borderId="0" xfId="411" applyFont="1" applyFill="1" applyAlignment="1" applyProtection="1">
      <alignment horizontal="centerContinuous"/>
    </xf>
    <xf numFmtId="0" fontId="82" fillId="0" borderId="0" xfId="416" applyFont="1" applyFill="1" applyAlignment="1" applyProtection="1">
      <alignment wrapText="1"/>
    </xf>
    <xf numFmtId="0" fontId="116" fillId="0" borderId="0" xfId="416" applyFont="1" applyFill="1" applyAlignment="1" applyProtection="1">
      <alignment horizontal="centerContinuous" vertical="center"/>
    </xf>
    <xf numFmtId="0" fontId="119" fillId="0" borderId="0" xfId="416" applyFont="1" applyFill="1" applyAlignment="1" applyProtection="1">
      <alignment horizontal="centerContinuous" vertical="center"/>
    </xf>
    <xf numFmtId="0" fontId="120" fillId="0" borderId="0" xfId="416" applyFont="1" applyFill="1" applyAlignment="1">
      <alignment horizontal="right" vertical="top"/>
    </xf>
    <xf numFmtId="0" fontId="118" fillId="0" borderId="0" xfId="416" applyFont="1" applyFill="1" applyAlignment="1" applyProtection="1">
      <alignment wrapText="1"/>
    </xf>
    <xf numFmtId="0" fontId="116" fillId="0" borderId="0" xfId="416" applyFont="1" applyFill="1" applyAlignment="1" applyProtection="1">
      <alignment wrapText="1"/>
    </xf>
    <xf numFmtId="0" fontId="119" fillId="0" borderId="0" xfId="416" applyFont="1" applyFill="1" applyAlignment="1">
      <alignment vertical="center"/>
    </xf>
    <xf numFmtId="0" fontId="81" fillId="0" borderId="0" xfId="411" applyFont="1" applyFill="1" applyBorder="1" applyAlignment="1" applyProtection="1">
      <alignment horizontal="left"/>
    </xf>
    <xf numFmtId="0" fontId="92" fillId="0" borderId="10" xfId="411" applyFont="1" applyFill="1" applyBorder="1" applyAlignment="1" applyProtection="1">
      <alignment horizontal="right"/>
    </xf>
    <xf numFmtId="0" fontId="115" fillId="0" borderId="0" xfId="411" applyFont="1" applyFill="1" applyBorder="1" applyAlignment="1" applyProtection="1">
      <alignment horizontal="centerContinuous" vertical="center"/>
    </xf>
    <xf numFmtId="0" fontId="115" fillId="0" borderId="0" xfId="411" applyFont="1" applyFill="1" applyBorder="1" applyAlignment="1" applyProtection="1">
      <alignment horizontal="centerContinuous"/>
    </xf>
    <xf numFmtId="0" fontId="121" fillId="0" borderId="0" xfId="411" applyFont="1" applyFill="1" applyAlignment="1">
      <alignment horizontal="centerContinuous" vertical="center"/>
    </xf>
    <xf numFmtId="0" fontId="122" fillId="0" borderId="0" xfId="411" applyFont="1" applyFill="1" applyAlignment="1">
      <alignment horizontal="centerContinuous"/>
    </xf>
    <xf numFmtId="0" fontId="115" fillId="30" borderId="0" xfId="411" applyFont="1" applyFill="1" applyAlignment="1">
      <alignment vertical="center"/>
    </xf>
    <xf numFmtId="0" fontId="81" fillId="27" borderId="40" xfId="411" applyFont="1" applyFill="1" applyBorder="1" applyAlignment="1" applyProtection="1">
      <alignment horizontal="center" vertical="center" shrinkToFit="1"/>
    </xf>
    <xf numFmtId="0" fontId="77" fillId="27" borderId="61" xfId="411" applyFont="1" applyFill="1" applyBorder="1" applyAlignment="1">
      <alignment horizontal="centerContinuous" vertical="center"/>
    </xf>
    <xf numFmtId="0" fontId="77" fillId="27" borderId="41" xfId="411" applyFont="1" applyFill="1" applyBorder="1" applyAlignment="1">
      <alignment horizontal="centerContinuous" vertical="center"/>
    </xf>
    <xf numFmtId="0" fontId="81" fillId="27" borderId="59" xfId="411" applyFont="1" applyFill="1" applyBorder="1" applyAlignment="1" applyProtection="1">
      <alignment horizontal="center" vertical="center"/>
    </xf>
    <xf numFmtId="0" fontId="81" fillId="27" borderId="51" xfId="411" applyFont="1" applyFill="1" applyBorder="1" applyAlignment="1" applyProtection="1">
      <alignment horizontal="center" vertical="center" shrinkToFit="1"/>
    </xf>
    <xf numFmtId="0" fontId="81" fillId="27" borderId="39" xfId="411" applyFont="1" applyFill="1" applyBorder="1" applyAlignment="1">
      <alignment horizontal="centerContinuous" vertical="center"/>
    </xf>
    <xf numFmtId="0" fontId="81" fillId="27" borderId="0" xfId="411" applyFont="1" applyFill="1" applyBorder="1" applyAlignment="1">
      <alignment horizontal="centerContinuous" vertical="center"/>
    </xf>
    <xf numFmtId="0" fontId="81" fillId="27" borderId="41" xfId="411" applyFont="1" applyFill="1" applyBorder="1" applyAlignment="1">
      <alignment horizontal="centerContinuous" vertical="center"/>
    </xf>
    <xf numFmtId="0" fontId="81" fillId="27" borderId="62" xfId="411" applyFont="1" applyFill="1" applyBorder="1" applyAlignment="1" applyProtection="1">
      <alignment horizontal="centerContinuous" vertical="center"/>
    </xf>
    <xf numFmtId="0" fontId="81" fillId="27" borderId="61" xfId="411" applyFont="1" applyFill="1" applyBorder="1" applyAlignment="1" applyProtection="1">
      <alignment horizontal="centerContinuous" vertical="center"/>
    </xf>
    <xf numFmtId="0" fontId="81" fillId="27" borderId="48" xfId="411" applyFont="1" applyFill="1" applyBorder="1" applyAlignment="1" applyProtection="1">
      <alignment horizontal="centerContinuous" vertical="center"/>
    </xf>
    <xf numFmtId="0" fontId="81" fillId="27" borderId="41" xfId="411" applyFont="1" applyFill="1" applyBorder="1" applyAlignment="1" applyProtection="1">
      <alignment horizontal="centerContinuous" vertical="center"/>
    </xf>
    <xf numFmtId="41" fontId="81" fillId="0" borderId="48" xfId="412" applyNumberFormat="1" applyFont="1" applyFill="1" applyBorder="1" applyAlignment="1" applyProtection="1">
      <alignment horizontal="center"/>
    </xf>
    <xf numFmtId="0" fontId="114" fillId="0" borderId="0" xfId="411" applyFont="1" applyFill="1" applyAlignment="1" applyProtection="1"/>
    <xf numFmtId="0" fontId="121" fillId="0" borderId="0" xfId="411" applyFont="1" applyAlignment="1">
      <alignment horizontal="centerContinuous"/>
    </xf>
    <xf numFmtId="0" fontId="114" fillId="0" borderId="0" xfId="411" applyFont="1" applyAlignment="1">
      <alignment horizontal="centerContinuous"/>
    </xf>
    <xf numFmtId="0" fontId="115" fillId="0" borderId="0" xfId="411" applyFont="1"/>
    <xf numFmtId="0" fontId="81" fillId="27" borderId="51" xfId="411" applyFont="1" applyFill="1" applyBorder="1" applyAlignment="1" applyProtection="1">
      <alignment horizontal="center" vertical="center"/>
    </xf>
    <xf numFmtId="176" fontId="88" fillId="0" borderId="10" xfId="412" applyFont="1" applyFill="1" applyBorder="1" applyAlignment="1" applyProtection="1"/>
    <xf numFmtId="41" fontId="81" fillId="0" borderId="41" xfId="411" applyNumberFormat="1" applyFont="1" applyFill="1" applyBorder="1" applyAlignment="1" applyProtection="1">
      <alignment horizontal="right"/>
    </xf>
    <xf numFmtId="176" fontId="88" fillId="0" borderId="10" xfId="412" applyFont="1" applyFill="1" applyBorder="1" applyAlignment="1" applyProtection="1">
      <alignment horizontal="right"/>
    </xf>
    <xf numFmtId="194" fontId="88" fillId="0" borderId="10" xfId="411" applyNumberFormat="1" applyFont="1" applyFill="1" applyBorder="1" applyAlignment="1" applyProtection="1"/>
    <xf numFmtId="176" fontId="88" fillId="0" borderId="45" xfId="412" applyFont="1" applyFill="1" applyBorder="1" applyAlignment="1" applyProtection="1">
      <alignment horizontal="right"/>
    </xf>
    <xf numFmtId="0" fontId="114" fillId="0" borderId="0" xfId="416" applyFont="1" applyFill="1" applyAlignment="1" applyProtection="1">
      <alignment horizontal="centerContinuous" vertical="center"/>
    </xf>
    <xf numFmtId="0" fontId="115" fillId="0" borderId="0" xfId="416" applyFont="1" applyFill="1" applyAlignment="1">
      <alignment horizontal="centerContinuous" vertical="center"/>
    </xf>
    <xf numFmtId="0" fontId="115" fillId="0" borderId="0" xfId="416" applyFont="1" applyFill="1" applyAlignment="1">
      <alignment vertical="center"/>
    </xf>
    <xf numFmtId="0" fontId="115" fillId="0" borderId="0" xfId="416" applyFont="1" applyFill="1"/>
    <xf numFmtId="0" fontId="115" fillId="0" borderId="0" xfId="416" applyFont="1" applyFill="1" applyAlignment="1" applyProtection="1">
      <alignment horizontal="centerContinuous" vertical="center"/>
    </xf>
    <xf numFmtId="0" fontId="114" fillId="0" borderId="0" xfId="416" applyFont="1" applyFill="1" applyBorder="1" applyAlignment="1" applyProtection="1">
      <alignment horizontal="centerContinuous" vertical="center"/>
    </xf>
    <xf numFmtId="0" fontId="114" fillId="0" borderId="0" xfId="416" applyFont="1" applyFill="1" applyAlignment="1" applyProtection="1">
      <alignment horizontal="centerContinuous"/>
    </xf>
    <xf numFmtId="0" fontId="115" fillId="0" borderId="0" xfId="416" applyFont="1" applyFill="1" applyAlignment="1" applyProtection="1">
      <alignment horizontal="centerContinuous"/>
    </xf>
    <xf numFmtId="0" fontId="115" fillId="0" borderId="0" xfId="416" applyFont="1" applyFill="1" applyBorder="1" applyAlignment="1" applyProtection="1">
      <alignment horizontal="centerContinuous"/>
    </xf>
    <xf numFmtId="0" fontId="121" fillId="0" borderId="0" xfId="423" applyFont="1" applyFill="1" applyAlignment="1" applyProtection="1">
      <alignment horizontal="centerContinuous" vertical="center"/>
    </xf>
    <xf numFmtId="0" fontId="122" fillId="0" borderId="0" xfId="423" applyFont="1" applyFill="1" applyAlignment="1">
      <alignment horizontal="centerContinuous" vertical="center"/>
    </xf>
    <xf numFmtId="0" fontId="122" fillId="0" borderId="0" xfId="423" applyFont="1" applyFill="1" applyAlignment="1">
      <alignment vertical="center"/>
    </xf>
    <xf numFmtId="0" fontId="121" fillId="0" borderId="0" xfId="423" applyFont="1" applyFill="1" applyAlignment="1" applyProtection="1">
      <alignment horizontal="centerContinuous"/>
    </xf>
    <xf numFmtId="0" fontId="122" fillId="0" borderId="0" xfId="423" applyFont="1" applyFill="1"/>
    <xf numFmtId="0" fontId="122" fillId="0" borderId="0" xfId="423" applyFont="1" applyFill="1" applyAlignment="1" applyProtection="1">
      <alignment horizontal="centerContinuous"/>
    </xf>
    <xf numFmtId="0" fontId="114" fillId="0" borderId="0" xfId="411" applyFont="1" applyFill="1" applyAlignment="1">
      <alignment horizontal="centerContinuous" vertical="center"/>
    </xf>
    <xf numFmtId="0" fontId="115" fillId="0" borderId="0" xfId="411" applyFont="1" applyFill="1" applyAlignment="1">
      <alignment horizontal="centerContinuous"/>
    </xf>
    <xf numFmtId="0" fontId="130" fillId="0" borderId="0" xfId="411" applyFont="1" applyFill="1"/>
    <xf numFmtId="0" fontId="131" fillId="0" borderId="0" xfId="411" applyFont="1" applyFill="1"/>
    <xf numFmtId="0" fontId="132" fillId="0" borderId="44" xfId="315" applyFont="1" applyFill="1" applyBorder="1" applyAlignment="1">
      <alignment horizontal="distributed"/>
    </xf>
    <xf numFmtId="176" fontId="132" fillId="0" borderId="10" xfId="412" applyFont="1" applyFill="1" applyBorder="1" applyAlignment="1" applyProtection="1">
      <alignment horizontal="center"/>
    </xf>
    <xf numFmtId="176" fontId="132" fillId="0" borderId="10" xfId="412" applyFont="1" applyFill="1" applyBorder="1" applyAlignment="1" applyProtection="1">
      <alignment horizontal="right"/>
    </xf>
    <xf numFmtId="176" fontId="132" fillId="0" borderId="45" xfId="412" applyFont="1" applyFill="1" applyBorder="1" applyAlignment="1" applyProtection="1">
      <alignment horizontal="center"/>
    </xf>
    <xf numFmtId="176" fontId="132" fillId="0" borderId="52" xfId="412" applyFont="1" applyFill="1" applyBorder="1" applyAlignment="1" applyProtection="1">
      <alignment horizontal="right"/>
    </xf>
    <xf numFmtId="176" fontId="132" fillId="0" borderId="45" xfId="412" applyFont="1" applyFill="1" applyBorder="1" applyAlignment="1" applyProtection="1">
      <alignment horizontal="right"/>
    </xf>
    <xf numFmtId="0" fontId="132" fillId="0" borderId="0" xfId="315" applyFont="1" applyFill="1" applyBorder="1" applyAlignment="1"/>
    <xf numFmtId="0" fontId="110" fillId="0" borderId="0" xfId="411" applyFont="1" applyFill="1" applyBorder="1"/>
    <xf numFmtId="176" fontId="132" fillId="0" borderId="21" xfId="412" applyFont="1" applyFill="1" applyBorder="1" applyAlignment="1" applyProtection="1">
      <alignment horizontal="right"/>
    </xf>
    <xf numFmtId="0" fontId="132" fillId="0" borderId="0" xfId="411" applyFont="1" applyFill="1" applyBorder="1"/>
    <xf numFmtId="0" fontId="110" fillId="0" borderId="0" xfId="411" applyFont="1" applyFill="1"/>
    <xf numFmtId="0" fontId="132" fillId="0" borderId="0" xfId="411" applyFont="1" applyFill="1"/>
    <xf numFmtId="0" fontId="88" fillId="0" borderId="0" xfId="411" applyFont="1" applyFill="1" applyAlignment="1">
      <alignment vertical="center"/>
    </xf>
    <xf numFmtId="0" fontId="132" fillId="0" borderId="52" xfId="411" applyFont="1" applyFill="1" applyBorder="1" applyAlignment="1" applyProtection="1">
      <alignment horizontal="center"/>
    </xf>
    <xf numFmtId="176" fontId="132" fillId="0" borderId="58" xfId="412" applyFont="1" applyFill="1" applyBorder="1" applyAlignment="1" applyProtection="1">
      <alignment horizontal="center"/>
    </xf>
    <xf numFmtId="0" fontId="132" fillId="0" borderId="10" xfId="411" applyFont="1" applyFill="1" applyBorder="1"/>
    <xf numFmtId="0" fontId="132" fillId="0" borderId="10" xfId="411" applyFont="1" applyFill="1" applyBorder="1" applyAlignment="1">
      <alignment horizontal="right"/>
    </xf>
    <xf numFmtId="0" fontId="132" fillId="0" borderId="45" xfId="411" applyFont="1" applyFill="1" applyBorder="1" applyAlignment="1">
      <alignment horizontal="right"/>
    </xf>
    <xf numFmtId="0" fontId="132" fillId="0" borderId="21" xfId="411" applyFont="1" applyFill="1" applyBorder="1" applyAlignment="1" applyProtection="1">
      <alignment horizontal="center"/>
    </xf>
    <xf numFmtId="176" fontId="132" fillId="0" borderId="17" xfId="412" applyFont="1" applyFill="1" applyBorder="1" applyAlignment="1" applyProtection="1">
      <alignment horizontal="right"/>
    </xf>
    <xf numFmtId="0" fontId="132" fillId="0" borderId="44" xfId="411" applyFont="1" applyFill="1" applyBorder="1" applyAlignment="1">
      <alignment horizontal="distributed"/>
    </xf>
    <xf numFmtId="41" fontId="132" fillId="0" borderId="10" xfId="412" applyNumberFormat="1" applyFont="1" applyFill="1" applyBorder="1" applyAlignment="1" applyProtection="1">
      <alignment horizontal="center"/>
    </xf>
    <xf numFmtId="41" fontId="132" fillId="0" borderId="10" xfId="411" applyNumberFormat="1" applyFont="1" applyFill="1" applyBorder="1"/>
    <xf numFmtId="41" fontId="132" fillId="0" borderId="45" xfId="411" applyNumberFormat="1" applyFont="1" applyFill="1" applyBorder="1"/>
    <xf numFmtId="41" fontId="132" fillId="0" borderId="52" xfId="412" applyNumberFormat="1" applyFont="1" applyFill="1" applyBorder="1" applyAlignment="1" applyProtection="1">
      <alignment horizontal="center"/>
    </xf>
    <xf numFmtId="0" fontId="109" fillId="0" borderId="0" xfId="411" applyFont="1" applyFill="1"/>
    <xf numFmtId="0" fontId="133" fillId="0" borderId="0" xfId="411" applyFont="1" applyFill="1" applyAlignment="1"/>
    <xf numFmtId="3" fontId="88" fillId="28" borderId="0" xfId="412" applyNumberFormat="1" applyFont="1" applyFill="1" applyBorder="1" applyAlignment="1" applyProtection="1">
      <alignment horizontal="right"/>
    </xf>
    <xf numFmtId="0" fontId="88" fillId="28" borderId="0" xfId="416" applyFont="1" applyFill="1"/>
    <xf numFmtId="0" fontId="84" fillId="0" borderId="0" xfId="411" applyFont="1" applyFill="1" applyBorder="1" applyAlignment="1" applyProtection="1">
      <alignment horizontal="center" vertical="center"/>
    </xf>
    <xf numFmtId="0" fontId="83" fillId="0" borderId="0" xfId="411" applyFont="1" applyFill="1" applyAlignment="1">
      <alignment horizontal="center" vertical="center"/>
    </xf>
    <xf numFmtId="0" fontId="84" fillId="0" borderId="0" xfId="411" applyFont="1" applyFill="1" applyAlignment="1" applyProtection="1">
      <alignment horizontal="left" vertical="center"/>
    </xf>
    <xf numFmtId="0" fontId="132" fillId="30" borderId="0" xfId="411" applyFont="1" applyFill="1" applyBorder="1"/>
    <xf numFmtId="0" fontId="132" fillId="0" borderId="44" xfId="411" applyFont="1" applyFill="1" applyBorder="1" applyAlignment="1" applyProtection="1">
      <alignment horizontal="center"/>
    </xf>
    <xf numFmtId="41" fontId="132" fillId="0" borderId="52" xfId="411" applyNumberFormat="1" applyFont="1" applyFill="1" applyBorder="1"/>
    <xf numFmtId="0" fontId="132" fillId="30" borderId="0" xfId="411" applyFont="1" applyFill="1"/>
    <xf numFmtId="0" fontId="133" fillId="0" borderId="0" xfId="411" applyFont="1"/>
    <xf numFmtId="41" fontId="133" fillId="0" borderId="0" xfId="411" applyNumberFormat="1" applyFont="1"/>
    <xf numFmtId="0" fontId="132" fillId="0" borderId="0" xfId="416" applyFont="1" applyFill="1"/>
    <xf numFmtId="0" fontId="132" fillId="0" borderId="0" xfId="416" applyFont="1" applyFill="1" applyBorder="1"/>
    <xf numFmtId="0" fontId="110" fillId="0" borderId="0" xfId="416" applyFont="1" applyFill="1"/>
    <xf numFmtId="176" fontId="132" fillId="0" borderId="0" xfId="424" applyFont="1" applyFill="1" applyBorder="1" applyAlignment="1" applyProtection="1">
      <alignment horizontal="right"/>
    </xf>
    <xf numFmtId="0" fontId="132" fillId="0" borderId="0" xfId="423" applyFont="1" applyFill="1"/>
    <xf numFmtId="176" fontId="132" fillId="0" borderId="0" xfId="423" applyNumberFormat="1" applyFont="1" applyFill="1" applyAlignment="1">
      <alignment vertical="center"/>
    </xf>
    <xf numFmtId="0" fontId="133" fillId="0" borderId="0" xfId="411" applyFont="1" applyFill="1"/>
    <xf numFmtId="0" fontId="81" fillId="0" borderId="0" xfId="411" applyFont="1" applyFill="1" applyAlignment="1">
      <alignment horizontal="right"/>
    </xf>
    <xf numFmtId="0" fontId="81" fillId="0" borderId="0" xfId="423" applyFont="1" applyFill="1"/>
    <xf numFmtId="176" fontId="81" fillId="0" borderId="0" xfId="423" applyNumberFormat="1" applyFont="1" applyFill="1" applyAlignment="1">
      <alignment vertical="center"/>
    </xf>
    <xf numFmtId="176" fontId="81" fillId="0" borderId="58" xfId="412" applyFont="1" applyFill="1" applyBorder="1" applyAlignment="1" applyProtection="1">
      <alignment horizontal="center"/>
    </xf>
    <xf numFmtId="41" fontId="92" fillId="0" borderId="0" xfId="411" applyNumberFormat="1" applyFont="1" applyFill="1" applyBorder="1" applyAlignment="1" applyProtection="1">
      <alignment horizontal="center"/>
    </xf>
    <xf numFmtId="0" fontId="81" fillId="27" borderId="17" xfId="411" applyFont="1" applyFill="1" applyBorder="1" applyAlignment="1" applyProtection="1">
      <alignment horizontal="center"/>
    </xf>
    <xf numFmtId="176" fontId="81" fillId="0" borderId="16" xfId="412" applyFont="1" applyFill="1" applyBorder="1" applyAlignment="1" applyProtection="1">
      <alignment horizontal="center"/>
    </xf>
    <xf numFmtId="176" fontId="81" fillId="0" borderId="0" xfId="412" applyFont="1" applyFill="1" applyBorder="1" applyAlignment="1" applyProtection="1">
      <alignment horizontal="center"/>
    </xf>
    <xf numFmtId="0" fontId="81" fillId="27" borderId="20" xfId="411" applyFont="1" applyFill="1" applyBorder="1" applyAlignment="1" applyProtection="1">
      <alignment horizontal="center"/>
    </xf>
    <xf numFmtId="41" fontId="135" fillId="28" borderId="48" xfId="411" applyNumberFormat="1" applyFont="1" applyFill="1" applyBorder="1" applyAlignment="1" applyProtection="1">
      <alignment horizontal="right"/>
    </xf>
    <xf numFmtId="41" fontId="88" fillId="28" borderId="0" xfId="412" applyNumberFormat="1" applyFont="1" applyFill="1" applyBorder="1" applyAlignment="1" applyProtection="1">
      <alignment horizontal="right"/>
    </xf>
    <xf numFmtId="41" fontId="88" fillId="28" borderId="41" xfId="411" applyNumberFormat="1" applyFont="1" applyFill="1" applyBorder="1" applyAlignment="1">
      <alignment horizontal="right"/>
    </xf>
    <xf numFmtId="41" fontId="88" fillId="28" borderId="0" xfId="412" applyNumberFormat="1" applyFont="1" applyFill="1" applyBorder="1" applyAlignment="1" applyProtection="1">
      <alignment horizontal="center"/>
    </xf>
    <xf numFmtId="41" fontId="88" fillId="28" borderId="41" xfId="411" applyNumberFormat="1" applyFont="1" applyFill="1" applyBorder="1"/>
    <xf numFmtId="0" fontId="88" fillId="28" borderId="27" xfId="411" applyFont="1" applyFill="1" applyBorder="1" applyAlignment="1" applyProtection="1">
      <alignment horizontal="center"/>
    </xf>
    <xf numFmtId="41" fontId="88" fillId="28" borderId="0" xfId="411" applyNumberFormat="1" applyFont="1" applyFill="1" applyBorder="1" applyAlignment="1" applyProtection="1">
      <alignment horizontal="right"/>
    </xf>
    <xf numFmtId="176" fontId="88" fillId="28" borderId="41" xfId="412" applyFont="1" applyFill="1" applyBorder="1" applyAlignment="1" applyProtection="1">
      <alignment horizontal="right"/>
    </xf>
    <xf numFmtId="176" fontId="88" fillId="28" borderId="48" xfId="412" applyFont="1" applyFill="1" applyBorder="1" applyAlignment="1" applyProtection="1">
      <alignment horizontal="right"/>
    </xf>
    <xf numFmtId="176" fontId="88" fillId="28" borderId="0" xfId="412" applyNumberFormat="1" applyFont="1" applyFill="1" applyBorder="1" applyAlignment="1" applyProtection="1">
      <alignment horizontal="right"/>
    </xf>
    <xf numFmtId="176" fontId="88" fillId="28" borderId="0" xfId="412" applyFont="1" applyFill="1" applyBorder="1" applyAlignment="1" applyProtection="1"/>
    <xf numFmtId="0" fontId="88" fillId="28" borderId="48" xfId="411" applyFont="1" applyFill="1" applyBorder="1" applyAlignment="1" applyProtection="1">
      <alignment horizontal="center"/>
    </xf>
    <xf numFmtId="0" fontId="88" fillId="28" borderId="40" xfId="411" applyFont="1" applyFill="1" applyBorder="1" applyAlignment="1" applyProtection="1">
      <alignment horizontal="center"/>
    </xf>
    <xf numFmtId="176" fontId="88" fillId="28" borderId="16" xfId="412" applyFont="1" applyFill="1" applyBorder="1" applyAlignment="1" applyProtection="1">
      <alignment horizontal="right"/>
    </xf>
    <xf numFmtId="0" fontId="88" fillId="28" borderId="0" xfId="411" applyFont="1" applyFill="1" applyBorder="1"/>
    <xf numFmtId="0" fontId="88" fillId="28" borderId="41" xfId="411" applyFont="1" applyFill="1" applyBorder="1"/>
    <xf numFmtId="41" fontId="88" fillId="28" borderId="0" xfId="411" applyNumberFormat="1" applyFont="1" applyFill="1" applyBorder="1" applyAlignment="1" applyProtection="1">
      <alignment horizontal="center"/>
    </xf>
    <xf numFmtId="41" fontId="88" fillId="28" borderId="41" xfId="411" applyNumberFormat="1" applyFont="1" applyFill="1" applyBorder="1" applyAlignment="1" applyProtection="1">
      <alignment horizontal="center"/>
    </xf>
    <xf numFmtId="41" fontId="88" fillId="28" borderId="0" xfId="412" applyNumberFormat="1" applyFont="1" applyFill="1" applyBorder="1" applyAlignment="1" applyProtection="1"/>
    <xf numFmtId="41" fontId="88" fillId="28" borderId="0" xfId="411" applyNumberFormat="1" applyFont="1" applyFill="1" applyBorder="1" applyAlignment="1">
      <alignment horizontal="right"/>
    </xf>
    <xf numFmtId="41" fontId="88" fillId="28" borderId="0" xfId="420" applyNumberFormat="1" applyFont="1" applyFill="1" applyBorder="1" applyAlignment="1" applyProtection="1">
      <alignment wrapText="1"/>
      <protection locked="0"/>
    </xf>
    <xf numFmtId="41" fontId="88" fillId="28" borderId="0" xfId="420" applyNumberFormat="1" applyFont="1" applyFill="1" applyBorder="1" applyAlignment="1" applyProtection="1">
      <alignment horizontal="center" wrapText="1"/>
      <protection locked="0"/>
    </xf>
    <xf numFmtId="0" fontId="88" fillId="28" borderId="16" xfId="411" applyFont="1" applyFill="1" applyBorder="1" applyAlignment="1" applyProtection="1"/>
    <xf numFmtId="0" fontId="88" fillId="28" borderId="0" xfId="411" applyFont="1" applyFill="1" applyBorder="1" applyAlignment="1" applyProtection="1"/>
    <xf numFmtId="41" fontId="88" fillId="28" borderId="0" xfId="412" applyNumberFormat="1" applyFont="1" applyFill="1" applyBorder="1" applyAlignment="1">
      <alignment wrapText="1"/>
    </xf>
    <xf numFmtId="41" fontId="88" fillId="28" borderId="0" xfId="421" applyNumberFormat="1" applyFont="1" applyFill="1" applyBorder="1" applyAlignment="1" applyProtection="1">
      <alignment wrapText="1"/>
      <protection locked="0"/>
    </xf>
    <xf numFmtId="41" fontId="88" fillId="28" borderId="16" xfId="419" applyNumberFormat="1" applyFont="1" applyFill="1" applyBorder="1" applyAlignment="1" applyProtection="1">
      <alignment horizontal="center"/>
    </xf>
    <xf numFmtId="41" fontId="88" fillId="28" borderId="0" xfId="419" applyNumberFormat="1" applyFont="1" applyFill="1" applyBorder="1" applyAlignment="1" applyProtection="1">
      <alignment horizontal="center"/>
    </xf>
    <xf numFmtId="194" fontId="88" fillId="28" borderId="0" xfId="411" applyNumberFormat="1" applyFont="1" applyFill="1" applyBorder="1" applyAlignment="1" applyProtection="1"/>
    <xf numFmtId="176" fontId="88" fillId="28" borderId="16" xfId="412" applyFont="1" applyFill="1" applyBorder="1" applyAlignment="1" applyProtection="1"/>
    <xf numFmtId="41" fontId="88" fillId="28" borderId="0" xfId="417" applyNumberFormat="1" applyFont="1" applyFill="1" applyBorder="1" applyAlignment="1" applyProtection="1">
      <alignment horizontal="center"/>
    </xf>
    <xf numFmtId="176" fontId="81" fillId="0" borderId="0" xfId="416" applyNumberFormat="1" applyFont="1" applyFill="1" applyBorder="1" applyAlignment="1" applyProtection="1"/>
    <xf numFmtId="176" fontId="88" fillId="28" borderId="16" xfId="416" applyNumberFormat="1" applyFont="1" applyFill="1" applyBorder="1" applyAlignment="1" applyProtection="1">
      <protection locked="0"/>
    </xf>
    <xf numFmtId="176" fontId="88" fillId="28" borderId="0" xfId="416" applyNumberFormat="1" applyFont="1" applyFill="1" applyBorder="1" applyAlignment="1" applyProtection="1">
      <protection locked="0"/>
    </xf>
    <xf numFmtId="176" fontId="88" fillId="28" borderId="0" xfId="417" applyNumberFormat="1" applyFont="1" applyFill="1" applyBorder="1" applyAlignment="1" applyProtection="1">
      <alignment horizontal="right"/>
    </xf>
    <xf numFmtId="176" fontId="88" fillId="28" borderId="0" xfId="416" applyNumberFormat="1" applyFont="1" applyFill="1" applyBorder="1" applyAlignment="1" applyProtection="1">
      <alignment horizontal="centerContinuous"/>
    </xf>
    <xf numFmtId="176" fontId="88" fillId="28" borderId="0" xfId="416" applyNumberFormat="1" applyFont="1" applyFill="1" applyBorder="1" applyAlignment="1" applyProtection="1"/>
    <xf numFmtId="176" fontId="88" fillId="28" borderId="0" xfId="417" applyNumberFormat="1" applyFont="1" applyFill="1" applyBorder="1" applyAlignment="1" applyProtection="1">
      <alignment horizontal="centerContinuous"/>
    </xf>
    <xf numFmtId="41" fontId="81" fillId="0" borderId="0" xfId="424" applyNumberFormat="1" applyFont="1" applyFill="1" applyBorder="1" applyAlignment="1" applyProtection="1">
      <alignment horizontal="right"/>
    </xf>
    <xf numFmtId="176" fontId="88" fillId="28" borderId="0" xfId="424" applyFont="1" applyFill="1" applyBorder="1" applyAlignment="1" applyProtection="1">
      <alignment horizontal="right"/>
    </xf>
    <xf numFmtId="41" fontId="88" fillId="28" borderId="0" xfId="424" applyNumberFormat="1" applyFont="1" applyFill="1" applyBorder="1" applyAlignment="1" applyProtection="1">
      <alignment horizontal="right"/>
    </xf>
    <xf numFmtId="41" fontId="88" fillId="28" borderId="0" xfId="412" applyNumberFormat="1" applyFont="1" applyFill="1" applyBorder="1"/>
    <xf numFmtId="41" fontId="88" fillId="28" borderId="16" xfId="412" applyNumberFormat="1" applyFont="1" applyFill="1" applyBorder="1"/>
    <xf numFmtId="176" fontId="88" fillId="28" borderId="16" xfId="412" applyFont="1" applyFill="1" applyBorder="1" applyAlignment="1"/>
    <xf numFmtId="176" fontId="88" fillId="28" borderId="0" xfId="412" applyFont="1" applyFill="1" applyBorder="1"/>
    <xf numFmtId="0" fontId="81" fillId="0" borderId="62" xfId="411" applyFont="1" applyFill="1" applyBorder="1" applyAlignment="1" applyProtection="1">
      <alignment horizontal="right"/>
    </xf>
    <xf numFmtId="0" fontId="81" fillId="0" borderId="41" xfId="411" applyFont="1" applyFill="1" applyBorder="1" applyAlignment="1">
      <alignment horizontal="right"/>
    </xf>
    <xf numFmtId="0" fontId="110" fillId="28" borderId="0" xfId="411" applyFont="1" applyFill="1"/>
    <xf numFmtId="0" fontId="132" fillId="28" borderId="0" xfId="411" applyFont="1" applyFill="1"/>
    <xf numFmtId="176" fontId="81" fillId="0" borderId="41" xfId="412" applyFont="1" applyFill="1" applyBorder="1" applyAlignment="1" applyProtection="1">
      <alignment horizontal="center"/>
    </xf>
    <xf numFmtId="176" fontId="88" fillId="28" borderId="41" xfId="412" applyFont="1" applyFill="1" applyBorder="1" applyAlignment="1" applyProtection="1">
      <alignment horizontal="center"/>
    </xf>
    <xf numFmtId="41" fontId="92" fillId="0" borderId="0" xfId="411" applyNumberFormat="1" applyFont="1" applyFill="1" applyBorder="1"/>
    <xf numFmtId="41" fontId="92" fillId="0" borderId="41" xfId="411" applyNumberFormat="1" applyFont="1" applyFill="1" applyBorder="1"/>
    <xf numFmtId="0" fontId="93" fillId="28" borderId="40" xfId="411" applyNumberFormat="1" applyFont="1" applyFill="1" applyBorder="1" applyAlignment="1" applyProtection="1">
      <alignment horizontal="center"/>
    </xf>
    <xf numFmtId="41" fontId="93" fillId="28" borderId="0" xfId="412" applyNumberFormat="1" applyFont="1" applyFill="1" applyBorder="1" applyAlignment="1" applyProtection="1">
      <alignment horizontal="center"/>
    </xf>
    <xf numFmtId="41" fontId="93" fillId="28" borderId="41" xfId="412" applyNumberFormat="1" applyFont="1" applyFill="1" applyBorder="1" applyAlignment="1" applyProtection="1">
      <alignment horizontal="center"/>
    </xf>
    <xf numFmtId="41" fontId="93" fillId="28" borderId="48" xfId="412" applyNumberFormat="1" applyFont="1" applyFill="1" applyBorder="1" applyAlignment="1" applyProtection="1">
      <alignment horizontal="center"/>
    </xf>
    <xf numFmtId="41" fontId="93" fillId="28" borderId="0" xfId="411" applyNumberFormat="1" applyFont="1" applyFill="1"/>
    <xf numFmtId="0" fontId="93" fillId="28" borderId="0" xfId="411" applyFont="1" applyFill="1"/>
    <xf numFmtId="41" fontId="93" fillId="28" borderId="0" xfId="412" applyNumberFormat="1" applyFont="1" applyFill="1" applyBorder="1" applyAlignment="1" applyProtection="1">
      <alignment horizontal="right"/>
    </xf>
    <xf numFmtId="0" fontId="81" fillId="27" borderId="21" xfId="411" applyFont="1" applyFill="1" applyBorder="1" applyAlignment="1">
      <alignment horizontal="center" wrapText="1"/>
    </xf>
    <xf numFmtId="0" fontId="81" fillId="27" borderId="17" xfId="411" applyFont="1" applyFill="1" applyBorder="1" applyAlignment="1" applyProtection="1">
      <alignment horizontal="centerContinuous"/>
    </xf>
    <xf numFmtId="176" fontId="88" fillId="28" borderId="0" xfId="412" applyFont="1" applyFill="1" applyBorder="1" applyAlignment="1" applyProtection="1">
      <alignment horizontal="center"/>
      <protection locked="0"/>
    </xf>
    <xf numFmtId="41" fontId="88" fillId="28" borderId="41" xfId="412" applyNumberFormat="1" applyFont="1" applyFill="1" applyBorder="1" applyAlignment="1" applyProtection="1">
      <alignment horizontal="center"/>
    </xf>
    <xf numFmtId="41" fontId="88" fillId="28" borderId="48" xfId="412" applyNumberFormat="1" applyFont="1" applyFill="1" applyBorder="1" applyAlignment="1" applyProtection="1">
      <alignment horizontal="center"/>
    </xf>
    <xf numFmtId="41" fontId="81" fillId="0" borderId="48" xfId="411" applyNumberFormat="1" applyFont="1" applyFill="1" applyBorder="1"/>
    <xf numFmtId="176" fontId="93" fillId="28" borderId="0" xfId="412" applyFont="1" applyFill="1" applyBorder="1" applyAlignment="1" applyProtection="1">
      <alignment horizontal="center"/>
    </xf>
    <xf numFmtId="0" fontId="81" fillId="0" borderId="23" xfId="416" applyFont="1" applyFill="1" applyBorder="1" applyAlignment="1" applyProtection="1">
      <alignment horizontal="right"/>
    </xf>
    <xf numFmtId="0" fontId="81" fillId="0" borderId="16" xfId="416" applyFont="1" applyFill="1" applyBorder="1" applyAlignment="1" applyProtection="1">
      <alignment horizontal="right"/>
    </xf>
    <xf numFmtId="3" fontId="81" fillId="0" borderId="0" xfId="412" applyNumberFormat="1" applyFont="1" applyFill="1" applyBorder="1" applyAlignment="1" applyProtection="1">
      <alignment horizontal="right"/>
    </xf>
    <xf numFmtId="3" fontId="88" fillId="28" borderId="0" xfId="416" applyNumberFormat="1" applyFont="1" applyFill="1" applyBorder="1" applyAlignment="1" applyProtection="1">
      <alignment horizontal="right"/>
    </xf>
    <xf numFmtId="176" fontId="88" fillId="28" borderId="0" xfId="417" applyFont="1" applyFill="1" applyBorder="1" applyAlignment="1" applyProtection="1">
      <alignment horizontal="right"/>
    </xf>
    <xf numFmtId="41" fontId="88" fillId="28" borderId="0" xfId="211" applyFont="1" applyFill="1" applyBorder="1" applyAlignment="1" applyProtection="1">
      <alignment horizontal="right"/>
    </xf>
    <xf numFmtId="0" fontId="88" fillId="28" borderId="16" xfId="416" applyFont="1" applyFill="1" applyBorder="1" applyAlignment="1" applyProtection="1">
      <alignment horizontal="right"/>
    </xf>
    <xf numFmtId="41" fontId="107" fillId="0" borderId="16" xfId="418" applyNumberFormat="1" applyFont="1" applyFill="1" applyBorder="1" applyAlignment="1" applyProtection="1">
      <alignment horizontal="right" shrinkToFit="1"/>
      <protection locked="0"/>
    </xf>
    <xf numFmtId="41" fontId="107" fillId="0" borderId="0" xfId="418" applyNumberFormat="1" applyFont="1" applyFill="1" applyBorder="1" applyAlignment="1" applyProtection="1">
      <alignment horizontal="right" shrinkToFit="1"/>
      <protection locked="0"/>
    </xf>
    <xf numFmtId="176" fontId="81" fillId="0" borderId="16" xfId="411" applyNumberFormat="1" applyFont="1" applyFill="1" applyBorder="1" applyAlignment="1">
      <alignment horizontal="right" shrinkToFit="1"/>
    </xf>
    <xf numFmtId="176" fontId="81" fillId="0" borderId="0" xfId="411" applyNumberFormat="1" applyFont="1" applyFill="1" applyBorder="1" applyAlignment="1">
      <alignment horizontal="right" shrinkToFit="1"/>
    </xf>
    <xf numFmtId="41" fontId="81" fillId="0" borderId="16" xfId="418" applyNumberFormat="1" applyFont="1" applyFill="1" applyBorder="1" applyAlignment="1" applyProtection="1">
      <alignment horizontal="right" shrinkToFit="1"/>
      <protection locked="0"/>
    </xf>
    <xf numFmtId="41" fontId="81" fillId="0" borderId="0" xfId="418" applyNumberFormat="1" applyFont="1" applyFill="1" applyBorder="1" applyAlignment="1" applyProtection="1">
      <alignment horizontal="right" shrinkToFit="1"/>
      <protection locked="0"/>
    </xf>
    <xf numFmtId="41" fontId="81" fillId="0" borderId="0" xfId="412" applyNumberFormat="1" applyFont="1" applyFill="1" applyBorder="1" applyAlignment="1" applyProtection="1">
      <alignment horizontal="right" shrinkToFit="1"/>
      <protection locked="0"/>
    </xf>
    <xf numFmtId="176" fontId="88" fillId="28" borderId="16" xfId="411" applyNumberFormat="1" applyFont="1" applyFill="1" applyBorder="1" applyAlignment="1">
      <alignment horizontal="right" shrinkToFit="1"/>
    </xf>
    <xf numFmtId="176" fontId="88" fillId="28" borderId="0" xfId="411" applyNumberFormat="1" applyFont="1" applyFill="1" applyBorder="1" applyAlignment="1">
      <alignment horizontal="right" shrinkToFit="1"/>
    </xf>
    <xf numFmtId="176" fontId="81" fillId="0" borderId="0" xfId="412" applyFont="1" applyFill="1" applyBorder="1" applyAlignment="1" applyProtection="1">
      <alignment horizontal="center"/>
    </xf>
    <xf numFmtId="176" fontId="88" fillId="28" borderId="0" xfId="412" applyFont="1" applyFill="1" applyBorder="1" applyAlignment="1" applyProtection="1">
      <alignment horizontal="center"/>
    </xf>
    <xf numFmtId="0" fontId="81" fillId="27" borderId="16" xfId="411" applyFont="1" applyFill="1" applyBorder="1" applyAlignment="1" applyProtection="1">
      <alignment horizontal="center"/>
    </xf>
    <xf numFmtId="0" fontId="81" fillId="27" borderId="17" xfId="411" applyFont="1" applyFill="1" applyBorder="1" applyAlignment="1" applyProtection="1">
      <alignment horizontal="center"/>
    </xf>
    <xf numFmtId="0" fontId="81" fillId="27" borderId="19" xfId="411" applyFont="1" applyFill="1" applyBorder="1" applyAlignment="1" applyProtection="1">
      <alignment horizontal="center" wrapText="1"/>
    </xf>
    <xf numFmtId="0" fontId="81" fillId="27" borderId="20" xfId="411" applyFont="1" applyFill="1" applyBorder="1" applyAlignment="1" applyProtection="1">
      <alignment horizontal="center" wrapText="1"/>
    </xf>
    <xf numFmtId="0" fontId="6" fillId="27" borderId="8" xfId="0" applyFont="1" applyFill="1" applyBorder="1" applyAlignment="1">
      <alignment horizontal="center" vertical="center" wrapText="1"/>
    </xf>
    <xf numFmtId="0" fontId="6" fillId="27" borderId="20" xfId="0" applyFont="1" applyFill="1" applyBorder="1" applyAlignment="1">
      <alignment horizontal="center" vertical="center" wrapText="1"/>
    </xf>
    <xf numFmtId="0" fontId="81" fillId="27" borderId="29" xfId="411" applyFont="1" applyFill="1" applyBorder="1" applyAlignment="1" applyProtection="1">
      <alignment horizontal="center" vertical="center"/>
    </xf>
    <xf numFmtId="0" fontId="81" fillId="27" borderId="20" xfId="411" applyFont="1" applyFill="1" applyBorder="1" applyAlignment="1" applyProtection="1">
      <alignment horizontal="center"/>
    </xf>
    <xf numFmtId="0" fontId="85" fillId="27" borderId="20" xfId="411" applyFont="1" applyFill="1" applyBorder="1" applyAlignment="1" applyProtection="1">
      <alignment horizontal="center" vertical="center" wrapText="1"/>
    </xf>
    <xf numFmtId="0" fontId="100" fillId="27" borderId="19" xfId="411" applyFont="1" applyFill="1" applyBorder="1" applyAlignment="1" applyProtection="1">
      <alignment horizontal="center" vertical="top"/>
    </xf>
    <xf numFmtId="0" fontId="100" fillId="27" borderId="18" xfId="411" applyFont="1" applyFill="1" applyBorder="1" applyAlignment="1" applyProtection="1">
      <alignment horizontal="center" vertical="top"/>
    </xf>
    <xf numFmtId="0" fontId="92" fillId="27" borderId="23" xfId="411" applyFont="1" applyFill="1" applyBorder="1" applyAlignment="1" applyProtection="1">
      <alignment horizontal="center" vertical="center"/>
    </xf>
    <xf numFmtId="0" fontId="92" fillId="27" borderId="22" xfId="411" applyFont="1" applyFill="1" applyBorder="1" applyAlignment="1" applyProtection="1">
      <alignment horizontal="center" vertical="center"/>
    </xf>
    <xf numFmtId="0" fontId="92" fillId="27" borderId="16" xfId="411" applyFont="1" applyFill="1" applyBorder="1" applyAlignment="1" applyProtection="1">
      <alignment horizontal="center" vertical="center"/>
    </xf>
    <xf numFmtId="0" fontId="92" fillId="27" borderId="38" xfId="411" applyFont="1" applyFill="1" applyBorder="1" applyAlignment="1" applyProtection="1">
      <alignment horizontal="center" vertical="center"/>
    </xf>
    <xf numFmtId="0" fontId="92" fillId="27" borderId="40" xfId="411" applyFont="1" applyFill="1" applyBorder="1" applyAlignment="1" applyProtection="1">
      <alignment horizontal="center" vertical="center"/>
    </xf>
    <xf numFmtId="0" fontId="92" fillId="27" borderId="42" xfId="411" applyFont="1" applyFill="1" applyBorder="1" applyAlignment="1" applyProtection="1">
      <alignment horizontal="center" vertical="center"/>
    </xf>
    <xf numFmtId="0" fontId="85" fillId="27" borderId="27" xfId="411" applyFont="1" applyFill="1" applyBorder="1" applyAlignment="1" applyProtection="1">
      <alignment horizontal="center"/>
    </xf>
    <xf numFmtId="0" fontId="85" fillId="27" borderId="28" xfId="411" applyFont="1" applyFill="1" applyBorder="1" applyAlignment="1" applyProtection="1">
      <alignment horizontal="center"/>
    </xf>
    <xf numFmtId="0" fontId="85" fillId="27" borderId="19" xfId="411" applyFont="1" applyFill="1" applyBorder="1" applyAlignment="1" applyProtection="1">
      <alignment horizontal="center" vertical="center"/>
    </xf>
    <xf numFmtId="0" fontId="85" fillId="27" borderId="16" xfId="411" applyFont="1" applyFill="1" applyBorder="1" applyAlignment="1" applyProtection="1">
      <alignment horizontal="center" vertical="center"/>
    </xf>
    <xf numFmtId="176" fontId="92" fillId="0" borderId="22" xfId="412" applyFont="1" applyFill="1" applyBorder="1" applyAlignment="1" applyProtection="1">
      <alignment horizontal="center"/>
    </xf>
    <xf numFmtId="0" fontId="81" fillId="27" borderId="23" xfId="411" applyFont="1" applyFill="1" applyBorder="1" applyAlignment="1" applyProtection="1">
      <alignment horizontal="center" vertical="center"/>
    </xf>
    <xf numFmtId="0" fontId="81" fillId="27" borderId="22" xfId="411" applyFont="1" applyFill="1" applyBorder="1" applyAlignment="1" applyProtection="1">
      <alignment horizontal="center" vertical="center"/>
    </xf>
    <xf numFmtId="0" fontId="81" fillId="27" borderId="16" xfId="411" applyFont="1" applyFill="1" applyBorder="1" applyAlignment="1" applyProtection="1">
      <alignment horizontal="center" vertical="center"/>
    </xf>
    <xf numFmtId="0" fontId="81" fillId="27" borderId="0" xfId="411" applyFont="1" applyFill="1" applyBorder="1" applyAlignment="1" applyProtection="1">
      <alignment horizontal="center" vertical="center"/>
    </xf>
    <xf numFmtId="0" fontId="81" fillId="27" borderId="19" xfId="411" applyFont="1" applyFill="1" applyBorder="1" applyAlignment="1" applyProtection="1">
      <alignment horizontal="center"/>
    </xf>
    <xf numFmtId="0" fontId="81" fillId="27" borderId="27" xfId="411" applyFont="1" applyFill="1" applyBorder="1" applyAlignment="1" applyProtection="1">
      <alignment horizontal="center" vertical="center"/>
    </xf>
    <xf numFmtId="0" fontId="92" fillId="27" borderId="16" xfId="411" applyFont="1" applyFill="1" applyBorder="1" applyAlignment="1">
      <alignment horizontal="center"/>
    </xf>
    <xf numFmtId="0" fontId="92" fillId="27" borderId="0" xfId="411" applyFont="1" applyFill="1" applyBorder="1" applyAlignment="1">
      <alignment horizontal="center"/>
    </xf>
    <xf numFmtId="0" fontId="92" fillId="27" borderId="27" xfId="411" applyFont="1" applyFill="1" applyBorder="1" applyAlignment="1">
      <alignment horizontal="center"/>
    </xf>
    <xf numFmtId="0" fontId="92" fillId="27" borderId="23" xfId="411" applyFont="1" applyFill="1" applyBorder="1" applyAlignment="1">
      <alignment horizontal="center"/>
    </xf>
    <xf numFmtId="0" fontId="92" fillId="27" borderId="17" xfId="411" applyFont="1" applyFill="1" applyBorder="1" applyAlignment="1">
      <alignment horizontal="center"/>
    </xf>
    <xf numFmtId="0" fontId="92" fillId="27" borderId="28" xfId="411" applyFont="1" applyFill="1" applyBorder="1" applyAlignment="1">
      <alignment horizontal="center"/>
    </xf>
    <xf numFmtId="176" fontId="85" fillId="27" borderId="24" xfId="412" applyFont="1" applyFill="1" applyBorder="1" applyAlignment="1">
      <alignment horizontal="center"/>
    </xf>
    <xf numFmtId="176" fontId="85" fillId="27" borderId="27" xfId="412" applyFont="1" applyFill="1" applyBorder="1" applyAlignment="1">
      <alignment horizontal="center"/>
    </xf>
    <xf numFmtId="176" fontId="85" fillId="27" borderId="28" xfId="412" applyFont="1" applyFill="1" applyBorder="1" applyAlignment="1">
      <alignment horizontal="center"/>
    </xf>
    <xf numFmtId="0" fontId="81" fillId="27" borderId="24" xfId="411" applyFont="1" applyFill="1" applyBorder="1" applyAlignment="1" applyProtection="1">
      <alignment horizontal="center" vertical="center"/>
    </xf>
    <xf numFmtId="0" fontId="81" fillId="27" borderId="21" xfId="411" applyFont="1" applyFill="1" applyBorder="1" applyAlignment="1" applyProtection="1">
      <alignment horizontal="center" vertical="center"/>
    </xf>
    <xf numFmtId="0" fontId="81" fillId="27" borderId="28" xfId="411" applyFont="1" applyFill="1" applyBorder="1" applyAlignment="1" applyProtection="1">
      <alignment horizontal="center" vertical="center"/>
    </xf>
    <xf numFmtId="0" fontId="81" fillId="27" borderId="61" xfId="411" applyFont="1" applyFill="1" applyBorder="1" applyAlignment="1" applyProtection="1">
      <alignment horizontal="center" vertical="center"/>
    </xf>
    <xf numFmtId="0" fontId="92" fillId="27" borderId="19" xfId="411" applyFont="1" applyFill="1" applyBorder="1" applyAlignment="1" applyProtection="1">
      <alignment horizontal="center"/>
    </xf>
    <xf numFmtId="0" fontId="84" fillId="27" borderId="20" xfId="411" applyFont="1" applyFill="1" applyBorder="1" applyAlignment="1" applyProtection="1">
      <alignment horizontal="center" vertical="center"/>
    </xf>
    <xf numFmtId="0" fontId="81" fillId="27" borderId="20" xfId="411" applyFont="1" applyFill="1" applyBorder="1" applyAlignment="1">
      <alignment horizontal="center"/>
    </xf>
    <xf numFmtId="0" fontId="81" fillId="27" borderId="18" xfId="411" applyFont="1" applyFill="1" applyBorder="1" applyAlignment="1">
      <alignment horizontal="center"/>
    </xf>
    <xf numFmtId="0" fontId="81" fillId="27" borderId="19" xfId="411" applyFont="1" applyFill="1" applyBorder="1" applyAlignment="1">
      <alignment horizontal="center"/>
    </xf>
    <xf numFmtId="0" fontId="81" fillId="27" borderId="23" xfId="416" applyFont="1" applyFill="1" applyBorder="1" applyAlignment="1" applyProtection="1">
      <alignment horizontal="center" vertical="center"/>
    </xf>
    <xf numFmtId="0" fontId="81" fillId="27" borderId="24" xfId="416" applyFont="1" applyFill="1" applyBorder="1" applyAlignment="1" applyProtection="1">
      <alignment horizontal="center" vertical="center"/>
    </xf>
    <xf numFmtId="0" fontId="81" fillId="27" borderId="23" xfId="416" applyFont="1" applyFill="1" applyBorder="1" applyAlignment="1" applyProtection="1">
      <alignment horizontal="center" vertical="center" shrinkToFit="1"/>
    </xf>
    <xf numFmtId="0" fontId="81" fillId="27" borderId="19" xfId="416" applyFont="1" applyFill="1" applyBorder="1" applyAlignment="1" applyProtection="1">
      <alignment horizontal="center" vertical="center"/>
    </xf>
    <xf numFmtId="0" fontId="81" fillId="27" borderId="20" xfId="416" applyFont="1" applyFill="1" applyBorder="1" applyAlignment="1" applyProtection="1">
      <alignment horizontal="center" vertical="center"/>
    </xf>
    <xf numFmtId="0" fontId="81" fillId="27" borderId="19" xfId="416" applyFont="1" applyFill="1" applyBorder="1" applyAlignment="1" applyProtection="1">
      <alignment horizontal="center" wrapText="1"/>
    </xf>
    <xf numFmtId="0" fontId="81" fillId="27" borderId="27" xfId="416" applyFont="1" applyFill="1" applyBorder="1" applyAlignment="1" applyProtection="1">
      <alignment horizontal="center" vertical="center"/>
    </xf>
    <xf numFmtId="0" fontId="81" fillId="27" borderId="28" xfId="416" applyFont="1" applyFill="1" applyBorder="1" applyAlignment="1" applyProtection="1">
      <alignment horizontal="center" vertical="center"/>
    </xf>
    <xf numFmtId="0" fontId="92" fillId="27" borderId="27" xfId="423" applyFont="1" applyFill="1" applyBorder="1" applyAlignment="1" applyProtection="1">
      <alignment horizontal="center" vertical="center"/>
    </xf>
    <xf numFmtId="0" fontId="92" fillId="27" borderId="28" xfId="423" applyFont="1" applyFill="1" applyBorder="1" applyAlignment="1" applyProtection="1">
      <alignment horizontal="center" vertical="center"/>
    </xf>
    <xf numFmtId="0" fontId="92" fillId="27" borderId="36" xfId="423" applyFont="1" applyFill="1" applyBorder="1" applyAlignment="1" applyProtection="1">
      <alignment horizontal="center" vertical="center"/>
    </xf>
    <xf numFmtId="0" fontId="92" fillId="27" borderId="16" xfId="423" applyFont="1" applyFill="1" applyBorder="1" applyAlignment="1" applyProtection="1">
      <alignment horizontal="center" wrapText="1"/>
    </xf>
    <xf numFmtId="0" fontId="81" fillId="0" borderId="0" xfId="315" applyFont="1" applyFill="1" applyProtection="1"/>
    <xf numFmtId="41" fontId="81" fillId="0" borderId="41" xfId="315" applyNumberFormat="1" applyFont="1" applyFill="1" applyBorder="1"/>
    <xf numFmtId="41" fontId="81" fillId="0" borderId="48" xfId="315" applyNumberFormat="1" applyFont="1" applyFill="1" applyBorder="1"/>
    <xf numFmtId="41" fontId="81" fillId="0" borderId="0" xfId="315" applyNumberFormat="1" applyFont="1" applyFill="1" applyBorder="1" applyAlignment="1">
      <alignment horizontal="right"/>
    </xf>
    <xf numFmtId="41" fontId="81" fillId="0" borderId="41" xfId="315" applyNumberFormat="1" applyFont="1" applyFill="1" applyBorder="1" applyAlignment="1">
      <alignment horizontal="right"/>
    </xf>
    <xf numFmtId="0" fontId="88" fillId="28" borderId="40" xfId="315" applyFont="1" applyFill="1" applyBorder="1" applyAlignment="1" applyProtection="1">
      <alignment horizontal="center"/>
    </xf>
    <xf numFmtId="0" fontId="101" fillId="0" borderId="40" xfId="342" applyFont="1" applyFill="1" applyBorder="1" applyAlignment="1">
      <alignment horizontal="distributed"/>
    </xf>
    <xf numFmtId="176" fontId="81" fillId="0" borderId="0" xfId="412" applyFont="1" applyFill="1" applyBorder="1" applyAlignment="1" applyProtection="1">
      <alignment horizontal="left"/>
    </xf>
    <xf numFmtId="0" fontId="81" fillId="0" borderId="0" xfId="411" applyFont="1" applyBorder="1" applyAlignment="1">
      <alignment horizontal="left"/>
    </xf>
    <xf numFmtId="0" fontId="81" fillId="0" borderId="0" xfId="411" applyFont="1" applyFill="1" applyAlignment="1" applyProtection="1"/>
    <xf numFmtId="0" fontId="81" fillId="0" borderId="0" xfId="411" applyFont="1" applyFill="1" applyBorder="1" applyAlignment="1" applyProtection="1"/>
    <xf numFmtId="0" fontId="81" fillId="0" borderId="0" xfId="411" applyFont="1" applyFill="1" applyAlignment="1" applyProtection="1">
      <alignment horizontal="left"/>
    </xf>
    <xf numFmtId="0" fontId="92" fillId="0" borderId="0" xfId="411" applyFont="1" applyFill="1" applyAlignment="1" applyProtection="1">
      <alignment horizontal="right"/>
    </xf>
    <xf numFmtId="0" fontId="96" fillId="27" borderId="38" xfId="411" applyFont="1" applyFill="1" applyBorder="1" applyAlignment="1" applyProtection="1">
      <alignment horizontal="center" vertical="center"/>
    </xf>
    <xf numFmtId="0" fontId="81" fillId="27" borderId="47" xfId="411" applyFont="1" applyFill="1" applyBorder="1" applyAlignment="1" applyProtection="1">
      <alignment horizontal="centerContinuous" vertical="center"/>
    </xf>
    <xf numFmtId="0" fontId="96" fillId="27" borderId="42" xfId="411" applyFont="1" applyFill="1" applyBorder="1" applyAlignment="1" applyProtection="1">
      <alignment horizontal="center" vertical="center"/>
    </xf>
    <xf numFmtId="0" fontId="81" fillId="0" borderId="40" xfId="411" applyFont="1" applyFill="1" applyBorder="1" applyAlignment="1">
      <alignment horizontal="distributed" justifyLastLine="1"/>
    </xf>
    <xf numFmtId="41" fontId="81" fillId="0" borderId="0" xfId="411" applyNumberFormat="1" applyFont="1" applyFill="1" applyBorder="1" applyAlignment="1">
      <alignment horizontal="right"/>
    </xf>
    <xf numFmtId="41" fontId="81" fillId="0" borderId="41" xfId="411" applyNumberFormat="1" applyFont="1" applyFill="1" applyBorder="1" applyAlignment="1">
      <alignment horizontal="right"/>
    </xf>
    <xf numFmtId="0" fontId="132" fillId="0" borderId="52" xfId="411" applyFont="1" applyFill="1" applyBorder="1" applyAlignment="1">
      <alignment horizontal="distributed"/>
    </xf>
    <xf numFmtId="0" fontId="138" fillId="0" borderId="40" xfId="411" applyFont="1" applyFill="1" applyBorder="1" applyAlignment="1" applyProtection="1">
      <alignment horizontal="center"/>
    </xf>
    <xf numFmtId="176" fontId="138" fillId="0" borderId="0" xfId="412" applyNumberFormat="1" applyFont="1" applyFill="1" applyBorder="1" applyAlignment="1" applyProtection="1">
      <alignment horizontal="center"/>
    </xf>
    <xf numFmtId="176" fontId="138" fillId="0" borderId="0" xfId="412" applyFont="1" applyFill="1" applyBorder="1" applyAlignment="1" applyProtection="1">
      <alignment horizontal="center"/>
    </xf>
    <xf numFmtId="176" fontId="138" fillId="0" borderId="41" xfId="412" applyFont="1" applyFill="1" applyBorder="1" applyAlignment="1" applyProtection="1">
      <alignment horizontal="center"/>
    </xf>
    <xf numFmtId="0" fontId="138" fillId="0" borderId="40" xfId="411" applyFont="1" applyFill="1" applyBorder="1" applyAlignment="1">
      <alignment horizontal="distributed"/>
    </xf>
    <xf numFmtId="176" fontId="139" fillId="0" borderId="0" xfId="412" applyNumberFormat="1" applyFont="1" applyFill="1" applyBorder="1" applyAlignment="1" applyProtection="1">
      <alignment horizontal="center"/>
    </xf>
    <xf numFmtId="41" fontId="138" fillId="28" borderId="0" xfId="411" applyNumberFormat="1" applyFont="1" applyFill="1" applyBorder="1"/>
    <xf numFmtId="41" fontId="138" fillId="28" borderId="41" xfId="411" applyNumberFormat="1" applyFont="1" applyFill="1" applyBorder="1"/>
    <xf numFmtId="0" fontId="140" fillId="28" borderId="40" xfId="411" applyFont="1" applyFill="1" applyBorder="1" applyAlignment="1" applyProtection="1">
      <alignment horizontal="center"/>
    </xf>
    <xf numFmtId="176" fontId="140" fillId="28" borderId="0" xfId="412" applyNumberFormat="1" applyFont="1" applyFill="1" applyBorder="1" applyAlignment="1" applyProtection="1">
      <alignment horizontal="center"/>
    </xf>
    <xf numFmtId="176" fontId="140" fillId="28" borderId="0" xfId="412" applyFont="1" applyFill="1" applyBorder="1" applyAlignment="1" applyProtection="1">
      <alignment horizontal="center"/>
    </xf>
    <xf numFmtId="176" fontId="140" fillId="28" borderId="41" xfId="412" applyFont="1" applyFill="1" applyBorder="1" applyAlignment="1" applyProtection="1">
      <alignment horizontal="center"/>
    </xf>
    <xf numFmtId="41" fontId="138" fillId="0" borderId="0" xfId="411" applyNumberFormat="1" applyFont="1" applyFill="1" applyBorder="1"/>
    <xf numFmtId="41" fontId="138" fillId="0" borderId="41" xfId="411" applyNumberFormat="1" applyFont="1" applyFill="1" applyBorder="1"/>
    <xf numFmtId="0" fontId="141" fillId="27" borderId="38" xfId="0" applyFont="1" applyFill="1" applyBorder="1" applyAlignment="1">
      <alignment horizontal="center" vertical="center" wrapText="1"/>
    </xf>
    <xf numFmtId="0" fontId="141" fillId="27" borderId="40" xfId="0" applyFont="1" applyFill="1" applyBorder="1" applyAlignment="1">
      <alignment vertical="center"/>
    </xf>
    <xf numFmtId="0" fontId="141" fillId="27" borderId="42" xfId="0" applyFont="1" applyFill="1" applyBorder="1" applyAlignment="1">
      <alignment horizontal="center" vertical="center"/>
    </xf>
    <xf numFmtId="0" fontId="132" fillId="0" borderId="45" xfId="411" applyFont="1" applyFill="1" applyBorder="1"/>
    <xf numFmtId="176" fontId="138" fillId="0" borderId="48" xfId="412" applyFont="1" applyFill="1" applyBorder="1" applyAlignment="1" applyProtection="1">
      <alignment horizontal="center"/>
    </xf>
    <xf numFmtId="41" fontId="138" fillId="28" borderId="48" xfId="411" applyNumberFormat="1" applyFont="1" applyFill="1" applyBorder="1"/>
    <xf numFmtId="176" fontId="140" fillId="28" borderId="48" xfId="412" applyFont="1" applyFill="1" applyBorder="1" applyAlignment="1" applyProtection="1">
      <alignment horizontal="center"/>
    </xf>
    <xf numFmtId="41" fontId="138" fillId="0" borderId="48" xfId="411" applyNumberFormat="1" applyFont="1" applyFill="1" applyBorder="1"/>
    <xf numFmtId="0" fontId="132" fillId="0" borderId="52" xfId="411" applyFont="1" applyFill="1" applyBorder="1" applyAlignment="1">
      <alignment horizontal="right"/>
    </xf>
    <xf numFmtId="0" fontId="114" fillId="0" borderId="0" xfId="411" applyFont="1" applyFill="1" applyAlignment="1">
      <alignment horizontal="right" vertical="top"/>
    </xf>
    <xf numFmtId="0" fontId="88" fillId="0" borderId="0" xfId="411" applyFont="1" applyFill="1" applyAlignment="1">
      <alignment vertical="top"/>
    </xf>
    <xf numFmtId="0" fontId="134" fillId="0" borderId="0" xfId="411" applyFont="1" applyFill="1" applyAlignment="1">
      <alignment vertical="top" wrapText="1"/>
    </xf>
    <xf numFmtId="0" fontId="81" fillId="0" borderId="0" xfId="411" applyFont="1" applyFill="1" applyBorder="1" applyProtection="1"/>
    <xf numFmtId="41" fontId="88" fillId="28" borderId="41" xfId="412" applyNumberFormat="1" applyFont="1" applyFill="1" applyBorder="1" applyAlignment="1" applyProtection="1">
      <alignment horizontal="right"/>
    </xf>
    <xf numFmtId="176" fontId="132" fillId="0" borderId="58" xfId="412" applyFont="1" applyFill="1" applyBorder="1" applyAlignment="1" applyProtection="1">
      <alignment horizontal="right"/>
    </xf>
    <xf numFmtId="0" fontId="81" fillId="27" borderId="57" xfId="411" applyFont="1" applyFill="1" applyBorder="1" applyAlignment="1" applyProtection="1">
      <alignment horizontal="center" vertical="center"/>
    </xf>
    <xf numFmtId="0" fontId="81" fillId="27" borderId="40" xfId="411" applyFont="1" applyFill="1" applyBorder="1" applyAlignment="1" applyProtection="1">
      <alignment horizontal="center"/>
    </xf>
    <xf numFmtId="0" fontId="81" fillId="27" borderId="42" xfId="411" applyFont="1" applyFill="1" applyBorder="1" applyAlignment="1" applyProtection="1">
      <alignment horizontal="center"/>
    </xf>
    <xf numFmtId="41" fontId="81" fillId="0" borderId="48" xfId="412" applyNumberFormat="1" applyFont="1" applyFill="1" applyBorder="1" applyAlignment="1" applyProtection="1">
      <alignment horizontal="right"/>
    </xf>
    <xf numFmtId="41" fontId="88" fillId="28" borderId="48" xfId="412" applyNumberFormat="1" applyFont="1" applyFill="1" applyBorder="1" applyAlignment="1" applyProtection="1">
      <alignment horizontal="right"/>
    </xf>
    <xf numFmtId="0" fontId="81" fillId="0" borderId="0" xfId="411" applyFont="1" applyFill="1" applyBorder="1" applyAlignment="1" applyProtection="1">
      <alignment horizontal="right"/>
    </xf>
    <xf numFmtId="0" fontId="81" fillId="0" borderId="0" xfId="411" applyFont="1" applyFill="1" applyAlignment="1" applyProtection="1">
      <alignment horizontal="right"/>
    </xf>
    <xf numFmtId="0" fontId="81" fillId="27" borderId="32" xfId="411" applyFont="1" applyFill="1" applyBorder="1" applyAlignment="1" applyProtection="1">
      <alignment horizontal="center" vertical="top"/>
    </xf>
    <xf numFmtId="0" fontId="81" fillId="27" borderId="32" xfId="411" applyFont="1" applyFill="1" applyBorder="1" applyAlignment="1" applyProtection="1">
      <alignment horizontal="center" vertical="top" wrapText="1"/>
    </xf>
    <xf numFmtId="0" fontId="81" fillId="27" borderId="47" xfId="411" applyFont="1" applyFill="1" applyBorder="1" applyAlignment="1" applyProtection="1">
      <alignment horizontal="center" vertical="top" wrapText="1"/>
    </xf>
    <xf numFmtId="0" fontId="81" fillId="27" borderId="49" xfId="411" applyFont="1" applyFill="1" applyBorder="1" applyAlignment="1" applyProtection="1">
      <alignment horizontal="center" wrapText="1"/>
    </xf>
    <xf numFmtId="0" fontId="81" fillId="27" borderId="51" xfId="411" applyFont="1" applyFill="1" applyBorder="1" applyAlignment="1" applyProtection="1">
      <alignment horizontal="center" wrapText="1"/>
    </xf>
    <xf numFmtId="41" fontId="92" fillId="0" borderId="41" xfId="412" applyNumberFormat="1" applyFont="1" applyFill="1" applyBorder="1" applyAlignment="1" applyProtection="1">
      <alignment horizontal="right"/>
    </xf>
    <xf numFmtId="0" fontId="93" fillId="28" borderId="40" xfId="411" applyFont="1" applyFill="1" applyBorder="1" applyAlignment="1" applyProtection="1">
      <alignment horizontal="center"/>
    </xf>
    <xf numFmtId="41" fontId="93" fillId="28" borderId="41" xfId="412" applyNumberFormat="1" applyFont="1" applyFill="1" applyBorder="1" applyAlignment="1" applyProtection="1">
      <alignment horizontal="right"/>
    </xf>
    <xf numFmtId="0" fontId="81" fillId="27" borderId="43" xfId="411" applyFont="1" applyFill="1" applyBorder="1" applyAlignment="1" applyProtection="1">
      <alignment horizontal="center" vertical="center"/>
    </xf>
    <xf numFmtId="0" fontId="81" fillId="0" borderId="52" xfId="411" applyFont="1" applyFill="1" applyBorder="1" applyAlignment="1" applyProtection="1">
      <alignment horizontal="center"/>
    </xf>
    <xf numFmtId="41" fontId="81" fillId="0" borderId="58" xfId="412" applyNumberFormat="1" applyFont="1" applyFill="1" applyBorder="1" applyAlignment="1" applyProtection="1">
      <alignment horizontal="right"/>
    </xf>
    <xf numFmtId="41" fontId="81" fillId="0" borderId="10" xfId="412" applyNumberFormat="1" applyFont="1" applyFill="1" applyBorder="1" applyAlignment="1" applyProtection="1">
      <alignment horizontal="right"/>
    </xf>
    <xf numFmtId="41" fontId="81" fillId="0" borderId="45" xfId="412" applyNumberFormat="1" applyFont="1" applyFill="1" applyBorder="1" applyAlignment="1" applyProtection="1">
      <alignment horizontal="right"/>
    </xf>
    <xf numFmtId="0" fontId="81" fillId="27" borderId="47" xfId="411" applyFont="1" applyFill="1" applyBorder="1" applyAlignment="1" applyProtection="1">
      <alignment horizontal="center" vertical="center"/>
    </xf>
    <xf numFmtId="41" fontId="81" fillId="0" borderId="44" xfId="412" applyNumberFormat="1" applyFont="1" applyFill="1" applyBorder="1" applyAlignment="1" applyProtection="1">
      <alignment horizontal="right"/>
    </xf>
    <xf numFmtId="0" fontId="81" fillId="0" borderId="0" xfId="411" applyFont="1" applyFill="1" applyAlignment="1" applyProtection="1">
      <alignment vertical="center"/>
    </xf>
    <xf numFmtId="0" fontId="92" fillId="0" borderId="0" xfId="411" applyFont="1" applyFill="1" applyAlignment="1" applyProtection="1">
      <alignment horizontal="left"/>
    </xf>
    <xf numFmtId="176" fontId="92" fillId="0" borderId="10" xfId="412" applyFont="1" applyFill="1" applyBorder="1" applyAlignment="1" applyProtection="1">
      <alignment horizontal="center"/>
    </xf>
    <xf numFmtId="176" fontId="92" fillId="0" borderId="41" xfId="412" applyFont="1" applyFill="1" applyBorder="1" applyAlignment="1" applyProtection="1">
      <alignment horizontal="right"/>
    </xf>
    <xf numFmtId="41" fontId="92" fillId="0" borderId="41" xfId="411" applyNumberFormat="1" applyFont="1" applyFill="1" applyBorder="1" applyAlignment="1" applyProtection="1">
      <alignment horizontal="right"/>
    </xf>
    <xf numFmtId="41" fontId="92" fillId="0" borderId="41" xfId="411" applyNumberFormat="1" applyFont="1" applyFill="1" applyBorder="1" applyAlignment="1">
      <alignment horizontal="right"/>
    </xf>
    <xf numFmtId="176" fontId="92" fillId="0" borderId="45" xfId="412" applyFont="1" applyFill="1" applyBorder="1" applyAlignment="1" applyProtection="1">
      <alignment horizontal="right"/>
    </xf>
    <xf numFmtId="176" fontId="92" fillId="0" borderId="41" xfId="412" applyFont="1" applyFill="1" applyBorder="1"/>
    <xf numFmtId="176" fontId="88" fillId="28" borderId="0" xfId="412" applyFont="1" applyFill="1" applyBorder="1" applyAlignment="1">
      <alignment horizontal="right"/>
    </xf>
    <xf numFmtId="176" fontId="88" fillId="28" borderId="41" xfId="412" applyFont="1" applyFill="1" applyBorder="1"/>
    <xf numFmtId="0" fontId="92" fillId="0" borderId="58" xfId="411" applyFont="1" applyFill="1" applyBorder="1" applyAlignment="1" applyProtection="1">
      <alignment horizontal="center"/>
    </xf>
    <xf numFmtId="0" fontId="92" fillId="0" borderId="48" xfId="411" applyFont="1" applyFill="1" applyBorder="1" applyAlignment="1" applyProtection="1">
      <alignment horizontal="center"/>
    </xf>
    <xf numFmtId="0" fontId="92" fillId="0" borderId="52" xfId="411" applyFont="1" applyFill="1" applyBorder="1" applyAlignment="1" applyProtection="1">
      <alignment horizontal="center" vertical="center"/>
    </xf>
    <xf numFmtId="41" fontId="85" fillId="0" borderId="58" xfId="411" applyNumberFormat="1" applyFont="1" applyFill="1" applyBorder="1" applyAlignment="1" applyProtection="1">
      <alignment horizontal="right" vertical="center"/>
    </xf>
    <xf numFmtId="41" fontId="85" fillId="0" borderId="10" xfId="411" applyNumberFormat="1" applyFont="1" applyFill="1" applyBorder="1" applyAlignment="1" applyProtection="1">
      <alignment horizontal="right" vertical="center"/>
    </xf>
    <xf numFmtId="41" fontId="85" fillId="0" borderId="45" xfId="411" applyNumberFormat="1" applyFont="1" applyFill="1" applyBorder="1" applyAlignment="1" applyProtection="1">
      <alignment horizontal="right" vertical="center"/>
    </xf>
    <xf numFmtId="0" fontId="77" fillId="27" borderId="39" xfId="411" applyFont="1" applyFill="1" applyBorder="1" applyAlignment="1">
      <alignment horizontal="centerContinuous"/>
    </xf>
    <xf numFmtId="0" fontId="81" fillId="27" borderId="41" xfId="411" applyFont="1" applyFill="1" applyBorder="1" applyAlignment="1">
      <alignment horizontal="center"/>
    </xf>
    <xf numFmtId="0" fontId="81" fillId="0" borderId="0" xfId="416" applyFont="1" applyFill="1" applyAlignment="1" applyProtection="1">
      <alignment horizontal="left"/>
    </xf>
    <xf numFmtId="0" fontId="81" fillId="0" borderId="40" xfId="416" applyFont="1" applyFill="1" applyBorder="1" applyAlignment="1" applyProtection="1">
      <alignment horizontal="center"/>
    </xf>
    <xf numFmtId="176" fontId="81" fillId="0" borderId="41" xfId="417" applyFont="1" applyFill="1" applyBorder="1" applyAlignment="1" applyProtection="1">
      <alignment horizontal="right"/>
    </xf>
    <xf numFmtId="0" fontId="88" fillId="28" borderId="40" xfId="416" applyFont="1" applyFill="1" applyBorder="1" applyAlignment="1" applyProtection="1">
      <alignment horizontal="center"/>
    </xf>
    <xf numFmtId="176" fontId="88" fillId="28" borderId="41" xfId="417" applyFont="1" applyFill="1" applyBorder="1" applyAlignment="1" applyProtection="1">
      <alignment horizontal="right"/>
    </xf>
    <xf numFmtId="0" fontId="81" fillId="0" borderId="44" xfId="416" applyFont="1" applyFill="1" applyBorder="1" applyAlignment="1" applyProtection="1">
      <alignment horizontal="center"/>
    </xf>
    <xf numFmtId="0" fontId="81" fillId="0" borderId="10" xfId="416" applyFont="1" applyFill="1" applyBorder="1" applyAlignment="1" applyProtection="1">
      <alignment horizontal="center"/>
    </xf>
    <xf numFmtId="176" fontId="81" fillId="0" borderId="45" xfId="417" applyFont="1" applyFill="1" applyBorder="1" applyAlignment="1" applyProtection="1">
      <alignment horizontal="right"/>
    </xf>
    <xf numFmtId="41" fontId="81" fillId="0" borderId="48" xfId="211" applyFont="1" applyFill="1" applyBorder="1" applyAlignment="1" applyProtection="1">
      <alignment horizontal="right"/>
    </xf>
    <xf numFmtId="41" fontId="81" fillId="0" borderId="0" xfId="211" applyFont="1" applyFill="1" applyBorder="1" applyAlignment="1"/>
    <xf numFmtId="41" fontId="81" fillId="0" borderId="41" xfId="211" applyFont="1" applyFill="1" applyBorder="1" applyAlignment="1"/>
    <xf numFmtId="3" fontId="88" fillId="28" borderId="48" xfId="211" applyNumberFormat="1" applyFont="1" applyFill="1" applyBorder="1" applyAlignment="1" applyProtection="1">
      <alignment horizontal="right"/>
    </xf>
    <xf numFmtId="41" fontId="88" fillId="28" borderId="0" xfId="211" applyFont="1" applyFill="1" applyBorder="1" applyAlignment="1"/>
    <xf numFmtId="3" fontId="88" fillId="28" borderId="0" xfId="211" applyNumberFormat="1" applyFont="1" applyFill="1" applyBorder="1" applyAlignment="1"/>
    <xf numFmtId="3" fontId="88" fillId="28" borderId="41" xfId="211" applyNumberFormat="1" applyFont="1" applyFill="1" applyBorder="1" applyAlignment="1"/>
    <xf numFmtId="176" fontId="81" fillId="0" borderId="52" xfId="417" applyFont="1" applyFill="1" applyBorder="1" applyAlignment="1" applyProtection="1">
      <alignment horizontal="right"/>
    </xf>
    <xf numFmtId="0" fontId="81" fillId="0" borderId="10" xfId="416" applyFont="1" applyFill="1" applyBorder="1"/>
    <xf numFmtId="0" fontId="81" fillId="0" borderId="45" xfId="416" applyFont="1" applyFill="1" applyBorder="1"/>
    <xf numFmtId="41" fontId="81" fillId="0" borderId="41" xfId="211" applyFont="1" applyFill="1" applyBorder="1" applyAlignment="1" applyProtection="1">
      <alignment horizontal="right"/>
    </xf>
    <xf numFmtId="3" fontId="88" fillId="28" borderId="41" xfId="412" applyNumberFormat="1" applyFont="1" applyFill="1" applyBorder="1" applyAlignment="1" applyProtection="1">
      <alignment horizontal="right"/>
    </xf>
    <xf numFmtId="176" fontId="81" fillId="0" borderId="10" xfId="417" applyFont="1" applyFill="1" applyBorder="1" applyAlignment="1" applyProtection="1">
      <alignment horizontal="center"/>
    </xf>
    <xf numFmtId="176" fontId="81" fillId="0" borderId="45" xfId="417" applyFont="1" applyFill="1" applyBorder="1" applyAlignment="1" applyProtection="1">
      <alignment horizontal="center"/>
    </xf>
    <xf numFmtId="0" fontId="6" fillId="27" borderId="64" xfId="0" applyFont="1" applyFill="1" applyBorder="1" applyAlignment="1">
      <alignment vertical="center"/>
    </xf>
    <xf numFmtId="41" fontId="81" fillId="0" borderId="0" xfId="211" applyFont="1" applyFill="1" applyBorder="1" applyAlignment="1">
      <alignment horizontal="right"/>
    </xf>
    <xf numFmtId="41" fontId="81" fillId="0" borderId="41" xfId="211" applyFont="1" applyFill="1" applyBorder="1" applyAlignment="1">
      <alignment horizontal="right"/>
    </xf>
    <xf numFmtId="3" fontId="88" fillId="28" borderId="48" xfId="412" applyNumberFormat="1" applyFont="1" applyFill="1" applyBorder="1" applyAlignment="1" applyProtection="1">
      <alignment horizontal="right"/>
    </xf>
    <xf numFmtId="3" fontId="88" fillId="28" borderId="0" xfId="416" applyNumberFormat="1" applyFont="1" applyFill="1" applyBorder="1"/>
    <xf numFmtId="41" fontId="88" fillId="28" borderId="41" xfId="211" applyFont="1" applyFill="1" applyBorder="1" applyAlignment="1"/>
    <xf numFmtId="176" fontId="81" fillId="0" borderId="10" xfId="417" applyFont="1" applyFill="1" applyBorder="1" applyAlignment="1" applyProtection="1">
      <alignment horizontal="right"/>
    </xf>
    <xf numFmtId="0" fontId="81" fillId="0" borderId="10" xfId="411" applyFont="1" applyFill="1" applyBorder="1" applyAlignment="1" applyProtection="1">
      <alignment horizontal="left"/>
    </xf>
    <xf numFmtId="0" fontId="81" fillId="0" borderId="10" xfId="411" applyFont="1" applyFill="1" applyBorder="1" applyProtection="1"/>
    <xf numFmtId="0" fontId="81" fillId="0" borderId="0" xfId="414" applyFont="1" applyFill="1" applyAlignment="1">
      <alignment vertical="center"/>
    </xf>
    <xf numFmtId="176" fontId="81" fillId="0" borderId="58" xfId="412" applyFont="1" applyFill="1" applyBorder="1" applyAlignment="1" applyProtection="1">
      <alignment horizontal="right"/>
    </xf>
    <xf numFmtId="0" fontId="89" fillId="0" borderId="10" xfId="411" applyFont="1" applyFill="1" applyBorder="1"/>
    <xf numFmtId="0" fontId="84" fillId="0" borderId="10" xfId="411" applyFont="1" applyFill="1" applyBorder="1"/>
    <xf numFmtId="0" fontId="84" fillId="0" borderId="45" xfId="411" applyFont="1" applyFill="1" applyBorder="1"/>
    <xf numFmtId="176" fontId="81" fillId="0" borderId="10" xfId="412" applyFont="1" applyFill="1" applyBorder="1" applyAlignment="1" applyProtection="1">
      <alignment horizontal="center"/>
      <protection locked="0"/>
    </xf>
    <xf numFmtId="176" fontId="81" fillId="0" borderId="10" xfId="412" applyFont="1" applyFill="1" applyBorder="1" applyAlignment="1" applyProtection="1">
      <alignment horizontal="right"/>
      <protection locked="0"/>
    </xf>
    <xf numFmtId="176" fontId="81" fillId="0" borderId="45" xfId="412" applyFont="1" applyFill="1" applyBorder="1" applyAlignment="1" applyProtection="1">
      <alignment horizontal="right"/>
      <protection locked="0"/>
    </xf>
    <xf numFmtId="0" fontId="92" fillId="0" borderId="0" xfId="414" applyFont="1" applyFill="1" applyAlignment="1" applyProtection="1">
      <alignment horizontal="right"/>
    </xf>
    <xf numFmtId="0" fontId="92" fillId="27" borderId="61" xfId="411" applyFont="1" applyFill="1" applyBorder="1" applyAlignment="1">
      <alignment horizontal="centerContinuous"/>
    </xf>
    <xf numFmtId="176" fontId="85" fillId="27" borderId="49" xfId="412" applyFont="1" applyFill="1" applyBorder="1" applyAlignment="1">
      <alignment horizontal="centerContinuous"/>
    </xf>
    <xf numFmtId="176" fontId="85" fillId="27" borderId="49" xfId="418" applyFont="1" applyFill="1" applyBorder="1"/>
    <xf numFmtId="176" fontId="85" fillId="27" borderId="51" xfId="418" applyFont="1" applyFill="1" applyBorder="1" applyAlignment="1">
      <alignment horizontal="center"/>
    </xf>
    <xf numFmtId="193" fontId="92" fillId="0" borderId="0" xfId="411" applyNumberFormat="1" applyFont="1" applyFill="1" applyBorder="1" applyAlignment="1">
      <alignment horizontal="right"/>
    </xf>
    <xf numFmtId="193" fontId="92" fillId="0" borderId="41" xfId="411" applyNumberFormat="1" applyFont="1" applyFill="1" applyBorder="1" applyAlignment="1">
      <alignment horizontal="right"/>
    </xf>
    <xf numFmtId="41" fontId="92" fillId="0" borderId="41" xfId="420" applyNumberFormat="1" applyFont="1" applyFill="1" applyBorder="1" applyAlignment="1" applyProtection="1">
      <alignment wrapText="1"/>
      <protection locked="0"/>
    </xf>
    <xf numFmtId="194" fontId="92" fillId="0" borderId="41" xfId="411" applyNumberFormat="1" applyFont="1" applyFill="1" applyBorder="1"/>
    <xf numFmtId="194" fontId="88" fillId="28" borderId="41" xfId="411" applyNumberFormat="1" applyFont="1" applyFill="1" applyBorder="1"/>
    <xf numFmtId="41" fontId="93" fillId="0" borderId="58" xfId="419" applyNumberFormat="1" applyFont="1" applyFill="1" applyBorder="1" applyAlignment="1" applyProtection="1">
      <alignment horizontal="center"/>
    </xf>
    <xf numFmtId="176" fontId="92" fillId="0" borderId="10" xfId="412" applyFont="1" applyFill="1" applyBorder="1"/>
    <xf numFmtId="0" fontId="92" fillId="27" borderId="37" xfId="411" applyFont="1" applyFill="1" applyBorder="1" applyAlignment="1">
      <alignment horizontal="centerContinuous" vertical="center"/>
    </xf>
    <xf numFmtId="176" fontId="85" fillId="27" borderId="59" xfId="412" applyFont="1" applyFill="1" applyBorder="1" applyAlignment="1">
      <alignment horizontal="center"/>
    </xf>
    <xf numFmtId="0" fontId="85" fillId="27" borderId="49" xfId="411" applyFont="1" applyFill="1" applyBorder="1" applyAlignment="1">
      <alignment horizontal="right"/>
    </xf>
    <xf numFmtId="176" fontId="85" fillId="27" borderId="51" xfId="412" applyFont="1" applyFill="1" applyBorder="1" applyAlignment="1">
      <alignment horizontal="center"/>
    </xf>
    <xf numFmtId="41" fontId="92" fillId="0" borderId="41" xfId="412" applyNumberFormat="1" applyFont="1" applyFill="1" applyBorder="1" applyAlignment="1" applyProtection="1"/>
    <xf numFmtId="41" fontId="92" fillId="0" borderId="41" xfId="421" applyNumberFormat="1" applyFont="1" applyFill="1" applyBorder="1" applyAlignment="1" applyProtection="1">
      <alignment wrapText="1"/>
      <protection locked="0"/>
    </xf>
    <xf numFmtId="41" fontId="88" fillId="28" borderId="41" xfId="421" applyNumberFormat="1" applyFont="1" applyFill="1" applyBorder="1" applyAlignment="1" applyProtection="1">
      <alignment wrapText="1"/>
      <protection locked="0"/>
    </xf>
    <xf numFmtId="0" fontId="92" fillId="0" borderId="44" xfId="411" applyFont="1" applyFill="1" applyBorder="1" applyAlignment="1" applyProtection="1">
      <alignment horizontal="center" vertical="center"/>
    </xf>
    <xf numFmtId="0" fontId="92" fillId="0" borderId="10" xfId="411" applyFont="1" applyFill="1" applyBorder="1" applyAlignment="1" applyProtection="1">
      <alignment horizontal="center" vertical="center"/>
    </xf>
    <xf numFmtId="176" fontId="92" fillId="0" borderId="10" xfId="412" applyFont="1" applyFill="1" applyBorder="1" applyAlignment="1">
      <alignment vertical="center"/>
    </xf>
    <xf numFmtId="0" fontId="92" fillId="0" borderId="0" xfId="411" applyFont="1" applyFill="1" applyAlignment="1">
      <alignment horizontal="left"/>
    </xf>
    <xf numFmtId="0" fontId="92" fillId="0" borderId="10" xfId="411" applyFont="1" applyFill="1" applyBorder="1" applyAlignment="1">
      <alignment horizontal="left"/>
    </xf>
    <xf numFmtId="176" fontId="92" fillId="0" borderId="0" xfId="419" applyNumberFormat="1" applyFont="1" applyFill="1" applyBorder="1" applyAlignment="1" applyProtection="1">
      <alignment horizontal="right"/>
    </xf>
    <xf numFmtId="0" fontId="92" fillId="0" borderId="0" xfId="411" applyFont="1" applyFill="1" applyBorder="1" applyAlignment="1">
      <alignment vertical="center"/>
    </xf>
    <xf numFmtId="41" fontId="92" fillId="0" borderId="0" xfId="211" applyFont="1" applyFill="1" applyBorder="1" applyAlignment="1">
      <alignment horizontal="right"/>
    </xf>
    <xf numFmtId="41" fontId="88" fillId="28" borderId="0" xfId="211" applyFont="1" applyFill="1" applyBorder="1" applyAlignment="1" applyProtection="1">
      <alignment horizontal="right" wrapText="1"/>
      <protection locked="0"/>
    </xf>
    <xf numFmtId="41" fontId="92" fillId="0" borderId="0" xfId="211" applyFont="1" applyFill="1" applyBorder="1" applyAlignment="1" applyProtection="1">
      <alignment horizontal="right" wrapText="1"/>
      <protection locked="0"/>
    </xf>
    <xf numFmtId="0" fontId="81" fillId="0" borderId="40" xfId="411" applyFont="1" applyFill="1" applyBorder="1" applyAlignment="1" applyProtection="1">
      <alignment horizontal="center"/>
      <protection locked="0"/>
    </xf>
    <xf numFmtId="176" fontId="81" fillId="0" borderId="41" xfId="412" applyFont="1" applyFill="1" applyBorder="1" applyAlignment="1" applyProtection="1">
      <alignment horizontal="center"/>
      <protection locked="0"/>
    </xf>
    <xf numFmtId="0" fontId="88" fillId="28" borderId="40" xfId="411" applyFont="1" applyFill="1" applyBorder="1" applyAlignment="1" applyProtection="1">
      <alignment horizontal="center"/>
      <protection locked="0"/>
    </xf>
    <xf numFmtId="176" fontId="88" fillId="28" borderId="41" xfId="412" applyFont="1" applyFill="1" applyBorder="1" applyAlignment="1" applyProtection="1">
      <alignment horizontal="center"/>
      <protection locked="0"/>
    </xf>
    <xf numFmtId="176" fontId="81" fillId="0" borderId="48" xfId="412" applyFont="1" applyFill="1" applyBorder="1" applyAlignment="1" applyProtection="1">
      <alignment horizontal="center"/>
      <protection locked="0"/>
    </xf>
    <xf numFmtId="41" fontId="81" fillId="28" borderId="48" xfId="412" applyNumberFormat="1" applyFont="1" applyFill="1" applyBorder="1" applyAlignment="1" applyProtection="1">
      <alignment horizontal="center"/>
      <protection locked="0"/>
    </xf>
    <xf numFmtId="41" fontId="81" fillId="28" borderId="41" xfId="412" applyNumberFormat="1" applyFont="1" applyFill="1" applyBorder="1" applyAlignment="1" applyProtection="1">
      <alignment horizontal="center"/>
      <protection locked="0"/>
    </xf>
    <xf numFmtId="176" fontId="88" fillId="28" borderId="48" xfId="412" applyFont="1" applyFill="1" applyBorder="1" applyAlignment="1" applyProtection="1">
      <alignment horizontal="center"/>
      <protection locked="0"/>
    </xf>
    <xf numFmtId="41" fontId="81" fillId="0" borderId="48" xfId="412" applyNumberFormat="1" applyFont="1" applyFill="1" applyBorder="1" applyAlignment="1" applyProtection="1">
      <alignment horizontal="center"/>
      <protection locked="0"/>
    </xf>
    <xf numFmtId="41" fontId="81" fillId="0" borderId="41" xfId="412" applyNumberFormat="1" applyFont="1" applyFill="1" applyBorder="1" applyAlignment="1" applyProtection="1">
      <alignment horizontal="center"/>
      <protection locked="0"/>
    </xf>
    <xf numFmtId="176" fontId="132" fillId="0" borderId="52" xfId="412" applyFont="1" applyFill="1" applyBorder="1" applyAlignment="1" applyProtection="1">
      <alignment horizontal="center"/>
    </xf>
    <xf numFmtId="41" fontId="132" fillId="0" borderId="10" xfId="412" applyNumberFormat="1" applyFont="1" applyFill="1" applyBorder="1" applyAlignment="1" applyProtection="1">
      <alignment horizontal="center"/>
      <protection locked="0"/>
    </xf>
    <xf numFmtId="0" fontId="92" fillId="27" borderId="51" xfId="411" applyFont="1" applyFill="1" applyBorder="1" applyAlignment="1" applyProtection="1">
      <alignment horizontal="center" vertical="center"/>
    </xf>
    <xf numFmtId="176" fontId="92" fillId="28" borderId="41" xfId="412" applyFont="1" applyFill="1" applyBorder="1" applyAlignment="1" applyProtection="1">
      <alignment horizontal="center"/>
    </xf>
    <xf numFmtId="176" fontId="93" fillId="28" borderId="41" xfId="412" applyFont="1" applyFill="1" applyBorder="1" applyAlignment="1" applyProtection="1">
      <alignment horizontal="center"/>
    </xf>
    <xf numFmtId="0" fontId="92" fillId="27" borderId="57" xfId="411" applyFont="1" applyFill="1" applyBorder="1" applyAlignment="1" applyProtection="1">
      <alignment horizontal="center" vertical="center"/>
    </xf>
    <xf numFmtId="0" fontId="92" fillId="27" borderId="40" xfId="411" applyFont="1" applyFill="1" applyBorder="1" applyAlignment="1" applyProtection="1">
      <alignment horizontal="center"/>
    </xf>
    <xf numFmtId="176" fontId="92" fillId="0" borderId="62" xfId="412" applyFont="1" applyFill="1" applyBorder="1" applyAlignment="1" applyProtection="1">
      <alignment horizontal="center"/>
    </xf>
    <xf numFmtId="176" fontId="92" fillId="28" borderId="48" xfId="412" applyFont="1" applyFill="1" applyBorder="1" applyAlignment="1" applyProtection="1">
      <alignment horizontal="center"/>
    </xf>
    <xf numFmtId="176" fontId="93" fillId="28" borderId="48" xfId="412" applyFont="1" applyFill="1" applyBorder="1" applyAlignment="1" applyProtection="1">
      <alignment horizontal="center"/>
    </xf>
    <xf numFmtId="0" fontId="92" fillId="0" borderId="0" xfId="411" applyFont="1" applyFill="1" applyProtection="1"/>
    <xf numFmtId="0" fontId="92" fillId="0" borderId="0" xfId="411" applyFont="1" applyFill="1" applyAlignment="1" applyProtection="1"/>
    <xf numFmtId="0" fontId="92" fillId="0" borderId="0" xfId="411" applyFont="1" applyFill="1" applyAlignment="1"/>
    <xf numFmtId="0" fontId="77" fillId="27" borderId="40" xfId="411" applyFont="1" applyFill="1" applyBorder="1"/>
    <xf numFmtId="0" fontId="81" fillId="27" borderId="59" xfId="411" applyFont="1" applyFill="1" applyBorder="1" applyAlignment="1">
      <alignment horizontal="center"/>
    </xf>
    <xf numFmtId="0" fontId="81" fillId="27" borderId="51" xfId="411" applyFont="1" applyFill="1" applyBorder="1" applyAlignment="1">
      <alignment horizontal="center"/>
    </xf>
    <xf numFmtId="191" fontId="81" fillId="0" borderId="0" xfId="411" applyNumberFormat="1" applyFont="1" applyFill="1" applyBorder="1"/>
    <xf numFmtId="191" fontId="81" fillId="0" borderId="41" xfId="411" applyNumberFormat="1" applyFont="1" applyFill="1" applyBorder="1"/>
    <xf numFmtId="195" fontId="81" fillId="0" borderId="0" xfId="411" applyNumberFormat="1" applyFont="1" applyFill="1" applyBorder="1"/>
    <xf numFmtId="195" fontId="81" fillId="0" borderId="41" xfId="411" applyNumberFormat="1" applyFont="1" applyFill="1" applyBorder="1"/>
    <xf numFmtId="41" fontId="88" fillId="28" borderId="0" xfId="411" applyNumberFormat="1" applyFont="1" applyFill="1" applyBorder="1"/>
    <xf numFmtId="195" fontId="88" fillId="28" borderId="0" xfId="411" applyNumberFormat="1" applyFont="1" applyFill="1" applyBorder="1"/>
    <xf numFmtId="195" fontId="88" fillId="28" borderId="41" xfId="411" applyNumberFormat="1" applyFont="1" applyFill="1" applyBorder="1"/>
    <xf numFmtId="0" fontId="77" fillId="0" borderId="58" xfId="411" applyFont="1" applyBorder="1"/>
    <xf numFmtId="0" fontId="77" fillId="0" borderId="10" xfId="411" applyFont="1" applyBorder="1"/>
    <xf numFmtId="0" fontId="77" fillId="0" borderId="45" xfId="411" applyFont="1" applyBorder="1"/>
    <xf numFmtId="0" fontId="81" fillId="0" borderId="0" xfId="411" applyFont="1" applyFill="1" applyBorder="1" applyAlignment="1">
      <alignment vertical="center"/>
    </xf>
    <xf numFmtId="0" fontId="81" fillId="0" borderId="0" xfId="411" applyFont="1" applyFill="1" applyBorder="1" applyAlignment="1" applyProtection="1">
      <alignment horizontal="left" vertical="center"/>
    </xf>
    <xf numFmtId="0" fontId="81" fillId="0" borderId="0" xfId="411" applyFont="1"/>
    <xf numFmtId="0" fontId="92" fillId="27" borderId="59" xfId="423" applyFont="1" applyFill="1" applyBorder="1" applyAlignment="1" applyProtection="1">
      <alignment horizontal="center" vertical="center"/>
    </xf>
    <xf numFmtId="0" fontId="92" fillId="0" borderId="40" xfId="423" applyFont="1" applyFill="1" applyBorder="1" applyAlignment="1" applyProtection="1">
      <alignment horizontal="center"/>
    </xf>
    <xf numFmtId="176" fontId="92" fillId="0" borderId="41" xfId="424" applyFont="1" applyFill="1" applyBorder="1" applyAlignment="1" applyProtection="1">
      <alignment horizontal="right"/>
    </xf>
    <xf numFmtId="41" fontId="92" fillId="0" borderId="41" xfId="424" applyNumberFormat="1" applyFont="1" applyFill="1" applyBorder="1" applyAlignment="1" applyProtection="1">
      <alignment horizontal="right"/>
    </xf>
    <xf numFmtId="0" fontId="81" fillId="0" borderId="40" xfId="423" applyFont="1" applyFill="1" applyBorder="1" applyAlignment="1" applyProtection="1">
      <alignment horizontal="center"/>
    </xf>
    <xf numFmtId="41" fontId="81" fillId="0" borderId="41" xfId="424" applyNumberFormat="1" applyFont="1" applyFill="1" applyBorder="1" applyAlignment="1" applyProtection="1">
      <alignment horizontal="right"/>
    </xf>
    <xf numFmtId="0" fontId="88" fillId="28" borderId="40" xfId="423" applyFont="1" applyFill="1" applyBorder="1" applyAlignment="1" applyProtection="1">
      <alignment horizontal="center"/>
    </xf>
    <xf numFmtId="41" fontId="88" fillId="28" borderId="41" xfId="424" applyNumberFormat="1" applyFont="1" applyFill="1" applyBorder="1" applyAlignment="1" applyProtection="1">
      <alignment horizontal="right"/>
    </xf>
    <xf numFmtId="0" fontId="92" fillId="0" borderId="52" xfId="423" applyFont="1" applyFill="1" applyBorder="1" applyAlignment="1" applyProtection="1">
      <alignment horizontal="center"/>
    </xf>
    <xf numFmtId="176" fontId="92" fillId="0" borderId="58" xfId="423" applyNumberFormat="1" applyFont="1" applyFill="1" applyBorder="1" applyAlignment="1" applyProtection="1">
      <alignment horizontal="center"/>
    </xf>
    <xf numFmtId="176" fontId="92" fillId="0" borderId="10" xfId="423" applyNumberFormat="1" applyFont="1" applyFill="1" applyBorder="1" applyAlignment="1" applyProtection="1">
      <alignment horizontal="center"/>
    </xf>
    <xf numFmtId="176" fontId="92" fillId="0" borderId="45" xfId="423" applyNumberFormat="1" applyFont="1" applyFill="1" applyBorder="1" applyAlignment="1" applyProtection="1">
      <alignment horizontal="center"/>
    </xf>
    <xf numFmtId="0" fontId="92" fillId="27" borderId="39" xfId="423" applyFont="1" applyFill="1" applyBorder="1" applyAlignment="1" applyProtection="1">
      <alignment horizontal="centerContinuous" vertical="center"/>
    </xf>
    <xf numFmtId="0" fontId="92" fillId="27" borderId="59" xfId="423" applyFont="1" applyFill="1" applyBorder="1" applyAlignment="1" applyProtection="1">
      <alignment horizontal="center" vertical="center" wrapText="1"/>
    </xf>
    <xf numFmtId="0" fontId="92" fillId="27" borderId="49" xfId="423" applyFont="1" applyFill="1" applyBorder="1" applyAlignment="1" applyProtection="1">
      <alignment horizontal="center" wrapText="1"/>
    </xf>
    <xf numFmtId="0" fontId="85" fillId="27" borderId="49" xfId="423" applyFont="1" applyFill="1" applyBorder="1" applyAlignment="1" applyProtection="1">
      <alignment horizontal="center"/>
    </xf>
    <xf numFmtId="0" fontId="92" fillId="27" borderId="51" xfId="423" applyFont="1" applyFill="1" applyBorder="1" applyAlignment="1" applyProtection="1">
      <alignment horizontal="center"/>
    </xf>
    <xf numFmtId="176" fontId="81" fillId="0" borderId="41" xfId="424" applyFont="1" applyFill="1" applyBorder="1" applyAlignment="1" applyProtection="1">
      <alignment horizontal="right"/>
    </xf>
    <xf numFmtId="176" fontId="92" fillId="0" borderId="52" xfId="423" applyNumberFormat="1" applyFont="1" applyFill="1" applyBorder="1" applyAlignment="1" applyProtection="1">
      <alignment horizontal="center"/>
    </xf>
    <xf numFmtId="0" fontId="81" fillId="0" borderId="10" xfId="416" applyFont="1" applyFill="1" applyBorder="1" applyAlignment="1" applyProtection="1">
      <alignment horizontal="distributed"/>
    </xf>
    <xf numFmtId="176" fontId="81" fillId="0" borderId="10" xfId="416" applyNumberFormat="1" applyFont="1" applyFill="1" applyBorder="1" applyAlignment="1" applyProtection="1">
      <alignment horizontal="centerContinuous"/>
      <protection locked="0"/>
    </xf>
    <xf numFmtId="176" fontId="81" fillId="0" borderId="10" xfId="416" applyNumberFormat="1" applyFont="1" applyFill="1" applyBorder="1" applyAlignment="1" applyProtection="1">
      <alignment horizontal="center"/>
    </xf>
    <xf numFmtId="176" fontId="81" fillId="0" borderId="10" xfId="417" applyNumberFormat="1" applyFont="1" applyFill="1" applyBorder="1" applyAlignment="1" applyProtection="1">
      <alignment horizontal="right"/>
    </xf>
    <xf numFmtId="0" fontId="81" fillId="27" borderId="37" xfId="416" applyFont="1" applyFill="1" applyBorder="1" applyAlignment="1" applyProtection="1">
      <alignment horizontal="centerContinuous" vertical="center"/>
    </xf>
    <xf numFmtId="0" fontId="81" fillId="27" borderId="59" xfId="416" applyFont="1" applyFill="1" applyBorder="1" applyAlignment="1" applyProtection="1">
      <alignment horizontal="center" vertical="center"/>
    </xf>
    <xf numFmtId="0" fontId="81" fillId="27" borderId="49" xfId="416" applyFont="1" applyFill="1" applyBorder="1" applyAlignment="1" applyProtection="1">
      <alignment horizontal="center" vertical="center"/>
    </xf>
    <xf numFmtId="0" fontId="81" fillId="27" borderId="51" xfId="416" applyFont="1" applyFill="1" applyBorder="1" applyAlignment="1" applyProtection="1">
      <alignment horizontal="center" vertical="center"/>
    </xf>
    <xf numFmtId="176" fontId="81" fillId="0" borderId="41" xfId="416" applyNumberFormat="1" applyFont="1" applyFill="1" applyBorder="1" applyAlignment="1" applyProtection="1">
      <alignment horizontal="center"/>
    </xf>
    <xf numFmtId="176" fontId="81" fillId="0" borderId="41" xfId="416" applyNumberFormat="1" applyFont="1" applyFill="1" applyBorder="1" applyAlignment="1" applyProtection="1">
      <alignment horizontal="right"/>
    </xf>
    <xf numFmtId="176" fontId="88" fillId="28" borderId="41" xfId="416" applyNumberFormat="1" applyFont="1" applyFill="1" applyBorder="1" applyAlignment="1" applyProtection="1">
      <alignment horizontal="right"/>
    </xf>
    <xf numFmtId="0" fontId="88" fillId="0" borderId="52" xfId="416" applyFont="1" applyFill="1" applyBorder="1" applyAlignment="1" applyProtection="1">
      <alignment horizontal="center"/>
    </xf>
    <xf numFmtId="176" fontId="88" fillId="0" borderId="58" xfId="416" applyNumberFormat="1" applyFont="1" applyFill="1" applyBorder="1" applyAlignment="1" applyProtection="1">
      <alignment horizontal="centerContinuous"/>
      <protection locked="0"/>
    </xf>
    <xf numFmtId="176" fontId="88" fillId="0" borderId="10" xfId="416" applyNumberFormat="1" applyFont="1" applyFill="1" applyBorder="1" applyAlignment="1" applyProtection="1">
      <alignment horizontal="centerContinuous"/>
      <protection locked="0"/>
    </xf>
    <xf numFmtId="176" fontId="88" fillId="0" borderId="10" xfId="416" applyNumberFormat="1" applyFont="1" applyFill="1" applyBorder="1" applyAlignment="1" applyProtection="1">
      <alignment horizontal="center"/>
    </xf>
    <xf numFmtId="176" fontId="88" fillId="0" borderId="10" xfId="417" applyNumberFormat="1" applyFont="1" applyFill="1" applyBorder="1" applyAlignment="1" applyProtection="1">
      <alignment horizontal="right"/>
    </xf>
    <xf numFmtId="176" fontId="88" fillId="0" borderId="45" xfId="417" applyNumberFormat="1" applyFont="1" applyFill="1" applyBorder="1" applyAlignment="1" applyProtection="1">
      <alignment horizontal="right"/>
    </xf>
    <xf numFmtId="0" fontId="81" fillId="27" borderId="63" xfId="416" applyFont="1" applyFill="1" applyBorder="1" applyAlignment="1">
      <alignment horizontal="centerContinuous" vertical="center"/>
    </xf>
    <xf numFmtId="176" fontId="81" fillId="0" borderId="41" xfId="417" applyNumberFormat="1" applyFont="1" applyFill="1" applyBorder="1" applyAlignment="1" applyProtection="1">
      <alignment horizontal="right"/>
    </xf>
    <xf numFmtId="41" fontId="81" fillId="0" borderId="41" xfId="416" applyNumberFormat="1" applyFont="1" applyFill="1" applyBorder="1"/>
    <xf numFmtId="41" fontId="88" fillId="28" borderId="41" xfId="416" applyNumberFormat="1" applyFont="1" applyFill="1" applyBorder="1"/>
    <xf numFmtId="0" fontId="88" fillId="0" borderId="44" xfId="416" applyFont="1" applyFill="1" applyBorder="1" applyAlignment="1" applyProtection="1">
      <alignment horizontal="center"/>
    </xf>
    <xf numFmtId="176" fontId="88" fillId="0" borderId="58" xfId="416" applyNumberFormat="1" applyFont="1" applyFill="1" applyBorder="1" applyAlignment="1" applyProtection="1">
      <alignment horizontal="centerContinuous"/>
    </xf>
    <xf numFmtId="176" fontId="88" fillId="0" borderId="10" xfId="416" applyNumberFormat="1" applyFont="1" applyFill="1" applyBorder="1" applyAlignment="1" applyProtection="1">
      <alignment horizontal="centerContinuous"/>
    </xf>
    <xf numFmtId="0" fontId="88" fillId="0" borderId="45" xfId="416" applyFont="1" applyFill="1" applyBorder="1"/>
    <xf numFmtId="0" fontId="81" fillId="27" borderId="39" xfId="416" applyFont="1" applyFill="1" applyBorder="1" applyAlignment="1" applyProtection="1">
      <alignment horizontal="centerContinuous" vertical="center"/>
    </xf>
    <xf numFmtId="0" fontId="81" fillId="27" borderId="41" xfId="416" applyFont="1" applyFill="1" applyBorder="1" applyAlignment="1" applyProtection="1">
      <alignment horizontal="centerContinuous" vertical="center"/>
    </xf>
    <xf numFmtId="0" fontId="81" fillId="27" borderId="59" xfId="416" applyFont="1" applyFill="1" applyBorder="1" applyAlignment="1" applyProtection="1">
      <alignment horizontal="center" vertical="center" shrinkToFit="1"/>
    </xf>
    <xf numFmtId="0" fontId="81" fillId="27" borderId="49" xfId="416" applyFont="1" applyFill="1" applyBorder="1" applyAlignment="1" applyProtection="1">
      <alignment horizontal="center" vertical="center" shrinkToFit="1"/>
    </xf>
    <xf numFmtId="41" fontId="81" fillId="0" borderId="41" xfId="417" applyNumberFormat="1" applyFont="1" applyFill="1" applyBorder="1" applyAlignment="1" applyProtection="1">
      <alignment horizontal="center"/>
    </xf>
    <xf numFmtId="41" fontId="88" fillId="28" borderId="41" xfId="417" applyNumberFormat="1" applyFont="1" applyFill="1" applyBorder="1" applyAlignment="1" applyProtection="1">
      <alignment horizontal="center"/>
    </xf>
    <xf numFmtId="176" fontId="88" fillId="0" borderId="58" xfId="417" applyFont="1" applyFill="1" applyBorder="1" applyAlignment="1" applyProtection="1">
      <alignment horizontal="center"/>
    </xf>
    <xf numFmtId="176" fontId="88" fillId="0" borderId="10" xfId="417" applyFont="1" applyFill="1" applyBorder="1" applyAlignment="1" applyProtection="1">
      <alignment horizontal="center"/>
    </xf>
    <xf numFmtId="176" fontId="88" fillId="0" borderId="45" xfId="417" applyFont="1" applyFill="1" applyBorder="1" applyAlignment="1" applyProtection="1">
      <alignment horizontal="center"/>
    </xf>
    <xf numFmtId="176" fontId="81" fillId="0" borderId="41" xfId="417" applyFont="1" applyFill="1" applyBorder="1" applyAlignment="1" applyProtection="1">
      <alignment horizontal="center"/>
    </xf>
    <xf numFmtId="0" fontId="92" fillId="27" borderId="59" xfId="411" applyFont="1" applyFill="1" applyBorder="1" applyAlignment="1">
      <alignment horizontal="center"/>
    </xf>
    <xf numFmtId="0" fontId="92" fillId="27" borderId="49" xfId="411" applyFont="1" applyFill="1" applyBorder="1" applyAlignment="1">
      <alignment horizontal="center"/>
    </xf>
    <xf numFmtId="0" fontId="92" fillId="27" borderId="51" xfId="411" applyFont="1" applyFill="1" applyBorder="1" applyAlignment="1">
      <alignment horizontal="center"/>
    </xf>
    <xf numFmtId="0" fontId="92" fillId="0" borderId="40" xfId="411" applyFont="1" applyFill="1" applyBorder="1" applyAlignment="1">
      <alignment horizontal="center"/>
    </xf>
    <xf numFmtId="41" fontId="92" fillId="0" borderId="41" xfId="412" applyNumberFormat="1" applyFont="1" applyFill="1" applyBorder="1"/>
    <xf numFmtId="0" fontId="88" fillId="28" borderId="40" xfId="411" applyFont="1" applyFill="1" applyBorder="1" applyAlignment="1">
      <alignment horizontal="center"/>
    </xf>
    <xf numFmtId="41" fontId="88" fillId="28" borderId="41" xfId="412" applyNumberFormat="1" applyFont="1" applyFill="1" applyBorder="1"/>
    <xf numFmtId="0" fontId="92" fillId="0" borderId="52" xfId="411" applyFont="1" applyFill="1" applyBorder="1" applyAlignment="1">
      <alignment horizontal="center"/>
    </xf>
    <xf numFmtId="176" fontId="92" fillId="0" borderId="58" xfId="412" applyFont="1" applyFill="1" applyBorder="1"/>
    <xf numFmtId="0" fontId="92" fillId="27" borderId="37" xfId="411" applyFont="1" applyFill="1" applyBorder="1" applyAlignment="1">
      <alignment horizontal="centerContinuous"/>
    </xf>
    <xf numFmtId="176" fontId="92" fillId="0" borderId="45" xfId="412" applyFont="1" applyFill="1" applyBorder="1"/>
    <xf numFmtId="0" fontId="81" fillId="27" borderId="38" xfId="411" applyFont="1" applyFill="1" applyBorder="1" applyAlignment="1">
      <alignment horizontal="center"/>
    </xf>
    <xf numFmtId="0" fontId="81" fillId="27" borderId="40" xfId="411" applyFont="1" applyFill="1" applyBorder="1" applyAlignment="1">
      <alignment horizontal="center" vertical="center"/>
    </xf>
    <xf numFmtId="0" fontId="92" fillId="27" borderId="59" xfId="411" applyFont="1" applyFill="1" applyBorder="1" applyAlignment="1">
      <alignment horizontal="center" vertical="center"/>
    </xf>
    <xf numFmtId="0" fontId="92" fillId="27" borderId="41" xfId="411" applyFont="1" applyFill="1" applyBorder="1" applyAlignment="1">
      <alignment horizontal="center" vertical="center"/>
    </xf>
    <xf numFmtId="0" fontId="81" fillId="27" borderId="42" xfId="411" applyFont="1" applyFill="1" applyBorder="1" applyAlignment="1">
      <alignment horizontal="center"/>
    </xf>
    <xf numFmtId="0" fontId="92" fillId="27" borderId="43" xfId="411" applyFont="1" applyFill="1" applyBorder="1" applyAlignment="1">
      <alignment horizontal="center" vertical="center"/>
    </xf>
    <xf numFmtId="0" fontId="81" fillId="0" borderId="40" xfId="411" applyFont="1" applyFill="1" applyBorder="1" applyAlignment="1">
      <alignment horizontal="center"/>
    </xf>
    <xf numFmtId="176" fontId="81" fillId="0" borderId="41" xfId="412" applyFont="1" applyFill="1" applyBorder="1" applyAlignment="1"/>
    <xf numFmtId="0" fontId="81" fillId="0" borderId="48" xfId="411" applyFont="1" applyFill="1" applyBorder="1" applyAlignment="1">
      <alignment horizontal="center"/>
    </xf>
    <xf numFmtId="0" fontId="88" fillId="28" borderId="48" xfId="411" applyFont="1" applyFill="1" applyBorder="1" applyAlignment="1">
      <alignment horizontal="center"/>
    </xf>
    <xf numFmtId="0" fontId="88" fillId="0" borderId="52" xfId="411" applyFont="1" applyFill="1" applyBorder="1" applyAlignment="1">
      <alignment horizontal="center"/>
    </xf>
    <xf numFmtId="176" fontId="88" fillId="0" borderId="58" xfId="412" applyFont="1" applyFill="1" applyBorder="1"/>
    <xf numFmtId="176" fontId="88" fillId="0" borderId="10" xfId="412" applyFont="1" applyFill="1" applyBorder="1"/>
    <xf numFmtId="176" fontId="81" fillId="0" borderId="0" xfId="412" applyFont="1" applyFill="1" applyBorder="1" applyAlignment="1" applyProtection="1">
      <alignment horizontal="center"/>
    </xf>
    <xf numFmtId="0" fontId="114" fillId="0" borderId="0" xfId="411" applyFont="1" applyFill="1" applyAlignment="1" applyProtection="1">
      <alignment horizontal="center" vertical="center"/>
    </xf>
    <xf numFmtId="0" fontId="81" fillId="27" borderId="42" xfId="411" applyFont="1" applyFill="1" applyBorder="1" applyAlignment="1" applyProtection="1">
      <alignment horizontal="center" vertical="center"/>
    </xf>
    <xf numFmtId="0" fontId="81" fillId="27" borderId="16" xfId="411" applyFont="1" applyFill="1" applyBorder="1" applyAlignment="1" applyProtection="1">
      <alignment horizontal="center" vertical="center" wrapText="1"/>
    </xf>
    <xf numFmtId="0" fontId="81" fillId="27" borderId="22" xfId="411" applyFont="1" applyFill="1" applyBorder="1" applyAlignment="1" applyProtection="1">
      <alignment horizontal="center" vertical="center"/>
    </xf>
    <xf numFmtId="0" fontId="81" fillId="27" borderId="28" xfId="411" applyFont="1" applyFill="1" applyBorder="1" applyAlignment="1" applyProtection="1">
      <alignment horizontal="center" vertical="center" shrinkToFit="1"/>
    </xf>
    <xf numFmtId="0" fontId="81" fillId="27" borderId="16" xfId="411" applyFont="1" applyFill="1" applyBorder="1" applyAlignment="1" applyProtection="1">
      <alignment horizontal="center" vertical="center"/>
    </xf>
    <xf numFmtId="0" fontId="81" fillId="27" borderId="0" xfId="411" applyFont="1" applyFill="1" applyBorder="1" applyAlignment="1" applyProtection="1">
      <alignment horizontal="center" vertical="center"/>
    </xf>
    <xf numFmtId="0" fontId="81" fillId="27" borderId="27" xfId="411" applyFont="1" applyFill="1" applyBorder="1" applyAlignment="1" applyProtection="1">
      <alignment horizontal="center" vertical="center"/>
    </xf>
    <xf numFmtId="0" fontId="81" fillId="27" borderId="24" xfId="411" applyFont="1" applyFill="1" applyBorder="1" applyAlignment="1" applyProtection="1">
      <alignment horizontal="center" vertical="center"/>
    </xf>
    <xf numFmtId="0" fontId="81" fillId="27" borderId="28" xfId="411" applyFont="1" applyFill="1" applyBorder="1" applyAlignment="1" applyProtection="1">
      <alignment horizontal="center" vertical="center"/>
    </xf>
    <xf numFmtId="0" fontId="81" fillId="27" borderId="43" xfId="411" applyFont="1" applyFill="1" applyBorder="1" applyAlignment="1">
      <alignment horizontal="center" vertical="center"/>
    </xf>
    <xf numFmtId="176" fontId="81" fillId="28" borderId="41" xfId="412" applyFont="1" applyFill="1" applyBorder="1" applyAlignment="1" applyProtection="1">
      <alignment horizontal="right"/>
    </xf>
    <xf numFmtId="176" fontId="81" fillId="0" borderId="45" xfId="412" applyFont="1" applyFill="1" applyBorder="1" applyAlignment="1" applyProtection="1">
      <alignment horizontal="center"/>
    </xf>
    <xf numFmtId="176" fontId="81" fillId="0" borderId="52" xfId="412" applyFont="1" applyFill="1" applyBorder="1" applyAlignment="1" applyProtection="1">
      <alignment horizontal="center"/>
    </xf>
    <xf numFmtId="0" fontId="84" fillId="0" borderId="0" xfId="411" applyFont="1" applyBorder="1" applyAlignment="1"/>
    <xf numFmtId="176" fontId="140" fillId="28" borderId="0" xfId="412" applyFont="1" applyFill="1" applyBorder="1" applyAlignment="1" applyProtection="1">
      <alignment horizontal="right"/>
    </xf>
    <xf numFmtId="176" fontId="140" fillId="28" borderId="0" xfId="412" applyFont="1" applyFill="1" applyBorder="1" applyAlignment="1" applyProtection="1"/>
    <xf numFmtId="176" fontId="140" fillId="28" borderId="41" xfId="412" applyFont="1" applyFill="1" applyBorder="1" applyAlignment="1" applyProtection="1">
      <alignment horizontal="right"/>
    </xf>
    <xf numFmtId="176" fontId="138" fillId="28" borderId="48" xfId="412" applyFont="1" applyFill="1" applyBorder="1" applyAlignment="1" applyProtection="1">
      <alignment horizontal="right"/>
    </xf>
    <xf numFmtId="176" fontId="138" fillId="28" borderId="0" xfId="412" applyFont="1" applyFill="1" applyBorder="1" applyAlignment="1" applyProtection="1">
      <alignment horizontal="right"/>
    </xf>
    <xf numFmtId="41" fontId="101" fillId="28" borderId="0" xfId="415" applyNumberFormat="1" applyFont="1" applyFill="1" applyBorder="1" applyAlignment="1" applyProtection="1">
      <alignment horizontal="right"/>
    </xf>
    <xf numFmtId="176" fontId="140" fillId="28" borderId="0" xfId="412" applyNumberFormat="1" applyFont="1" applyFill="1" applyBorder="1" applyAlignment="1" applyProtection="1">
      <alignment horizontal="right"/>
    </xf>
    <xf numFmtId="176" fontId="138" fillId="0" borderId="10" xfId="412" applyFont="1" applyFill="1" applyBorder="1" applyAlignment="1" applyProtection="1">
      <alignment horizontal="center"/>
    </xf>
    <xf numFmtId="176" fontId="138" fillId="0" borderId="10" xfId="412" applyFont="1" applyFill="1" applyBorder="1" applyAlignment="1" applyProtection="1">
      <alignment horizontal="right"/>
    </xf>
    <xf numFmtId="176" fontId="138" fillId="0" borderId="45" xfId="412" applyFont="1" applyFill="1" applyBorder="1" applyAlignment="1" applyProtection="1">
      <alignment horizontal="right"/>
    </xf>
    <xf numFmtId="176" fontId="138" fillId="0" borderId="52" xfId="412" applyFont="1" applyFill="1" applyBorder="1" applyAlignment="1" applyProtection="1">
      <alignment horizontal="center"/>
    </xf>
    <xf numFmtId="0" fontId="138" fillId="0" borderId="10" xfId="411" applyFont="1" applyFill="1" applyBorder="1"/>
    <xf numFmtId="0" fontId="81" fillId="27" borderId="27" xfId="411" applyFont="1" applyFill="1" applyBorder="1" applyAlignment="1">
      <alignment horizontal="center" vertical="center"/>
    </xf>
    <xf numFmtId="0" fontId="81" fillId="27" borderId="27" xfId="411" applyFont="1" applyFill="1" applyBorder="1" applyAlignment="1" applyProtection="1">
      <alignment vertical="center" wrapText="1"/>
    </xf>
    <xf numFmtId="0" fontId="81" fillId="27" borderId="41" xfId="411" applyFont="1" applyFill="1" applyBorder="1" applyAlignment="1">
      <alignment horizontal="center" vertical="center"/>
    </xf>
    <xf numFmtId="0" fontId="81" fillId="27" borderId="16" xfId="411" applyFont="1" applyFill="1" applyBorder="1" applyAlignment="1">
      <alignment horizontal="center" vertical="center"/>
    </xf>
    <xf numFmtId="0" fontId="81" fillId="27" borderId="59" xfId="411" applyFont="1" applyFill="1" applyBorder="1" applyAlignment="1" applyProtection="1">
      <alignment horizontal="center" vertical="center" shrinkToFit="1"/>
    </xf>
    <xf numFmtId="0" fontId="81" fillId="27" borderId="23" xfId="411" applyFont="1" applyFill="1" applyBorder="1" applyAlignment="1" applyProtection="1">
      <alignment horizontal="centerContinuous" vertical="center" shrinkToFit="1"/>
    </xf>
    <xf numFmtId="0" fontId="81" fillId="27" borderId="22" xfId="411" applyFont="1" applyFill="1" applyBorder="1" applyAlignment="1" applyProtection="1">
      <alignment horizontal="centerContinuous" vertical="center" shrinkToFit="1"/>
    </xf>
    <xf numFmtId="0" fontId="81" fillId="27" borderId="16" xfId="411" applyFont="1" applyFill="1" applyBorder="1" applyAlignment="1" applyProtection="1">
      <alignment horizontal="centerContinuous" vertical="center" shrinkToFit="1"/>
    </xf>
    <xf numFmtId="0" fontId="81" fillId="27" borderId="24" xfId="411" applyFont="1" applyFill="1" applyBorder="1" applyAlignment="1" applyProtection="1">
      <alignment horizontal="center" vertical="center" shrinkToFit="1"/>
    </xf>
    <xf numFmtId="0" fontId="81" fillId="27" borderId="23" xfId="411" applyFont="1" applyFill="1" applyBorder="1" applyAlignment="1" applyProtection="1">
      <alignment vertical="center" shrinkToFit="1"/>
    </xf>
    <xf numFmtId="0" fontId="81" fillId="27" borderId="18" xfId="411" applyFont="1" applyFill="1" applyBorder="1" applyAlignment="1" applyProtection="1">
      <alignment vertical="center" shrinkToFit="1"/>
    </xf>
    <xf numFmtId="0" fontId="81" fillId="27" borderId="23" xfId="411" applyFont="1" applyFill="1" applyBorder="1" applyAlignment="1" applyProtection="1">
      <alignment vertical="center"/>
    </xf>
    <xf numFmtId="0" fontId="81" fillId="27" borderId="17" xfId="411" applyFont="1" applyFill="1" applyBorder="1" applyAlignment="1" applyProtection="1">
      <alignment vertical="center" shrinkToFit="1"/>
    </xf>
    <xf numFmtId="0" fontId="81" fillId="27" borderId="20" xfId="411" applyFont="1" applyFill="1" applyBorder="1" applyAlignment="1" applyProtection="1">
      <alignment vertical="center" shrinkToFit="1"/>
    </xf>
    <xf numFmtId="176" fontId="140" fillId="28" borderId="41" xfId="412" applyFont="1" applyFill="1" applyBorder="1" applyAlignment="1" applyProtection="1"/>
    <xf numFmtId="41" fontId="143" fillId="28" borderId="0" xfId="415" applyNumberFormat="1" applyFont="1" applyFill="1" applyBorder="1" applyAlignment="1" applyProtection="1">
      <alignment horizontal="right"/>
    </xf>
    <xf numFmtId="0" fontId="81" fillId="0" borderId="0" xfId="414" applyFont="1" applyFill="1" applyBorder="1" applyAlignment="1" applyProtection="1">
      <alignment horizontal="left"/>
    </xf>
    <xf numFmtId="0" fontId="81" fillId="27" borderId="0" xfId="411" applyFont="1" applyFill="1" applyBorder="1" applyAlignment="1" applyProtection="1">
      <alignment horizontal="centerContinuous" vertical="center" wrapText="1"/>
    </xf>
    <xf numFmtId="0" fontId="81" fillId="27" borderId="17" xfId="411" applyFont="1" applyFill="1" applyBorder="1" applyAlignment="1" applyProtection="1">
      <alignment horizontal="centerContinuous" vertical="center" wrapText="1"/>
    </xf>
    <xf numFmtId="176" fontId="81" fillId="0" borderId="0" xfId="412" applyFont="1" applyFill="1" applyBorder="1" applyAlignment="1" applyProtection="1">
      <alignment horizontal="center"/>
    </xf>
    <xf numFmtId="176" fontId="88" fillId="28" borderId="0" xfId="412" applyFont="1" applyFill="1" applyBorder="1" applyAlignment="1" applyProtection="1">
      <alignment horizontal="center"/>
    </xf>
    <xf numFmtId="0" fontId="81" fillId="27" borderId="40" xfId="411" applyFont="1" applyFill="1" applyBorder="1" applyAlignment="1" applyProtection="1">
      <alignment horizontal="center" vertical="center"/>
    </xf>
    <xf numFmtId="0" fontId="92" fillId="27" borderId="16" xfId="411" applyFont="1" applyFill="1" applyBorder="1" applyAlignment="1" applyProtection="1">
      <alignment horizontal="center" vertical="center"/>
    </xf>
    <xf numFmtId="0" fontId="84" fillId="27" borderId="40" xfId="411" applyFont="1" applyFill="1" applyBorder="1" applyAlignment="1" applyProtection="1">
      <alignment horizontal="center" vertical="center"/>
    </xf>
    <xf numFmtId="0" fontId="92" fillId="27" borderId="19" xfId="411" applyFont="1" applyFill="1" applyBorder="1" applyAlignment="1" applyProtection="1">
      <alignment horizontal="center" vertical="center" wrapText="1"/>
    </xf>
    <xf numFmtId="0" fontId="92" fillId="27" borderId="28" xfId="411" applyFont="1" applyFill="1" applyBorder="1" applyAlignment="1" applyProtection="1">
      <alignment horizontal="center"/>
    </xf>
    <xf numFmtId="0" fontId="92" fillId="27" borderId="61" xfId="411" applyFont="1" applyFill="1" applyBorder="1" applyAlignment="1" applyProtection="1">
      <alignment horizontal="center" vertical="center"/>
    </xf>
    <xf numFmtId="0" fontId="92" fillId="27" borderId="17" xfId="411" applyFont="1" applyFill="1" applyBorder="1" applyAlignment="1" applyProtection="1">
      <alignment horizontal="center" vertical="center"/>
    </xf>
    <xf numFmtId="0" fontId="92" fillId="27" borderId="20" xfId="411" applyFont="1" applyFill="1" applyBorder="1" applyAlignment="1" applyProtection="1">
      <alignment horizontal="center"/>
    </xf>
    <xf numFmtId="0" fontId="81" fillId="27" borderId="32" xfId="315" applyFont="1" applyFill="1" applyBorder="1" applyAlignment="1" applyProtection="1">
      <alignment horizontal="center" vertical="center"/>
    </xf>
    <xf numFmtId="0" fontId="81" fillId="27" borderId="19" xfId="315" applyFont="1" applyFill="1" applyBorder="1" applyAlignment="1" applyProtection="1">
      <alignment horizontal="center" vertical="center"/>
    </xf>
    <xf numFmtId="0" fontId="81" fillId="27" borderId="16" xfId="315" applyFont="1" applyFill="1" applyBorder="1" applyAlignment="1" applyProtection="1">
      <alignment horizontal="center" vertical="center"/>
    </xf>
    <xf numFmtId="0" fontId="81" fillId="27" borderId="27" xfId="315" applyFont="1" applyFill="1" applyBorder="1" applyAlignment="1" applyProtection="1">
      <alignment horizontal="center" vertical="center"/>
    </xf>
    <xf numFmtId="0" fontId="81" fillId="27" borderId="16" xfId="315" applyFont="1" applyFill="1" applyBorder="1" applyAlignment="1" applyProtection="1">
      <alignment horizontal="center" vertical="center" wrapText="1"/>
    </xf>
    <xf numFmtId="0" fontId="81" fillId="27" borderId="27" xfId="315" applyFont="1" applyFill="1" applyBorder="1" applyAlignment="1" applyProtection="1">
      <alignment horizontal="center" vertical="center" wrapText="1"/>
    </xf>
    <xf numFmtId="0" fontId="81" fillId="27" borderId="32" xfId="315" applyFont="1" applyFill="1" applyBorder="1" applyAlignment="1" applyProtection="1">
      <alignment horizontal="center" vertical="center" wrapText="1"/>
    </xf>
    <xf numFmtId="0" fontId="81" fillId="27" borderId="19" xfId="315" applyFont="1" applyFill="1" applyBorder="1" applyAlignment="1" applyProtection="1">
      <alignment horizontal="center" vertical="center" wrapText="1"/>
    </xf>
    <xf numFmtId="0" fontId="81" fillId="27" borderId="20" xfId="315" applyFont="1" applyFill="1" applyBorder="1" applyAlignment="1" applyProtection="1">
      <alignment horizontal="center" vertical="center" wrapText="1"/>
    </xf>
    <xf numFmtId="0" fontId="81" fillId="27" borderId="17" xfId="315" applyFont="1" applyFill="1" applyBorder="1" applyAlignment="1" applyProtection="1">
      <alignment horizontal="center" vertical="center"/>
    </xf>
    <xf numFmtId="0" fontId="81" fillId="27" borderId="28" xfId="315" applyFont="1" applyFill="1" applyBorder="1" applyAlignment="1" applyProtection="1">
      <alignment horizontal="center" vertical="center"/>
    </xf>
    <xf numFmtId="0" fontId="81" fillId="27" borderId="38" xfId="315" applyFont="1" applyFill="1" applyBorder="1" applyAlignment="1" applyProtection="1">
      <alignment horizontal="center" vertical="center" wrapText="1"/>
    </xf>
    <xf numFmtId="0" fontId="81" fillId="27" borderId="40" xfId="315" applyFont="1" applyFill="1" applyBorder="1" applyAlignment="1" applyProtection="1">
      <alignment horizontal="center" vertical="center"/>
    </xf>
    <xf numFmtId="0" fontId="81" fillId="27" borderId="42" xfId="315" applyFont="1" applyFill="1" applyBorder="1" applyAlignment="1" applyProtection="1">
      <alignment horizontal="center" vertical="center"/>
    </xf>
    <xf numFmtId="0" fontId="81" fillId="27" borderId="17" xfId="315" applyFont="1" applyFill="1" applyBorder="1" applyAlignment="1" applyProtection="1">
      <alignment horizontal="center" vertical="center" wrapText="1"/>
    </xf>
    <xf numFmtId="0" fontId="81" fillId="27" borderId="28" xfId="315" applyFont="1" applyFill="1" applyBorder="1" applyAlignment="1" applyProtection="1">
      <alignment horizontal="center" vertical="center" wrapText="1"/>
    </xf>
    <xf numFmtId="0" fontId="81" fillId="27" borderId="18" xfId="315" applyFont="1" applyFill="1" applyBorder="1" applyAlignment="1" applyProtection="1">
      <alignment horizontal="center" vertical="center"/>
    </xf>
    <xf numFmtId="0" fontId="81" fillId="27" borderId="20" xfId="315" applyFont="1" applyFill="1" applyBorder="1" applyAlignment="1" applyProtection="1">
      <alignment horizontal="center" vertical="center"/>
    </xf>
    <xf numFmtId="0" fontId="81" fillId="27" borderId="31" xfId="315" applyFont="1" applyFill="1" applyBorder="1" applyAlignment="1" applyProtection="1">
      <alignment horizontal="center" vertical="center"/>
    </xf>
    <xf numFmtId="0" fontId="81" fillId="27" borderId="30" xfId="315" applyFont="1" applyFill="1" applyBorder="1" applyAlignment="1" applyProtection="1">
      <alignment horizontal="center" vertical="center"/>
    </xf>
    <xf numFmtId="0" fontId="81" fillId="27" borderId="19" xfId="315" applyFont="1" applyFill="1" applyBorder="1" applyAlignment="1" applyProtection="1">
      <alignment horizontal="center" wrapText="1"/>
    </xf>
    <xf numFmtId="0" fontId="81" fillId="27" borderId="20" xfId="315" applyFont="1" applyFill="1" applyBorder="1" applyAlignment="1" applyProtection="1">
      <alignment horizontal="center" wrapText="1"/>
    </xf>
    <xf numFmtId="0" fontId="114" fillId="0" borderId="0" xfId="315" applyFont="1" applyFill="1" applyAlignment="1" applyProtection="1">
      <alignment horizontal="center" vertical="center"/>
    </xf>
    <xf numFmtId="0" fontId="114" fillId="0" borderId="0" xfId="315" applyFont="1" applyFill="1" applyAlignment="1">
      <alignment horizontal="center" vertical="top"/>
    </xf>
    <xf numFmtId="0" fontId="81" fillId="27" borderId="47" xfId="315" applyFont="1" applyFill="1" applyBorder="1" applyAlignment="1" applyProtection="1">
      <alignment horizontal="center" vertical="center" wrapText="1"/>
    </xf>
    <xf numFmtId="0" fontId="81" fillId="27" borderId="49" xfId="315" applyFont="1" applyFill="1" applyBorder="1" applyAlignment="1" applyProtection="1">
      <alignment horizontal="center" vertical="center" wrapText="1"/>
    </xf>
    <xf numFmtId="0" fontId="81" fillId="27" borderId="48" xfId="315" applyFont="1" applyFill="1" applyBorder="1" applyAlignment="1" applyProtection="1">
      <alignment horizontal="center" vertical="center" wrapText="1"/>
    </xf>
    <xf numFmtId="0" fontId="81" fillId="27" borderId="41" xfId="315" applyFont="1" applyFill="1" applyBorder="1" applyAlignment="1" applyProtection="1">
      <alignment horizontal="center" vertical="center"/>
    </xf>
    <xf numFmtId="0" fontId="81" fillId="0" borderId="0" xfId="315" applyFont="1" applyFill="1" applyBorder="1" applyAlignment="1">
      <alignment horizontal="left"/>
    </xf>
    <xf numFmtId="0" fontId="81" fillId="27" borderId="49" xfId="315" applyFont="1" applyFill="1" applyBorder="1" applyAlignment="1" applyProtection="1">
      <alignment horizontal="center" wrapText="1"/>
    </xf>
    <xf numFmtId="0" fontId="81" fillId="27" borderId="51" xfId="315" applyFont="1" applyFill="1" applyBorder="1" applyAlignment="1" applyProtection="1">
      <alignment horizontal="center" wrapText="1"/>
    </xf>
    <xf numFmtId="176" fontId="81" fillId="0" borderId="16" xfId="412" applyFont="1" applyFill="1" applyBorder="1" applyAlignment="1" applyProtection="1">
      <alignment horizontal="center"/>
    </xf>
    <xf numFmtId="176" fontId="81" fillId="0" borderId="0" xfId="412" applyFont="1" applyFill="1" applyBorder="1" applyAlignment="1" applyProtection="1">
      <alignment horizontal="center"/>
    </xf>
    <xf numFmtId="176" fontId="88" fillId="28" borderId="16" xfId="412" applyFont="1" applyFill="1" applyBorder="1" applyAlignment="1" applyProtection="1">
      <alignment horizontal="center"/>
    </xf>
    <xf numFmtId="176" fontId="88" fillId="28" borderId="0" xfId="412" applyFont="1" applyFill="1" applyBorder="1" applyAlignment="1" applyProtection="1">
      <alignment horizontal="center"/>
    </xf>
    <xf numFmtId="0" fontId="114" fillId="0" borderId="0" xfId="411" applyFont="1" applyFill="1" applyAlignment="1" applyProtection="1">
      <alignment horizontal="center" vertical="center" wrapText="1"/>
    </xf>
    <xf numFmtId="0" fontId="114" fillId="0" borderId="0" xfId="411" applyFont="1" applyFill="1" applyAlignment="1" applyProtection="1">
      <alignment horizontal="center" vertical="center"/>
    </xf>
    <xf numFmtId="176" fontId="81" fillId="0" borderId="0" xfId="412" applyFont="1" applyFill="1" applyBorder="1" applyAlignment="1" applyProtection="1">
      <alignment horizontal="left"/>
    </xf>
    <xf numFmtId="0" fontId="81" fillId="0" borderId="0" xfId="411" applyFont="1" applyBorder="1" applyAlignment="1">
      <alignment horizontal="left"/>
    </xf>
    <xf numFmtId="0" fontId="81" fillId="0" borderId="0" xfId="411" applyFont="1" applyFill="1" applyBorder="1" applyAlignment="1" applyProtection="1">
      <alignment horizontal="left"/>
    </xf>
    <xf numFmtId="0" fontId="81" fillId="27" borderId="16" xfId="411" applyFont="1" applyFill="1" applyBorder="1" applyAlignment="1" applyProtection="1">
      <alignment horizontal="center"/>
    </xf>
    <xf numFmtId="0" fontId="81" fillId="27" borderId="27" xfId="411" applyFont="1" applyFill="1" applyBorder="1" applyAlignment="1" applyProtection="1">
      <alignment horizontal="center"/>
    </xf>
    <xf numFmtId="0" fontId="81" fillId="27" borderId="17" xfId="411" applyFont="1" applyFill="1" applyBorder="1" applyAlignment="1" applyProtection="1">
      <alignment horizontal="center"/>
    </xf>
    <xf numFmtId="0" fontId="81" fillId="27" borderId="28" xfId="411" applyFont="1" applyFill="1" applyBorder="1" applyAlignment="1" applyProtection="1">
      <alignment horizontal="center"/>
    </xf>
    <xf numFmtId="0" fontId="81" fillId="27" borderId="49" xfId="411" applyFont="1" applyFill="1" applyBorder="1" applyAlignment="1" applyProtection="1">
      <alignment horizontal="center" wrapText="1"/>
    </xf>
    <xf numFmtId="0" fontId="81" fillId="27" borderId="51" xfId="411" applyFont="1" applyFill="1" applyBorder="1" applyAlignment="1" applyProtection="1">
      <alignment horizontal="center" wrapText="1"/>
    </xf>
    <xf numFmtId="0" fontId="81" fillId="27" borderId="19" xfId="411" applyFont="1" applyFill="1" applyBorder="1" applyAlignment="1" applyProtection="1">
      <alignment horizontal="center" wrapText="1"/>
    </xf>
    <xf numFmtId="0" fontId="81" fillId="27" borderId="20" xfId="411" applyFont="1" applyFill="1" applyBorder="1" applyAlignment="1" applyProtection="1">
      <alignment horizontal="center" wrapText="1"/>
    </xf>
    <xf numFmtId="176" fontId="81" fillId="0" borderId="23" xfId="412" applyFont="1" applyFill="1" applyBorder="1" applyAlignment="1" applyProtection="1">
      <alignment horizontal="center"/>
    </xf>
    <xf numFmtId="176" fontId="81" fillId="0" borderId="22" xfId="412" applyFont="1" applyFill="1" applyBorder="1" applyAlignment="1" applyProtection="1">
      <alignment horizontal="center"/>
    </xf>
    <xf numFmtId="0" fontId="6" fillId="27" borderId="34" xfId="0" applyFont="1" applyFill="1" applyBorder="1" applyAlignment="1">
      <alignment horizontal="center" vertical="center" wrapText="1"/>
    </xf>
    <xf numFmtId="0" fontId="6" fillId="27" borderId="8" xfId="0" applyFont="1" applyFill="1" applyBorder="1" applyAlignment="1">
      <alignment horizontal="center" vertical="center" wrapText="1"/>
    </xf>
    <xf numFmtId="3" fontId="6" fillId="27" borderId="18" xfId="0" applyNumberFormat="1" applyFont="1" applyFill="1" applyBorder="1" applyAlignment="1">
      <alignment horizontal="center" vertical="center" wrapText="1"/>
    </xf>
    <xf numFmtId="3" fontId="6" fillId="27" borderId="19" xfId="0" applyNumberFormat="1" applyFont="1" applyFill="1" applyBorder="1" applyAlignment="1">
      <alignment horizontal="center" vertical="center" wrapText="1"/>
    </xf>
    <xf numFmtId="3" fontId="6" fillId="27" borderId="20" xfId="0" applyNumberFormat="1" applyFont="1" applyFill="1" applyBorder="1" applyAlignment="1">
      <alignment horizontal="center" vertical="center" wrapText="1"/>
    </xf>
    <xf numFmtId="0" fontId="6" fillId="27" borderId="32" xfId="0" applyFont="1" applyFill="1" applyBorder="1" applyAlignment="1">
      <alignment horizontal="center" vertical="center" wrapText="1"/>
    </xf>
    <xf numFmtId="0" fontId="6" fillId="27" borderId="19" xfId="0" applyFont="1" applyFill="1" applyBorder="1" applyAlignment="1">
      <alignment horizontal="center" vertical="center" wrapText="1"/>
    </xf>
    <xf numFmtId="0" fontId="6" fillId="27" borderId="20" xfId="0" applyFont="1" applyFill="1" applyBorder="1" applyAlignment="1">
      <alignment horizontal="center" vertical="center" wrapText="1"/>
    </xf>
    <xf numFmtId="0" fontId="6" fillId="27" borderId="53" xfId="0" applyFont="1" applyFill="1" applyBorder="1" applyAlignment="1">
      <alignment horizontal="center" vertical="center" wrapText="1"/>
    </xf>
    <xf numFmtId="0" fontId="6" fillId="27" borderId="56" xfId="0" applyFont="1" applyFill="1" applyBorder="1" applyAlignment="1">
      <alignment horizontal="center" vertical="center" wrapText="1"/>
    </xf>
    <xf numFmtId="0" fontId="6" fillId="27" borderId="54" xfId="0" applyFont="1" applyFill="1" applyBorder="1" applyAlignment="1">
      <alignment horizontal="center" vertical="center" wrapText="1"/>
    </xf>
    <xf numFmtId="0" fontId="6" fillId="27" borderId="55" xfId="0" applyFont="1" applyFill="1" applyBorder="1" applyAlignment="1">
      <alignment horizontal="center" vertical="center" wrapText="1"/>
    </xf>
    <xf numFmtId="176" fontId="6" fillId="27" borderId="8" xfId="272" applyFont="1" applyFill="1" applyBorder="1" applyAlignment="1">
      <alignment horizontal="center" vertical="center" wrapText="1"/>
    </xf>
    <xf numFmtId="0" fontId="6" fillId="27" borderId="55" xfId="0" applyFont="1" applyFill="1" applyBorder="1" applyAlignment="1">
      <alignment horizontal="center" vertical="center"/>
    </xf>
    <xf numFmtId="3" fontId="6" fillId="27" borderId="32" xfId="0" applyNumberFormat="1" applyFont="1" applyFill="1" applyBorder="1" applyAlignment="1">
      <alignment horizontal="center" vertical="center" wrapText="1"/>
    </xf>
    <xf numFmtId="3" fontId="6" fillId="27" borderId="34" xfId="0" applyNumberFormat="1" applyFont="1" applyFill="1" applyBorder="1" applyAlignment="1">
      <alignment horizontal="center" vertical="center" wrapText="1"/>
    </xf>
    <xf numFmtId="0" fontId="116" fillId="0" borderId="0" xfId="411" applyFont="1" applyFill="1" applyAlignment="1">
      <alignment horizontal="center" vertical="top" wrapText="1"/>
    </xf>
    <xf numFmtId="0" fontId="84" fillId="0" borderId="10" xfId="411" applyFont="1" applyFill="1" applyBorder="1" applyAlignment="1" applyProtection="1">
      <alignment horizontal="right"/>
    </xf>
    <xf numFmtId="0" fontId="114" fillId="0" borderId="0" xfId="411" applyFont="1" applyFill="1" applyAlignment="1">
      <alignment horizontal="center" vertical="top"/>
    </xf>
    <xf numFmtId="0" fontId="138" fillId="27" borderId="34" xfId="0" applyFont="1" applyFill="1" applyBorder="1" applyAlignment="1">
      <alignment horizontal="center" vertical="center" wrapText="1"/>
    </xf>
    <xf numFmtId="0" fontId="138" fillId="27" borderId="8" xfId="0" applyFont="1" applyFill="1" applyBorder="1" applyAlignment="1">
      <alignment horizontal="center" vertical="center" wrapText="1"/>
    </xf>
    <xf numFmtId="0" fontId="138" fillId="27" borderId="53" xfId="0" applyFont="1" applyFill="1" applyBorder="1" applyAlignment="1">
      <alignment horizontal="center" vertical="center" wrapText="1"/>
    </xf>
    <xf numFmtId="0" fontId="138" fillId="27" borderId="56" xfId="0" applyFont="1" applyFill="1" applyBorder="1" applyAlignment="1">
      <alignment horizontal="center" vertical="center" wrapText="1"/>
    </xf>
    <xf numFmtId="176" fontId="138" fillId="27" borderId="8" xfId="272" applyFont="1" applyFill="1" applyBorder="1" applyAlignment="1">
      <alignment horizontal="center" vertical="center" wrapText="1"/>
    </xf>
    <xf numFmtId="0" fontId="138" fillId="27" borderId="38" xfId="0" applyFont="1" applyFill="1" applyBorder="1" applyAlignment="1">
      <alignment horizontal="center" vertical="center" wrapText="1"/>
    </xf>
    <xf numFmtId="0" fontId="138" fillId="27" borderId="40" xfId="0" applyFont="1" applyFill="1" applyBorder="1" applyAlignment="1">
      <alignment horizontal="center" vertical="center" wrapText="1"/>
    </xf>
    <xf numFmtId="0" fontId="138" fillId="27" borderId="42" xfId="0" applyFont="1" applyFill="1" applyBorder="1" applyAlignment="1">
      <alignment horizontal="center" vertical="center" wrapText="1"/>
    </xf>
    <xf numFmtId="3" fontId="138" fillId="27" borderId="18" xfId="0" applyNumberFormat="1" applyFont="1" applyFill="1" applyBorder="1" applyAlignment="1">
      <alignment horizontal="center" vertical="center" wrapText="1"/>
    </xf>
    <xf numFmtId="3" fontId="138" fillId="27" borderId="19" xfId="0" applyNumberFormat="1" applyFont="1" applyFill="1" applyBorder="1" applyAlignment="1">
      <alignment horizontal="center" vertical="center" wrapText="1"/>
    </xf>
    <xf numFmtId="3" fontId="138" fillId="27" borderId="32" xfId="0" applyNumberFormat="1" applyFont="1" applyFill="1" applyBorder="1" applyAlignment="1">
      <alignment horizontal="center" vertical="center" wrapText="1"/>
    </xf>
    <xf numFmtId="3" fontId="138" fillId="27" borderId="20" xfId="0" applyNumberFormat="1" applyFont="1" applyFill="1" applyBorder="1" applyAlignment="1">
      <alignment horizontal="center" vertical="center" wrapText="1"/>
    </xf>
    <xf numFmtId="0" fontId="138" fillId="27" borderId="33" xfId="0" applyFont="1" applyFill="1" applyBorder="1" applyAlignment="1">
      <alignment horizontal="center" vertical="center" wrapText="1"/>
    </xf>
    <xf numFmtId="0" fontId="138" fillId="27" borderId="26" xfId="0" applyFont="1" applyFill="1" applyBorder="1" applyAlignment="1">
      <alignment horizontal="center" vertical="center" wrapText="1"/>
    </xf>
    <xf numFmtId="0" fontId="116" fillId="0" borderId="0" xfId="411" applyFont="1" applyFill="1" applyAlignment="1" applyProtection="1">
      <alignment horizontal="center" vertical="center" wrapText="1"/>
    </xf>
    <xf numFmtId="0" fontId="81" fillId="27" borderId="18" xfId="411" applyFont="1" applyFill="1" applyBorder="1" applyAlignment="1" applyProtection="1">
      <alignment horizontal="center" vertical="center" wrapText="1"/>
    </xf>
    <xf numFmtId="0" fontId="81" fillId="27" borderId="19" xfId="411" applyFont="1" applyFill="1" applyBorder="1" applyAlignment="1" applyProtection="1">
      <alignment horizontal="center" vertical="center" wrapText="1"/>
    </xf>
    <xf numFmtId="0" fontId="137" fillId="0" borderId="0" xfId="411" applyFont="1" applyFill="1" applyAlignment="1" applyProtection="1">
      <alignment horizontal="center" vertical="top"/>
    </xf>
    <xf numFmtId="0" fontId="81" fillId="27" borderId="20" xfId="411" applyFont="1" applyFill="1" applyBorder="1" applyAlignment="1" applyProtection="1">
      <alignment horizontal="center"/>
    </xf>
    <xf numFmtId="0" fontId="81" fillId="27" borderId="41" xfId="411" applyFont="1" applyFill="1" applyBorder="1" applyAlignment="1" applyProtection="1">
      <alignment horizontal="center" wrapText="1"/>
    </xf>
    <xf numFmtId="0" fontId="81" fillId="27" borderId="43" xfId="411" applyFont="1" applyFill="1" applyBorder="1" applyAlignment="1" applyProtection="1">
      <alignment horizontal="center" wrapText="1"/>
    </xf>
    <xf numFmtId="0" fontId="81" fillId="27" borderId="40" xfId="411" applyFont="1" applyFill="1" applyBorder="1" applyAlignment="1" applyProtection="1">
      <alignment horizontal="center" vertical="center"/>
    </xf>
    <xf numFmtId="0" fontId="81" fillId="27" borderId="42" xfId="411" applyFont="1" applyFill="1" applyBorder="1" applyAlignment="1" applyProtection="1">
      <alignment horizontal="center" vertical="center"/>
    </xf>
    <xf numFmtId="0" fontId="81" fillId="27" borderId="31" xfId="411" applyFont="1" applyFill="1" applyBorder="1" applyAlignment="1" applyProtection="1">
      <alignment horizontal="center" vertical="center"/>
    </xf>
    <xf numFmtId="0" fontId="81" fillId="27" borderId="29" xfId="411" applyFont="1" applyFill="1" applyBorder="1" applyAlignment="1" applyProtection="1">
      <alignment horizontal="center" vertical="center"/>
    </xf>
    <xf numFmtId="0" fontId="81" fillId="27" borderId="39" xfId="411" applyFont="1" applyFill="1" applyBorder="1" applyAlignment="1" applyProtection="1">
      <alignment horizontal="center" vertical="center"/>
    </xf>
    <xf numFmtId="0" fontId="81" fillId="27" borderId="60" xfId="411" applyFont="1" applyFill="1" applyBorder="1" applyAlignment="1" applyProtection="1">
      <alignment horizontal="center" vertical="center"/>
    </xf>
    <xf numFmtId="0" fontId="81" fillId="27" borderId="35" xfId="411" applyFont="1" applyFill="1" applyBorder="1" applyAlignment="1" applyProtection="1">
      <alignment horizontal="center" vertical="center"/>
    </xf>
    <xf numFmtId="0" fontId="81" fillId="27" borderId="37" xfId="411" applyFont="1" applyFill="1" applyBorder="1" applyAlignment="1" applyProtection="1">
      <alignment horizontal="center" vertical="center"/>
    </xf>
    <xf numFmtId="0" fontId="81" fillId="27" borderId="49" xfId="411" applyFont="1" applyFill="1" applyBorder="1" applyAlignment="1" applyProtection="1">
      <alignment horizontal="center" wrapText="1" shrinkToFit="1"/>
    </xf>
    <xf numFmtId="0" fontId="81" fillId="27" borderId="51" xfId="411" applyFont="1" applyFill="1" applyBorder="1" applyAlignment="1" applyProtection="1">
      <alignment horizontal="center" wrapText="1" shrinkToFit="1"/>
    </xf>
    <xf numFmtId="0" fontId="92" fillId="27" borderId="23" xfId="411" applyFont="1" applyFill="1" applyBorder="1" applyAlignment="1" applyProtection="1">
      <alignment horizontal="center" vertical="center" wrapText="1"/>
    </xf>
    <xf numFmtId="0" fontId="92" fillId="27" borderId="22" xfId="411" applyFont="1" applyFill="1" applyBorder="1" applyAlignment="1" applyProtection="1">
      <alignment horizontal="center" vertical="center" wrapText="1"/>
    </xf>
    <xf numFmtId="0" fontId="92" fillId="27" borderId="24" xfId="411" applyFont="1" applyFill="1" applyBorder="1" applyAlignment="1" applyProtection="1">
      <alignment horizontal="center" vertical="center" wrapText="1"/>
    </xf>
    <xf numFmtId="0" fontId="81" fillId="27" borderId="23" xfId="411" applyFont="1" applyFill="1" applyBorder="1" applyAlignment="1" applyProtection="1">
      <alignment horizontal="center" vertical="center" wrapText="1"/>
    </xf>
    <xf numFmtId="0" fontId="81" fillId="27" borderId="22" xfId="411" applyFont="1" applyFill="1" applyBorder="1" applyAlignment="1" applyProtection="1">
      <alignment horizontal="center" vertical="center" wrapText="1"/>
    </xf>
    <xf numFmtId="0" fontId="81" fillId="27" borderId="61" xfId="411" applyFont="1" applyFill="1" applyBorder="1" applyAlignment="1" applyProtection="1">
      <alignment horizontal="center" vertical="center" wrapText="1"/>
    </xf>
    <xf numFmtId="0" fontId="81" fillId="27" borderId="16" xfId="411" applyFont="1" applyFill="1" applyBorder="1" applyAlignment="1" applyProtection="1">
      <alignment horizontal="center" vertical="center" wrapText="1"/>
    </xf>
    <xf numFmtId="0" fontId="81" fillId="27" borderId="0" xfId="411" applyFont="1" applyFill="1" applyBorder="1" applyAlignment="1" applyProtection="1">
      <alignment horizontal="center" vertical="center" wrapText="1"/>
    </xf>
    <xf numFmtId="0" fontId="81" fillId="27" borderId="41" xfId="411" applyFont="1" applyFill="1" applyBorder="1" applyAlignment="1" applyProtection="1">
      <alignment horizontal="center" vertical="center" wrapText="1"/>
    </xf>
    <xf numFmtId="0" fontId="92" fillId="27" borderId="31" xfId="411" applyFont="1" applyFill="1" applyBorder="1" applyAlignment="1" applyProtection="1">
      <alignment horizontal="center" vertical="center"/>
    </xf>
    <xf numFmtId="0" fontId="92" fillId="27" borderId="29" xfId="411" applyFont="1" applyFill="1" applyBorder="1" applyAlignment="1" applyProtection="1">
      <alignment horizontal="center" vertical="center"/>
    </xf>
    <xf numFmtId="0" fontId="92" fillId="27" borderId="39" xfId="411" applyFont="1" applyFill="1" applyBorder="1" applyAlignment="1" applyProtection="1">
      <alignment horizontal="center" vertical="center"/>
    </xf>
    <xf numFmtId="0" fontId="92" fillId="27" borderId="60" xfId="411" applyFont="1" applyFill="1" applyBorder="1" applyAlignment="1" applyProtection="1">
      <alignment horizontal="center" vertical="center"/>
    </xf>
    <xf numFmtId="0" fontId="92" fillId="27" borderId="35" xfId="411" applyFont="1" applyFill="1" applyBorder="1" applyAlignment="1" applyProtection="1">
      <alignment horizontal="center" vertical="center"/>
    </xf>
    <xf numFmtId="0" fontId="92" fillId="27" borderId="36" xfId="411" applyFont="1" applyFill="1" applyBorder="1" applyAlignment="1" applyProtection="1">
      <alignment horizontal="center" vertical="center"/>
    </xf>
    <xf numFmtId="0" fontId="92" fillId="27" borderId="33" xfId="411" applyFont="1" applyFill="1" applyBorder="1" applyAlignment="1" applyProtection="1">
      <alignment horizontal="center" wrapText="1"/>
    </xf>
    <xf numFmtId="0" fontId="92" fillId="27" borderId="35" xfId="411" applyFont="1" applyFill="1" applyBorder="1" applyAlignment="1" applyProtection="1">
      <alignment horizontal="center"/>
    </xf>
    <xf numFmtId="0" fontId="92" fillId="27" borderId="37" xfId="411" applyFont="1" applyFill="1" applyBorder="1" applyAlignment="1" applyProtection="1">
      <alignment horizontal="center"/>
    </xf>
    <xf numFmtId="0" fontId="85" fillId="27" borderId="19" xfId="411" applyFont="1" applyFill="1" applyBorder="1" applyAlignment="1" applyProtection="1">
      <alignment horizontal="center" vertical="center" wrapText="1"/>
    </xf>
    <xf numFmtId="0" fontId="85" fillId="27" borderId="20" xfId="411" applyFont="1" applyFill="1" applyBorder="1" applyAlignment="1" applyProtection="1">
      <alignment horizontal="center" vertical="center" wrapText="1"/>
    </xf>
    <xf numFmtId="0" fontId="85" fillId="27" borderId="19" xfId="411" applyFont="1" applyFill="1" applyBorder="1" applyAlignment="1" applyProtection="1">
      <alignment horizontal="center" wrapText="1"/>
    </xf>
    <xf numFmtId="0" fontId="85" fillId="27" borderId="20" xfId="411" applyFont="1" applyFill="1" applyBorder="1" applyAlignment="1" applyProtection="1">
      <alignment horizontal="center" wrapText="1"/>
    </xf>
    <xf numFmtId="0" fontId="85" fillId="27" borderId="20" xfId="411" applyFont="1" applyFill="1" applyBorder="1" applyAlignment="1" applyProtection="1">
      <alignment horizontal="center"/>
    </xf>
    <xf numFmtId="0" fontId="85" fillId="27" borderId="49" xfId="411" applyFont="1" applyFill="1" applyBorder="1" applyAlignment="1" applyProtection="1">
      <alignment horizontal="center"/>
    </xf>
    <xf numFmtId="0" fontId="85" fillId="27" borderId="51" xfId="411" applyFont="1" applyFill="1" applyBorder="1" applyAlignment="1" applyProtection="1">
      <alignment horizontal="center"/>
    </xf>
    <xf numFmtId="0" fontId="97" fillId="0" borderId="0" xfId="411" applyFont="1" applyFill="1" applyBorder="1" applyAlignment="1">
      <alignment horizontal="left" wrapText="1"/>
    </xf>
    <xf numFmtId="0" fontId="97" fillId="0" borderId="0" xfId="411" applyFont="1" applyFill="1" applyBorder="1" applyAlignment="1">
      <alignment horizontal="left"/>
    </xf>
    <xf numFmtId="0" fontId="85" fillId="27" borderId="59" xfId="411" applyFont="1" applyFill="1" applyBorder="1" applyAlignment="1" applyProtection="1">
      <alignment horizontal="center" vertical="top" wrapText="1" shrinkToFit="1"/>
    </xf>
    <xf numFmtId="0" fontId="85" fillId="27" borderId="49" xfId="411" applyFont="1" applyFill="1" applyBorder="1" applyAlignment="1" applyProtection="1">
      <alignment horizontal="center" vertical="top" shrinkToFit="1"/>
    </xf>
    <xf numFmtId="0" fontId="100" fillId="27" borderId="18" xfId="411" applyFont="1" applyFill="1" applyBorder="1" applyAlignment="1" applyProtection="1">
      <alignment horizontal="center" vertical="top" wrapText="1"/>
    </xf>
    <xf numFmtId="0" fontId="100" fillId="27" borderId="19" xfId="411" applyFont="1" applyFill="1" applyBorder="1" applyAlignment="1" applyProtection="1">
      <alignment horizontal="center" vertical="top"/>
    </xf>
    <xf numFmtId="0" fontId="100" fillId="27" borderId="19" xfId="411" applyFont="1" applyFill="1" applyBorder="1" applyAlignment="1" applyProtection="1">
      <alignment horizontal="center" vertical="top" wrapText="1"/>
    </xf>
    <xf numFmtId="0" fontId="96" fillId="27" borderId="18" xfId="411" applyFont="1" applyFill="1" applyBorder="1" applyAlignment="1" applyProtection="1">
      <alignment horizontal="center" vertical="top" wrapText="1"/>
    </xf>
    <xf numFmtId="0" fontId="96" fillId="27" borderId="19" xfId="411" applyFont="1" applyFill="1" applyBorder="1" applyAlignment="1" applyProtection="1">
      <alignment horizontal="center" vertical="top" wrapText="1"/>
    </xf>
    <xf numFmtId="0" fontId="100" fillId="27" borderId="18" xfId="411" applyFont="1" applyFill="1" applyBorder="1" applyAlignment="1" applyProtection="1">
      <alignment horizontal="center" vertical="top" wrapText="1" shrinkToFit="1"/>
    </xf>
    <xf numFmtId="0" fontId="100" fillId="27" borderId="19" xfId="411" applyFont="1" applyFill="1" applyBorder="1" applyAlignment="1" applyProtection="1">
      <alignment horizontal="center" vertical="top" shrinkToFit="1"/>
    </xf>
    <xf numFmtId="0" fontId="121" fillId="0" borderId="0" xfId="411" applyFont="1" applyFill="1" applyAlignment="1" applyProtection="1">
      <alignment horizontal="center" vertical="center"/>
    </xf>
    <xf numFmtId="0" fontId="84" fillId="27" borderId="19" xfId="411" applyFont="1" applyFill="1" applyBorder="1" applyAlignment="1" applyProtection="1">
      <alignment horizontal="center" wrapText="1"/>
    </xf>
    <xf numFmtId="0" fontId="84" fillId="27" borderId="20" xfId="411" applyFont="1" applyFill="1" applyBorder="1" applyAlignment="1" applyProtection="1">
      <alignment horizontal="center" wrapText="1"/>
    </xf>
    <xf numFmtId="0" fontId="100" fillId="27" borderId="18" xfId="411" applyFont="1" applyFill="1" applyBorder="1" applyAlignment="1" applyProtection="1">
      <alignment horizontal="center" vertical="top"/>
    </xf>
    <xf numFmtId="0" fontId="92" fillId="27" borderId="23" xfId="411" applyFont="1" applyFill="1" applyBorder="1" applyAlignment="1" applyProtection="1">
      <alignment horizontal="center" vertical="center"/>
    </xf>
    <xf numFmtId="0" fontId="92" fillId="27" borderId="22" xfId="411" applyFont="1" applyFill="1" applyBorder="1" applyAlignment="1" applyProtection="1">
      <alignment horizontal="center" vertical="center"/>
    </xf>
    <xf numFmtId="0" fontId="92" fillId="27" borderId="24" xfId="411" applyFont="1" applyFill="1" applyBorder="1" applyAlignment="1" applyProtection="1">
      <alignment horizontal="center" vertical="center"/>
    </xf>
    <xf numFmtId="0" fontId="92" fillId="27" borderId="16" xfId="411" applyFont="1" applyFill="1" applyBorder="1" applyAlignment="1" applyProtection="1">
      <alignment horizontal="center" vertical="center"/>
    </xf>
    <xf numFmtId="0" fontId="92" fillId="27" borderId="21" xfId="411" applyFont="1" applyFill="1" applyBorder="1" applyAlignment="1" applyProtection="1">
      <alignment horizontal="center" vertical="center"/>
    </xf>
    <xf numFmtId="0" fontId="92" fillId="27" borderId="48" xfId="411" applyFont="1" applyFill="1" applyBorder="1" applyAlignment="1" applyProtection="1">
      <alignment horizontal="center" vertical="center" shrinkToFit="1"/>
    </xf>
    <xf numFmtId="0" fontId="92" fillId="27" borderId="21" xfId="411" applyFont="1" applyFill="1" applyBorder="1" applyAlignment="1" applyProtection="1">
      <alignment horizontal="center" vertical="center" shrinkToFit="1"/>
    </xf>
    <xf numFmtId="0" fontId="92" fillId="27" borderId="28" xfId="411" applyFont="1" applyFill="1" applyBorder="1" applyAlignment="1" applyProtection="1">
      <alignment horizontal="center" vertical="center" shrinkToFit="1"/>
    </xf>
    <xf numFmtId="0" fontId="85" fillId="27" borderId="49" xfId="411" applyFont="1" applyFill="1" applyBorder="1" applyAlignment="1" applyProtection="1">
      <alignment horizontal="center" wrapText="1"/>
    </xf>
    <xf numFmtId="0" fontId="85" fillId="27" borderId="51" xfId="411" applyFont="1" applyFill="1" applyBorder="1" applyAlignment="1" applyProtection="1">
      <alignment horizontal="center" wrapText="1"/>
    </xf>
    <xf numFmtId="0" fontId="92" fillId="27" borderId="16" xfId="411" applyFont="1" applyFill="1" applyBorder="1" applyAlignment="1" applyProtection="1">
      <alignment horizontal="center" vertical="center" wrapText="1"/>
    </xf>
    <xf numFmtId="0" fontId="92" fillId="27" borderId="0" xfId="411" applyFont="1" applyFill="1" applyBorder="1" applyAlignment="1" applyProtection="1">
      <alignment horizontal="center" vertical="center" wrapText="1"/>
    </xf>
    <xf numFmtId="0" fontId="92" fillId="27" borderId="27" xfId="411" applyFont="1" applyFill="1" applyBorder="1" applyAlignment="1" applyProtection="1">
      <alignment horizontal="center" vertical="center" wrapText="1"/>
    </xf>
    <xf numFmtId="0" fontId="85" fillId="27" borderId="18" xfId="411" applyFont="1" applyFill="1" applyBorder="1" applyAlignment="1" applyProtection="1">
      <alignment horizontal="center" vertical="top" wrapText="1"/>
    </xf>
    <xf numFmtId="0" fontId="85" fillId="27" borderId="19" xfId="411" applyFont="1" applyFill="1" applyBorder="1" applyAlignment="1" applyProtection="1">
      <alignment horizontal="center" vertical="top"/>
    </xf>
    <xf numFmtId="0" fontId="81" fillId="27" borderId="33" xfId="411" applyFont="1" applyFill="1" applyBorder="1" applyAlignment="1" applyProtection="1">
      <alignment horizontal="center" vertical="top" wrapText="1"/>
    </xf>
    <xf numFmtId="0" fontId="81" fillId="27" borderId="35" xfId="411" applyFont="1" applyFill="1" applyBorder="1" applyAlignment="1" applyProtection="1">
      <alignment horizontal="center" vertical="top" wrapText="1"/>
    </xf>
    <xf numFmtId="0" fontId="81" fillId="27" borderId="36" xfId="411" applyFont="1" applyFill="1" applyBorder="1" applyAlignment="1" applyProtection="1">
      <alignment horizontal="center" vertical="top" wrapText="1"/>
    </xf>
    <xf numFmtId="0" fontId="121" fillId="0" borderId="0" xfId="411" applyFont="1" applyFill="1" applyAlignment="1" applyProtection="1">
      <alignment horizontal="center"/>
    </xf>
    <xf numFmtId="0" fontId="81" fillId="27" borderId="32" xfId="411" applyFont="1" applyFill="1" applyBorder="1" applyAlignment="1" applyProtection="1">
      <alignment horizontal="center" vertical="center" wrapText="1"/>
    </xf>
    <xf numFmtId="0" fontId="81" fillId="27" borderId="47" xfId="411" applyFont="1" applyFill="1" applyBorder="1" applyAlignment="1" applyProtection="1">
      <alignment horizontal="center" vertical="center" wrapText="1"/>
    </xf>
    <xf numFmtId="0" fontId="81" fillId="27" borderId="49" xfId="411" applyFont="1" applyFill="1" applyBorder="1" applyAlignment="1" applyProtection="1">
      <alignment horizontal="center" vertical="center" wrapText="1"/>
    </xf>
    <xf numFmtId="0" fontId="81" fillId="27" borderId="27" xfId="411" applyFont="1" applyFill="1" applyBorder="1" applyAlignment="1" applyProtection="1">
      <alignment horizontal="center" vertical="center"/>
    </xf>
    <xf numFmtId="0" fontId="81" fillId="27" borderId="17" xfId="411" applyFont="1" applyFill="1" applyBorder="1" applyAlignment="1" applyProtection="1">
      <alignment horizontal="center" vertical="center"/>
    </xf>
    <xf numFmtId="0" fontId="81" fillId="27" borderId="28" xfId="411" applyFont="1" applyFill="1" applyBorder="1" applyAlignment="1" applyProtection="1">
      <alignment horizontal="center" vertical="center"/>
    </xf>
    <xf numFmtId="0" fontId="81" fillId="27" borderId="23" xfId="411" applyFont="1" applyFill="1" applyBorder="1" applyAlignment="1">
      <alignment horizontal="center" vertical="top" wrapText="1"/>
    </xf>
    <xf numFmtId="0" fontId="81" fillId="27" borderId="24" xfId="411" applyFont="1" applyFill="1" applyBorder="1" applyAlignment="1">
      <alignment horizontal="center" vertical="top" wrapText="1"/>
    </xf>
    <xf numFmtId="0" fontId="81" fillId="27" borderId="16" xfId="411" applyFont="1" applyFill="1" applyBorder="1" applyAlignment="1">
      <alignment horizontal="center" vertical="top" wrapText="1"/>
    </xf>
    <xf numFmtId="0" fontId="81" fillId="27" borderId="27" xfId="411" applyFont="1" applyFill="1" applyBorder="1" applyAlignment="1">
      <alignment horizontal="center" vertical="top" wrapText="1"/>
    </xf>
    <xf numFmtId="0" fontId="81" fillId="27" borderId="17" xfId="411" applyFont="1" applyFill="1" applyBorder="1" applyAlignment="1">
      <alignment horizontal="center" vertical="center" wrapText="1"/>
    </xf>
    <xf numFmtId="0" fontId="81" fillId="27" borderId="28" xfId="411" applyFont="1" applyFill="1" applyBorder="1" applyAlignment="1">
      <alignment horizontal="center" vertical="center"/>
    </xf>
    <xf numFmtId="0" fontId="90" fillId="0" borderId="0" xfId="414" applyFont="1" applyFill="1" applyBorder="1" applyAlignment="1" applyProtection="1">
      <alignment horizontal="left"/>
    </xf>
    <xf numFmtId="0" fontId="81" fillId="27" borderId="16" xfId="411" applyFont="1" applyFill="1" applyBorder="1" applyAlignment="1" applyProtection="1">
      <alignment horizontal="center" vertical="center" wrapText="1" shrinkToFit="1"/>
    </xf>
    <xf numFmtId="0" fontId="81" fillId="27" borderId="27" xfId="411" applyFont="1" applyFill="1" applyBorder="1" applyAlignment="1" applyProtection="1">
      <alignment horizontal="center" vertical="center" shrinkToFit="1"/>
    </xf>
    <xf numFmtId="0" fontId="81" fillId="27" borderId="17" xfId="411" applyFont="1" applyFill="1" applyBorder="1" applyAlignment="1" applyProtection="1">
      <alignment horizontal="center" vertical="center" shrinkToFit="1"/>
    </xf>
    <xf numFmtId="0" fontId="81" fillId="27" borderId="28" xfId="411" applyFont="1" applyFill="1" applyBorder="1" applyAlignment="1" applyProtection="1">
      <alignment horizontal="center" vertical="center" shrinkToFit="1"/>
    </xf>
    <xf numFmtId="0" fontId="81" fillId="27" borderId="16" xfId="411" applyFont="1" applyFill="1" applyBorder="1" applyAlignment="1" applyProtection="1">
      <alignment horizontal="center" wrapText="1" shrinkToFit="1"/>
    </xf>
    <xf numFmtId="0" fontId="81" fillId="27" borderId="41" xfId="411" applyFont="1" applyFill="1" applyBorder="1" applyAlignment="1" applyProtection="1">
      <alignment horizontal="center" wrapText="1" shrinkToFit="1"/>
    </xf>
    <xf numFmtId="0" fontId="81" fillId="27" borderId="17" xfId="411" applyFont="1" applyFill="1" applyBorder="1" applyAlignment="1" applyProtection="1">
      <alignment horizontal="center" wrapText="1" shrinkToFit="1"/>
    </xf>
    <xf numFmtId="0" fontId="81" fillId="27" borderId="43" xfId="411" applyFont="1" applyFill="1" applyBorder="1" applyAlignment="1" applyProtection="1">
      <alignment horizontal="center" wrapText="1" shrinkToFit="1"/>
    </xf>
    <xf numFmtId="0" fontId="81" fillId="27" borderId="26" xfId="411" applyFont="1" applyFill="1" applyBorder="1" applyAlignment="1" applyProtection="1">
      <alignment horizontal="center" vertical="center" shrinkToFit="1"/>
    </xf>
    <xf numFmtId="0" fontId="81" fillId="27" borderId="4" xfId="411" applyFont="1" applyFill="1" applyBorder="1" applyAlignment="1" applyProtection="1">
      <alignment horizontal="center" vertical="center" shrinkToFit="1"/>
    </xf>
    <xf numFmtId="0" fontId="81" fillId="27" borderId="25" xfId="411" applyFont="1" applyFill="1" applyBorder="1" applyAlignment="1" applyProtection="1">
      <alignment horizontal="center" vertical="center" shrinkToFit="1"/>
    </xf>
    <xf numFmtId="0" fontId="81" fillId="27" borderId="26" xfId="411" applyFont="1" applyFill="1" applyBorder="1" applyAlignment="1" applyProtection="1">
      <alignment horizontal="center" vertical="center"/>
    </xf>
    <xf numFmtId="0" fontId="81" fillId="27" borderId="4" xfId="411" applyFont="1" applyFill="1" applyBorder="1" applyAlignment="1" applyProtection="1">
      <alignment horizontal="center" vertical="center"/>
    </xf>
    <xf numFmtId="0" fontId="81" fillId="27" borderId="63" xfId="411" applyFont="1" applyFill="1" applyBorder="1" applyAlignment="1" applyProtection="1">
      <alignment horizontal="center" vertical="center"/>
    </xf>
    <xf numFmtId="0" fontId="81" fillId="27" borderId="43" xfId="411" applyFont="1" applyFill="1" applyBorder="1" applyAlignment="1">
      <alignment horizontal="center" vertical="center"/>
    </xf>
    <xf numFmtId="0" fontId="81" fillId="27" borderId="50" xfId="411" applyFont="1" applyFill="1" applyBorder="1" applyAlignment="1" applyProtection="1">
      <alignment horizontal="center" vertical="center" shrinkToFit="1"/>
    </xf>
    <xf numFmtId="0" fontId="81" fillId="27" borderId="23" xfId="411" applyFont="1" applyFill="1" applyBorder="1" applyAlignment="1">
      <alignment horizontal="center" vertical="center" wrapText="1"/>
    </xf>
    <xf numFmtId="0" fontId="81" fillId="27" borderId="24" xfId="411" applyFont="1" applyFill="1" applyBorder="1" applyAlignment="1">
      <alignment horizontal="center" vertical="center" wrapText="1"/>
    </xf>
    <xf numFmtId="0" fontId="81" fillId="27" borderId="16" xfId="411" applyFont="1" applyFill="1" applyBorder="1" applyAlignment="1">
      <alignment horizontal="center" vertical="center" wrapText="1"/>
    </xf>
    <xf numFmtId="0" fontId="81" fillId="27" borderId="27" xfId="411" applyFont="1" applyFill="1" applyBorder="1" applyAlignment="1">
      <alignment horizontal="center" vertical="center" wrapText="1"/>
    </xf>
    <xf numFmtId="0" fontId="81" fillId="27" borderId="16" xfId="411" applyFont="1" applyFill="1" applyBorder="1" applyAlignment="1" applyProtection="1">
      <alignment horizontal="center" vertical="center"/>
    </xf>
    <xf numFmtId="0" fontId="81" fillId="27" borderId="23" xfId="411" applyFont="1" applyFill="1" applyBorder="1" applyAlignment="1" applyProtection="1">
      <alignment horizontal="center" vertical="center"/>
    </xf>
    <xf numFmtId="0" fontId="81" fillId="27" borderId="24" xfId="411" applyFont="1" applyFill="1" applyBorder="1" applyAlignment="1" applyProtection="1">
      <alignment horizontal="center" vertical="center"/>
    </xf>
    <xf numFmtId="0" fontId="81" fillId="27" borderId="21" xfId="411" applyFont="1" applyFill="1" applyBorder="1" applyAlignment="1" applyProtection="1">
      <alignment horizontal="center" vertical="center"/>
    </xf>
    <xf numFmtId="0" fontId="81" fillId="27" borderId="43" xfId="411" applyFont="1" applyFill="1" applyBorder="1" applyAlignment="1" applyProtection="1">
      <alignment horizontal="center" vertical="center"/>
    </xf>
    <xf numFmtId="0" fontId="81" fillId="27" borderId="24" xfId="411" applyFont="1" applyFill="1" applyBorder="1" applyAlignment="1" applyProtection="1">
      <alignment horizontal="center" vertical="center" wrapText="1"/>
    </xf>
    <xf numFmtId="0" fontId="81" fillId="27" borderId="27" xfId="411" applyFont="1" applyFill="1" applyBorder="1" applyAlignment="1" applyProtection="1">
      <alignment horizontal="center" vertical="center" wrapText="1"/>
    </xf>
    <xf numFmtId="0" fontId="81" fillId="27" borderId="31" xfId="411" applyFont="1" applyFill="1" applyBorder="1" applyAlignment="1" applyProtection="1">
      <alignment horizontal="center" vertical="center" wrapText="1" shrinkToFit="1"/>
    </xf>
    <xf numFmtId="0" fontId="81" fillId="27" borderId="39" xfId="411" applyFont="1" applyFill="1" applyBorder="1" applyAlignment="1" applyProtection="1">
      <alignment horizontal="center" vertical="center" wrapText="1" shrinkToFit="1"/>
    </xf>
    <xf numFmtId="0" fontId="81" fillId="27" borderId="41" xfId="411" applyFont="1" applyFill="1" applyBorder="1" applyAlignment="1" applyProtection="1">
      <alignment horizontal="center" vertical="center" wrapText="1" shrinkToFit="1"/>
    </xf>
    <xf numFmtId="0" fontId="81" fillId="27" borderId="33" xfId="411" applyFont="1" applyFill="1" applyBorder="1" applyAlignment="1">
      <alignment horizontal="center" vertical="center"/>
    </xf>
    <xf numFmtId="0" fontId="81" fillId="27" borderId="35" xfId="411" applyFont="1" applyFill="1" applyBorder="1" applyAlignment="1">
      <alignment horizontal="center" vertical="center"/>
    </xf>
    <xf numFmtId="0" fontId="81" fillId="27" borderId="36" xfId="411" applyFont="1" applyFill="1" applyBorder="1" applyAlignment="1">
      <alignment horizontal="center" vertical="center"/>
    </xf>
    <xf numFmtId="0" fontId="81" fillId="27" borderId="22" xfId="411" applyFont="1" applyFill="1" applyBorder="1" applyAlignment="1" applyProtection="1">
      <alignment horizontal="center" vertical="center"/>
    </xf>
    <xf numFmtId="0" fontId="81" fillId="27" borderId="61" xfId="411" applyFont="1" applyFill="1" applyBorder="1" applyAlignment="1" applyProtection="1">
      <alignment horizontal="center" vertical="center"/>
    </xf>
    <xf numFmtId="0" fontId="81" fillId="27" borderId="24" xfId="411" applyFont="1" applyFill="1" applyBorder="1" applyAlignment="1">
      <alignment horizontal="center" vertical="center"/>
    </xf>
    <xf numFmtId="0" fontId="81" fillId="27" borderId="61" xfId="411" applyFont="1" applyFill="1" applyBorder="1" applyAlignment="1">
      <alignment horizontal="center" vertical="center"/>
    </xf>
    <xf numFmtId="0" fontId="81" fillId="27" borderId="62" xfId="411" applyFont="1" applyFill="1" applyBorder="1" applyAlignment="1" applyProtection="1">
      <alignment horizontal="center" vertical="center"/>
    </xf>
    <xf numFmtId="0" fontId="81" fillId="27" borderId="17" xfId="411" applyFont="1" applyFill="1" applyBorder="1" applyAlignment="1" applyProtection="1">
      <alignment horizontal="center" vertical="center" wrapText="1" shrinkToFit="1"/>
    </xf>
    <xf numFmtId="0" fontId="81" fillId="27" borderId="38" xfId="411" applyFont="1" applyFill="1" applyBorder="1" applyAlignment="1" applyProtection="1">
      <alignment horizontal="center" vertical="center"/>
    </xf>
    <xf numFmtId="0" fontId="81" fillId="27" borderId="33" xfId="411" applyFont="1" applyFill="1" applyBorder="1" applyAlignment="1" applyProtection="1">
      <alignment horizontal="center" vertical="center"/>
    </xf>
    <xf numFmtId="0" fontId="81" fillId="27" borderId="60" xfId="411" applyFont="1" applyFill="1" applyBorder="1" applyAlignment="1">
      <alignment horizontal="center" vertical="center"/>
    </xf>
    <xf numFmtId="0" fontId="81" fillId="27" borderId="33" xfId="411" applyFont="1" applyFill="1" applyBorder="1" applyAlignment="1">
      <alignment horizontal="center" vertical="center" wrapText="1"/>
    </xf>
    <xf numFmtId="0" fontId="81" fillId="27" borderId="35" xfId="411" applyFont="1" applyFill="1" applyBorder="1" applyAlignment="1">
      <alignment horizontal="center" vertical="center" wrapText="1"/>
    </xf>
    <xf numFmtId="0" fontId="81" fillId="27" borderId="37" xfId="411" applyFont="1" applyFill="1" applyBorder="1" applyAlignment="1">
      <alignment horizontal="center" vertical="center" wrapText="1"/>
    </xf>
    <xf numFmtId="0" fontId="81" fillId="27" borderId="28" xfId="411" applyFont="1" applyFill="1" applyBorder="1" applyAlignment="1" applyProtection="1">
      <alignment horizontal="center" vertical="center" wrapText="1" shrinkToFit="1"/>
    </xf>
    <xf numFmtId="0" fontId="81" fillId="27" borderId="25" xfId="411" applyFont="1" applyFill="1" applyBorder="1" applyAlignment="1" applyProtection="1">
      <alignment horizontal="center" vertical="center"/>
    </xf>
    <xf numFmtId="0" fontId="81" fillId="27" borderId="23" xfId="411" applyFont="1" applyFill="1" applyBorder="1" applyAlignment="1" applyProtection="1">
      <alignment horizontal="center" vertical="center" wrapText="1" shrinkToFit="1"/>
    </xf>
    <xf numFmtId="0" fontId="81" fillId="27" borderId="24" xfId="411" applyFont="1" applyFill="1" applyBorder="1" applyAlignment="1" applyProtection="1">
      <alignment horizontal="center" vertical="center" shrinkToFit="1"/>
    </xf>
    <xf numFmtId="0" fontId="81" fillId="27" borderId="16" xfId="411" applyFont="1" applyFill="1" applyBorder="1" applyAlignment="1" applyProtection="1">
      <alignment horizontal="center" vertical="center" shrinkToFit="1"/>
    </xf>
    <xf numFmtId="0" fontId="81" fillId="27" borderId="50" xfId="411" applyFont="1" applyFill="1" applyBorder="1" applyAlignment="1" applyProtection="1">
      <alignment horizontal="center" vertical="center"/>
    </xf>
    <xf numFmtId="0" fontId="81" fillId="27" borderId="43" xfId="411" applyFont="1" applyFill="1" applyBorder="1" applyAlignment="1" applyProtection="1">
      <alignment horizontal="center" vertical="center" wrapText="1" shrinkToFit="1"/>
    </xf>
    <xf numFmtId="0" fontId="81" fillId="27" borderId="62" xfId="411" applyFont="1" applyFill="1" applyBorder="1" applyAlignment="1" applyProtection="1">
      <alignment horizontal="center" vertical="center" wrapText="1"/>
    </xf>
    <xf numFmtId="0" fontId="81" fillId="27" borderId="48" xfId="411" applyFont="1" applyFill="1" applyBorder="1" applyAlignment="1" applyProtection="1">
      <alignment horizontal="center" vertical="center" wrapText="1"/>
    </xf>
    <xf numFmtId="0" fontId="114" fillId="0" borderId="0" xfId="411" applyFont="1" applyFill="1" applyAlignment="1" applyProtection="1">
      <alignment horizontal="center" vertical="top" wrapText="1"/>
    </xf>
    <xf numFmtId="0" fontId="118" fillId="0" borderId="0" xfId="411" applyFont="1" applyFill="1" applyAlignment="1" applyProtection="1">
      <alignment horizontal="center" vertical="center" wrapText="1"/>
    </xf>
    <xf numFmtId="0" fontId="81" fillId="27" borderId="60" xfId="411" applyFont="1" applyFill="1" applyBorder="1" applyAlignment="1">
      <alignment horizontal="center" vertical="center" wrapText="1"/>
    </xf>
    <xf numFmtId="0" fontId="81" fillId="27" borderId="33" xfId="411" applyFont="1" applyFill="1" applyBorder="1" applyAlignment="1" applyProtection="1">
      <alignment horizontal="center" vertical="center" wrapText="1"/>
    </xf>
    <xf numFmtId="0" fontId="81" fillId="27" borderId="35" xfId="411" applyFont="1" applyFill="1" applyBorder="1" applyAlignment="1" applyProtection="1">
      <alignment horizontal="center" vertical="center" wrapText="1"/>
    </xf>
    <xf numFmtId="0" fontId="81" fillId="27" borderId="37" xfId="411" applyFont="1" applyFill="1" applyBorder="1" applyAlignment="1" applyProtection="1">
      <alignment horizontal="center" vertical="center" wrapText="1"/>
    </xf>
    <xf numFmtId="0" fontId="84" fillId="27" borderId="38" xfId="411" applyFont="1" applyFill="1" applyBorder="1" applyAlignment="1" applyProtection="1">
      <alignment horizontal="center" vertical="center"/>
    </xf>
    <xf numFmtId="0" fontId="84" fillId="27" borderId="40" xfId="411" applyFont="1" applyFill="1" applyBorder="1" applyAlignment="1" applyProtection="1">
      <alignment horizontal="center" vertical="center"/>
    </xf>
    <xf numFmtId="0" fontId="84" fillId="27" borderId="42" xfId="411" applyFont="1" applyFill="1" applyBorder="1" applyAlignment="1" applyProtection="1">
      <alignment horizontal="center" vertical="center"/>
    </xf>
    <xf numFmtId="0" fontId="81" fillId="27" borderId="37" xfId="411" applyFont="1" applyFill="1" applyBorder="1" applyAlignment="1">
      <alignment horizontal="center" vertical="center"/>
    </xf>
    <xf numFmtId="0" fontId="92" fillId="27" borderId="38" xfId="411" applyFont="1" applyFill="1" applyBorder="1" applyAlignment="1" applyProtection="1">
      <alignment horizontal="center" vertical="center"/>
    </xf>
    <xf numFmtId="0" fontId="92" fillId="27" borderId="40" xfId="411" applyFont="1" applyFill="1" applyBorder="1" applyAlignment="1" applyProtection="1">
      <alignment horizontal="center" vertical="center"/>
    </xf>
    <xf numFmtId="0" fontId="92" fillId="27" borderId="42" xfId="411" applyFont="1" applyFill="1" applyBorder="1" applyAlignment="1" applyProtection="1">
      <alignment horizontal="center" vertical="center"/>
    </xf>
    <xf numFmtId="0" fontId="124" fillId="0" borderId="0" xfId="411" applyFont="1" applyFill="1" applyAlignment="1" applyProtection="1">
      <alignment horizontal="center" vertical="center" wrapText="1" shrinkToFit="1"/>
    </xf>
    <xf numFmtId="0" fontId="124" fillId="0" borderId="0" xfId="411" applyFont="1" applyFill="1" applyAlignment="1" applyProtection="1">
      <alignment horizontal="center" vertical="center" shrinkToFit="1"/>
    </xf>
    <xf numFmtId="0" fontId="92" fillId="27" borderId="19" xfId="411" applyFont="1" applyFill="1" applyBorder="1" applyAlignment="1" applyProtection="1">
      <alignment horizontal="center" vertical="center" wrapText="1" shrinkToFit="1"/>
    </xf>
    <xf numFmtId="0" fontId="92" fillId="27" borderId="20" xfId="411" applyFont="1" applyFill="1" applyBorder="1" applyAlignment="1" applyProtection="1">
      <alignment horizontal="center" vertical="center" wrapText="1" shrinkToFit="1"/>
    </xf>
    <xf numFmtId="0" fontId="92" fillId="27" borderId="19" xfId="411" applyFont="1" applyFill="1" applyBorder="1" applyAlignment="1" applyProtection="1">
      <alignment horizontal="center" vertical="center" wrapText="1"/>
    </xf>
    <xf numFmtId="0" fontId="92" fillId="27" borderId="20" xfId="411" applyFont="1" applyFill="1" applyBorder="1" applyAlignment="1" applyProtection="1">
      <alignment horizontal="center" vertical="center" wrapText="1"/>
    </xf>
    <xf numFmtId="176" fontId="92" fillId="0" borderId="0" xfId="412" applyFont="1" applyFill="1" applyBorder="1" applyAlignment="1">
      <alignment horizontal="center"/>
    </xf>
    <xf numFmtId="176" fontId="92" fillId="0" borderId="16" xfId="412" applyFont="1" applyFill="1" applyBorder="1" applyAlignment="1">
      <alignment horizontal="center"/>
    </xf>
    <xf numFmtId="176" fontId="92" fillId="0" borderId="22" xfId="412" applyFont="1" applyFill="1" applyBorder="1" applyAlignment="1">
      <alignment horizontal="center"/>
    </xf>
    <xf numFmtId="176" fontId="92" fillId="0" borderId="23" xfId="412" applyFont="1" applyFill="1" applyBorder="1" applyAlignment="1">
      <alignment horizontal="center"/>
    </xf>
    <xf numFmtId="41" fontId="92" fillId="0" borderId="16" xfId="411" applyNumberFormat="1" applyFont="1" applyFill="1" applyBorder="1" applyAlignment="1" applyProtection="1">
      <alignment horizontal="center"/>
    </xf>
    <xf numFmtId="41" fontId="92" fillId="0" borderId="0" xfId="411" applyNumberFormat="1" applyFont="1" applyFill="1" applyBorder="1" applyAlignment="1" applyProtection="1">
      <alignment horizontal="center"/>
    </xf>
    <xf numFmtId="176" fontId="88" fillId="28" borderId="0" xfId="412" applyFont="1" applyFill="1" applyBorder="1" applyAlignment="1">
      <alignment horizontal="center"/>
    </xf>
    <xf numFmtId="176" fontId="88" fillId="28" borderId="16" xfId="412" applyFont="1" applyFill="1" applyBorder="1" applyAlignment="1">
      <alignment horizontal="center"/>
    </xf>
    <xf numFmtId="176" fontId="92" fillId="0" borderId="16" xfId="411" applyNumberFormat="1" applyFont="1" applyFill="1" applyBorder="1" applyAlignment="1" applyProtection="1">
      <alignment horizontal="center"/>
    </xf>
    <xf numFmtId="0" fontId="92" fillId="0" borderId="0" xfId="411" applyFont="1" applyFill="1" applyBorder="1" applyAlignment="1" applyProtection="1">
      <alignment horizontal="center"/>
    </xf>
    <xf numFmtId="176" fontId="88" fillId="28" borderId="16" xfId="411" applyNumberFormat="1" applyFont="1" applyFill="1" applyBorder="1" applyAlignment="1" applyProtection="1">
      <alignment horizontal="center"/>
    </xf>
    <xf numFmtId="0" fontId="88" fillId="28" borderId="0" xfId="411" applyFont="1" applyFill="1" applyBorder="1" applyAlignment="1" applyProtection="1">
      <alignment horizontal="center"/>
    </xf>
    <xf numFmtId="176" fontId="92" fillId="0" borderId="23" xfId="412" applyFont="1" applyFill="1" applyBorder="1" applyAlignment="1" applyProtection="1">
      <alignment horizontal="center"/>
    </xf>
    <xf numFmtId="176" fontId="92" fillId="0" borderId="22" xfId="412" applyFont="1" applyFill="1" applyBorder="1" applyAlignment="1" applyProtection="1">
      <alignment horizontal="center"/>
    </xf>
    <xf numFmtId="0" fontId="92" fillId="27" borderId="61" xfId="411" applyFont="1" applyFill="1" applyBorder="1" applyAlignment="1" applyProtection="1">
      <alignment horizontal="center" vertical="center"/>
    </xf>
    <xf numFmtId="0" fontId="92" fillId="27" borderId="17" xfId="411" applyFont="1" applyFill="1" applyBorder="1" applyAlignment="1" applyProtection="1">
      <alignment horizontal="center"/>
    </xf>
    <xf numFmtId="0" fontId="92" fillId="27" borderId="43" xfId="411" applyFont="1" applyFill="1" applyBorder="1" applyAlignment="1" applyProtection="1">
      <alignment horizontal="center"/>
    </xf>
    <xf numFmtId="0" fontId="92" fillId="27" borderId="28" xfId="411" applyFont="1" applyFill="1" applyBorder="1" applyAlignment="1" applyProtection="1">
      <alignment horizontal="center"/>
    </xf>
    <xf numFmtId="0" fontId="92" fillId="27" borderId="16" xfId="411" applyFont="1" applyFill="1" applyBorder="1" applyAlignment="1" applyProtection="1">
      <alignment horizontal="center"/>
    </xf>
    <xf numFmtId="0" fontId="92" fillId="27" borderId="27" xfId="411" applyFont="1" applyFill="1" applyBorder="1" applyAlignment="1" applyProtection="1">
      <alignment horizontal="center"/>
    </xf>
    <xf numFmtId="0" fontId="92" fillId="27" borderId="16" xfId="411" applyFont="1" applyFill="1" applyBorder="1" applyAlignment="1" applyProtection="1">
      <alignment horizontal="center" wrapText="1"/>
    </xf>
    <xf numFmtId="0" fontId="92" fillId="27" borderId="41" xfId="411" applyFont="1" applyFill="1" applyBorder="1" applyAlignment="1" applyProtection="1">
      <alignment horizontal="center"/>
    </xf>
    <xf numFmtId="0" fontId="92" fillId="27" borderId="31" xfId="411" applyFont="1" applyFill="1" applyBorder="1" applyAlignment="1" applyProtection="1">
      <alignment horizontal="center" vertical="top" wrapText="1"/>
    </xf>
    <xf numFmtId="0" fontId="92" fillId="27" borderId="30" xfId="411" applyFont="1" applyFill="1" applyBorder="1" applyAlignment="1" applyProtection="1">
      <alignment horizontal="center" vertical="top"/>
    </xf>
    <xf numFmtId="0" fontId="92" fillId="27" borderId="16" xfId="411" applyFont="1" applyFill="1" applyBorder="1" applyAlignment="1" applyProtection="1">
      <alignment horizontal="center" vertical="top"/>
    </xf>
    <xf numFmtId="0" fontId="92" fillId="27" borderId="27" xfId="411" applyFont="1" applyFill="1" applyBorder="1" applyAlignment="1" applyProtection="1">
      <alignment horizontal="center" vertical="top"/>
    </xf>
    <xf numFmtId="0" fontId="92" fillId="27" borderId="30" xfId="411" applyFont="1" applyFill="1" applyBorder="1" applyAlignment="1" applyProtection="1">
      <alignment horizontal="center" vertical="center"/>
    </xf>
    <xf numFmtId="0" fontId="92" fillId="27" borderId="31" xfId="411" applyFont="1" applyFill="1" applyBorder="1" applyAlignment="1" applyProtection="1">
      <alignment horizontal="center" vertical="center" shrinkToFit="1"/>
    </xf>
    <xf numFmtId="0" fontId="103" fillId="27" borderId="30" xfId="411" applyFont="1" applyFill="1" applyBorder="1" applyAlignment="1">
      <alignment horizontal="center" vertical="center" shrinkToFit="1"/>
    </xf>
    <xf numFmtId="41" fontId="85" fillId="0" borderId="16" xfId="411" applyNumberFormat="1" applyFont="1" applyFill="1" applyBorder="1" applyAlignment="1" applyProtection="1">
      <alignment horizontal="center"/>
    </xf>
    <xf numFmtId="41" fontId="85" fillId="0" borderId="0" xfId="411" applyNumberFormat="1" applyFont="1" applyFill="1" applyBorder="1" applyAlignment="1" applyProtection="1">
      <alignment horizontal="center"/>
    </xf>
    <xf numFmtId="0" fontId="92" fillId="27" borderId="27" xfId="411" applyFont="1" applyFill="1" applyBorder="1" applyAlignment="1" applyProtection="1">
      <alignment horizontal="center" wrapText="1"/>
    </xf>
    <xf numFmtId="176" fontId="85" fillId="0" borderId="22" xfId="412" applyFont="1" applyFill="1" applyBorder="1" applyAlignment="1" applyProtection="1">
      <alignment horizontal="center"/>
    </xf>
    <xf numFmtId="41" fontId="135" fillId="28" borderId="16" xfId="411" applyNumberFormat="1" applyFont="1" applyFill="1" applyBorder="1" applyAlignment="1" applyProtection="1">
      <alignment horizontal="center"/>
    </xf>
    <xf numFmtId="41" fontId="135" fillId="28" borderId="0" xfId="411" applyNumberFormat="1" applyFont="1" applyFill="1" applyBorder="1" applyAlignment="1" applyProtection="1">
      <alignment horizontal="center"/>
    </xf>
    <xf numFmtId="176" fontId="85" fillId="0" borderId="23" xfId="412" applyFont="1" applyFill="1" applyBorder="1" applyAlignment="1" applyProtection="1">
      <alignment horizontal="center"/>
    </xf>
    <xf numFmtId="41" fontId="135" fillId="28" borderId="41" xfId="411" applyNumberFormat="1" applyFont="1" applyFill="1" applyBorder="1" applyAlignment="1" applyProtection="1">
      <alignment horizontal="center"/>
    </xf>
    <xf numFmtId="176" fontId="85" fillId="0" borderId="61" xfId="412" applyFont="1" applyFill="1" applyBorder="1" applyAlignment="1" applyProtection="1">
      <alignment horizontal="center"/>
    </xf>
    <xf numFmtId="41" fontId="85" fillId="0" borderId="41" xfId="411" applyNumberFormat="1" applyFont="1" applyFill="1" applyBorder="1" applyAlignment="1" applyProtection="1">
      <alignment horizontal="center"/>
    </xf>
    <xf numFmtId="0" fontId="81" fillId="27" borderId="17" xfId="411" applyFont="1" applyFill="1" applyBorder="1" applyAlignment="1">
      <alignment horizontal="center"/>
    </xf>
    <xf numFmtId="0" fontId="81" fillId="27" borderId="43" xfId="411" applyFont="1" applyFill="1" applyBorder="1" applyAlignment="1">
      <alignment horizontal="center"/>
    </xf>
    <xf numFmtId="176" fontId="81" fillId="0" borderId="0" xfId="412" applyFont="1" applyFill="1" applyBorder="1" applyAlignment="1">
      <alignment horizontal="center"/>
    </xf>
    <xf numFmtId="176" fontId="81" fillId="0" borderId="41" xfId="412" applyFont="1" applyFill="1" applyBorder="1" applyAlignment="1">
      <alignment horizontal="center"/>
    </xf>
    <xf numFmtId="176" fontId="81" fillId="0" borderId="16" xfId="412" applyFont="1" applyFill="1" applyBorder="1" applyAlignment="1">
      <alignment horizontal="center"/>
    </xf>
    <xf numFmtId="176" fontId="88" fillId="28" borderId="41" xfId="412" applyFont="1" applyFill="1" applyBorder="1" applyAlignment="1">
      <alignment horizontal="center"/>
    </xf>
    <xf numFmtId="176" fontId="81" fillId="28" borderId="16" xfId="412" applyFont="1" applyFill="1" applyBorder="1" applyAlignment="1">
      <alignment horizontal="center"/>
    </xf>
    <xf numFmtId="176" fontId="81" fillId="28" borderId="0" xfId="412" applyFont="1" applyFill="1" applyBorder="1" applyAlignment="1">
      <alignment horizontal="center"/>
    </xf>
    <xf numFmtId="176" fontId="81" fillId="28" borderId="41" xfId="412" applyFont="1" applyFill="1" applyBorder="1" applyAlignment="1">
      <alignment horizontal="center"/>
    </xf>
    <xf numFmtId="0" fontId="134" fillId="0" borderId="0" xfId="411" applyFont="1" applyFill="1" applyAlignment="1">
      <alignment horizontal="center" vertical="top" wrapText="1"/>
    </xf>
    <xf numFmtId="0" fontId="6" fillId="27" borderId="26" xfId="0" applyFont="1" applyFill="1" applyBorder="1" applyAlignment="1">
      <alignment horizontal="center" vertical="center"/>
    </xf>
    <xf numFmtId="0" fontId="6" fillId="27" borderId="4" xfId="0" applyFont="1" applyFill="1" applyBorder="1" applyAlignment="1">
      <alignment horizontal="center" vertical="center"/>
    </xf>
    <xf numFmtId="0" fontId="6" fillId="27" borderId="63" xfId="0" applyFont="1" applyFill="1" applyBorder="1" applyAlignment="1">
      <alignment horizontal="center" vertical="center"/>
    </xf>
    <xf numFmtId="0" fontId="6" fillId="27" borderId="26" xfId="0" applyFont="1" applyFill="1" applyBorder="1" applyAlignment="1">
      <alignment horizontal="center" vertical="center" wrapText="1"/>
    </xf>
    <xf numFmtId="0" fontId="6" fillId="27" borderId="4" xfId="0" applyFont="1" applyFill="1" applyBorder="1" applyAlignment="1">
      <alignment horizontal="center" vertical="center" wrapText="1"/>
    </xf>
    <xf numFmtId="0" fontId="6" fillId="27" borderId="63" xfId="0" applyFont="1" applyFill="1" applyBorder="1" applyAlignment="1">
      <alignment horizontal="center" vertical="center" wrapText="1"/>
    </xf>
    <xf numFmtId="0" fontId="6" fillId="27" borderId="8" xfId="0" applyFont="1" applyFill="1" applyBorder="1" applyAlignment="1">
      <alignment horizontal="center" vertical="center"/>
    </xf>
    <xf numFmtId="0" fontId="6" fillId="27" borderId="56" xfId="0" applyFont="1" applyFill="1" applyBorder="1" applyAlignment="1">
      <alignment horizontal="center" vertical="center"/>
    </xf>
    <xf numFmtId="0" fontId="6" fillId="27" borderId="16" xfId="0" applyFont="1" applyFill="1" applyBorder="1" applyAlignment="1">
      <alignment horizontal="center" vertical="center" wrapText="1"/>
    </xf>
    <xf numFmtId="0" fontId="6" fillId="27" borderId="0" xfId="0" applyFont="1" applyFill="1" applyBorder="1" applyAlignment="1">
      <alignment horizontal="center" vertical="center" wrapText="1"/>
    </xf>
    <xf numFmtId="0" fontId="6" fillId="27" borderId="27" xfId="0" applyFont="1" applyFill="1" applyBorder="1" applyAlignment="1">
      <alignment horizontal="center" vertical="center" wrapText="1"/>
    </xf>
    <xf numFmtId="0" fontId="6" fillId="27" borderId="49" xfId="0" applyFont="1" applyFill="1" applyBorder="1" applyAlignment="1">
      <alignment horizontal="center" vertical="center" wrapText="1"/>
    </xf>
    <xf numFmtId="0" fontId="6" fillId="27" borderId="51" xfId="0" applyFont="1" applyFill="1" applyBorder="1" applyAlignment="1">
      <alignment horizontal="center" vertical="center" wrapText="1"/>
    </xf>
    <xf numFmtId="0" fontId="6" fillId="27" borderId="29" xfId="0" applyFont="1" applyFill="1" applyBorder="1" applyAlignment="1">
      <alignment horizontal="center" vertical="center" wrapText="1"/>
    </xf>
    <xf numFmtId="0" fontId="6" fillId="27" borderId="39" xfId="0" applyFont="1" applyFill="1" applyBorder="1" applyAlignment="1">
      <alignment horizontal="center" vertical="center" wrapText="1"/>
    </xf>
    <xf numFmtId="0" fontId="6" fillId="27" borderId="21" xfId="0" applyFont="1" applyFill="1" applyBorder="1" applyAlignment="1">
      <alignment horizontal="center" vertical="center" wrapText="1"/>
    </xf>
    <xf numFmtId="0" fontId="6" fillId="27" borderId="43" xfId="0" applyFont="1" applyFill="1" applyBorder="1" applyAlignment="1">
      <alignment horizontal="center" vertical="center" wrapText="1"/>
    </xf>
    <xf numFmtId="0" fontId="6" fillId="27" borderId="59" xfId="0" applyFont="1" applyFill="1" applyBorder="1" applyAlignment="1">
      <alignment horizontal="center" vertical="center" wrapText="1"/>
    </xf>
    <xf numFmtId="0" fontId="6" fillId="27" borderId="46" xfId="0" applyFont="1" applyFill="1" applyBorder="1" applyAlignment="1">
      <alignment horizontal="center" vertical="center" wrapText="1"/>
    </xf>
    <xf numFmtId="0" fontId="6" fillId="27" borderId="48" xfId="0" applyFont="1" applyFill="1" applyBorder="1" applyAlignment="1">
      <alignment horizontal="center" vertical="center" wrapText="1"/>
    </xf>
    <xf numFmtId="0" fontId="6" fillId="27" borderId="41" xfId="0" applyFont="1" applyFill="1" applyBorder="1" applyAlignment="1">
      <alignment horizontal="center" vertical="center" wrapText="1"/>
    </xf>
    <xf numFmtId="0" fontId="6" fillId="27" borderId="40" xfId="0" applyFont="1" applyFill="1" applyBorder="1" applyAlignment="1">
      <alignment horizontal="center" vertical="center" wrapText="1"/>
    </xf>
    <xf numFmtId="0" fontId="6" fillId="27" borderId="42" xfId="0" applyFont="1" applyFill="1" applyBorder="1" applyAlignment="1">
      <alignment horizontal="center" vertical="center" wrapText="1"/>
    </xf>
    <xf numFmtId="176" fontId="6" fillId="27" borderId="54" xfId="272" applyFont="1" applyFill="1" applyBorder="1" applyAlignment="1">
      <alignment horizontal="center" vertical="center" wrapText="1"/>
    </xf>
    <xf numFmtId="176" fontId="6" fillId="27" borderId="55" xfId="272" applyFont="1" applyFill="1" applyBorder="1" applyAlignment="1">
      <alignment horizontal="center" vertical="center"/>
    </xf>
    <xf numFmtId="0" fontId="6" fillId="27" borderId="31" xfId="0" applyFont="1" applyFill="1" applyBorder="1" applyAlignment="1">
      <alignment horizontal="center" vertical="center" wrapText="1"/>
    </xf>
    <xf numFmtId="0" fontId="6" fillId="27" borderId="18" xfId="0" applyFont="1" applyFill="1" applyBorder="1" applyAlignment="1">
      <alignment horizontal="center" vertical="center" wrapText="1"/>
    </xf>
    <xf numFmtId="176" fontId="6" fillId="27" borderId="38" xfId="272" applyFont="1" applyFill="1" applyBorder="1" applyAlignment="1">
      <alignment horizontal="center" vertical="center" wrapText="1"/>
    </xf>
    <xf numFmtId="176" fontId="6" fillId="27" borderId="40" xfId="272" applyFont="1" applyFill="1" applyBorder="1" applyAlignment="1">
      <alignment horizontal="center" vertical="center" wrapText="1"/>
    </xf>
    <xf numFmtId="176" fontId="6" fillId="27" borderId="42" xfId="272" applyFont="1" applyFill="1" applyBorder="1" applyAlignment="1">
      <alignment horizontal="center" vertical="center" wrapText="1"/>
    </xf>
    <xf numFmtId="0" fontId="81" fillId="0" borderId="10" xfId="411" applyFont="1" applyFill="1" applyBorder="1" applyAlignment="1">
      <alignment horizontal="right"/>
    </xf>
    <xf numFmtId="41" fontId="94" fillId="0" borderId="0" xfId="418" applyNumberFormat="1" applyFont="1" applyFill="1" applyBorder="1" applyAlignment="1" applyProtection="1">
      <alignment horizontal="center" shrinkToFit="1"/>
      <protection locked="0"/>
    </xf>
    <xf numFmtId="41" fontId="94" fillId="0" borderId="41" xfId="418" applyNumberFormat="1" applyFont="1" applyFill="1" applyBorder="1" applyAlignment="1" applyProtection="1">
      <alignment horizontal="center" shrinkToFit="1"/>
      <protection locked="0"/>
    </xf>
    <xf numFmtId="176" fontId="107" fillId="0" borderId="0" xfId="411" applyNumberFormat="1" applyFont="1" applyFill="1" applyBorder="1" applyAlignment="1">
      <alignment horizontal="center" shrinkToFit="1"/>
    </xf>
    <xf numFmtId="176" fontId="107" fillId="0" borderId="41" xfId="411" applyNumberFormat="1" applyFont="1" applyFill="1" applyBorder="1" applyAlignment="1">
      <alignment horizontal="center" shrinkToFit="1"/>
    </xf>
    <xf numFmtId="176" fontId="108" fillId="28" borderId="0" xfId="411" applyNumberFormat="1" applyFont="1" applyFill="1" applyBorder="1" applyAlignment="1">
      <alignment horizontal="center" shrinkToFit="1"/>
    </xf>
    <xf numFmtId="0" fontId="138" fillId="27" borderId="54" xfId="0" applyFont="1" applyFill="1" applyBorder="1" applyAlignment="1">
      <alignment horizontal="center" vertical="center"/>
    </xf>
    <xf numFmtId="0" fontId="138" fillId="27" borderId="55" xfId="0" applyFont="1" applyFill="1" applyBorder="1" applyAlignment="1">
      <alignment horizontal="center" vertical="center"/>
    </xf>
    <xf numFmtId="176" fontId="108" fillId="28" borderId="41" xfId="411" applyNumberFormat="1" applyFont="1" applyFill="1" applyBorder="1" applyAlignment="1">
      <alignment horizontal="center" shrinkToFit="1"/>
    </xf>
    <xf numFmtId="0" fontId="114" fillId="0" borderId="0" xfId="411" applyFont="1" applyFill="1" applyBorder="1" applyAlignment="1" applyProtection="1">
      <alignment horizontal="center" vertical="center"/>
    </xf>
    <xf numFmtId="0" fontId="114" fillId="0" borderId="0" xfId="411" applyFont="1" applyFill="1" applyBorder="1" applyAlignment="1" applyProtection="1">
      <alignment horizontal="center"/>
    </xf>
    <xf numFmtId="176" fontId="81" fillId="0" borderId="0" xfId="412" applyNumberFormat="1" applyFont="1" applyFill="1" applyBorder="1" applyAlignment="1" applyProtection="1">
      <alignment horizontal="center" shrinkToFit="1"/>
    </xf>
    <xf numFmtId="176" fontId="81" fillId="0" borderId="41" xfId="412" applyNumberFormat="1" applyFont="1" applyFill="1" applyBorder="1" applyAlignment="1" applyProtection="1">
      <alignment horizontal="center" shrinkToFit="1"/>
    </xf>
    <xf numFmtId="0" fontId="128" fillId="0" borderId="0" xfId="411" applyFont="1" applyFill="1" applyBorder="1" applyAlignment="1" applyProtection="1">
      <alignment horizontal="center" vertical="center" wrapText="1"/>
    </xf>
    <xf numFmtId="0" fontId="81" fillId="27" borderId="0" xfId="411" applyFont="1" applyFill="1" applyBorder="1" applyAlignment="1" applyProtection="1">
      <alignment horizontal="center" vertical="center"/>
    </xf>
    <xf numFmtId="0" fontId="81" fillId="27" borderId="41" xfId="411" applyFont="1" applyFill="1" applyBorder="1" applyAlignment="1" applyProtection="1">
      <alignment horizontal="center" vertical="center"/>
    </xf>
    <xf numFmtId="0" fontId="81" fillId="27" borderId="16" xfId="411" applyFont="1" applyFill="1" applyBorder="1" applyAlignment="1" applyProtection="1">
      <alignment horizontal="center" wrapText="1"/>
    </xf>
    <xf numFmtId="0" fontId="81" fillId="27" borderId="0" xfId="411" applyFont="1" applyFill="1" applyBorder="1" applyAlignment="1" applyProtection="1">
      <alignment horizontal="center"/>
    </xf>
    <xf numFmtId="0" fontId="81" fillId="27" borderId="21" xfId="411" applyFont="1" applyFill="1" applyBorder="1" applyAlignment="1" applyProtection="1">
      <alignment horizontal="center"/>
    </xf>
    <xf numFmtId="0" fontId="81" fillId="27" borderId="19" xfId="411" applyFont="1" applyFill="1" applyBorder="1" applyAlignment="1" applyProtection="1">
      <alignment horizontal="center"/>
    </xf>
    <xf numFmtId="0" fontId="81" fillId="27" borderId="31" xfId="411" applyFont="1" applyFill="1" applyBorder="1" applyAlignment="1" applyProtection="1">
      <alignment horizontal="center" vertical="center" wrapText="1"/>
    </xf>
    <xf numFmtId="0" fontId="81" fillId="27" borderId="29" xfId="411" applyFont="1" applyFill="1" applyBorder="1" applyAlignment="1" applyProtection="1">
      <alignment horizontal="center" vertical="center" wrapText="1"/>
    </xf>
    <xf numFmtId="0" fontId="81" fillId="27" borderId="39" xfId="411" applyFont="1" applyFill="1" applyBorder="1" applyAlignment="1" applyProtection="1">
      <alignment horizontal="center" vertical="center" wrapText="1"/>
    </xf>
    <xf numFmtId="0" fontId="81" fillId="27" borderId="21" xfId="411" applyFont="1" applyFill="1" applyBorder="1" applyAlignment="1" applyProtection="1">
      <alignment horizontal="center" vertical="center" wrapText="1"/>
    </xf>
    <xf numFmtId="0" fontId="81" fillId="27" borderId="43" xfId="411" applyFont="1" applyFill="1" applyBorder="1" applyAlignment="1" applyProtection="1">
      <alignment horizontal="center" vertical="center" wrapText="1"/>
    </xf>
    <xf numFmtId="0" fontId="81" fillId="27" borderId="41" xfId="411" applyFont="1" applyFill="1" applyBorder="1" applyAlignment="1" applyProtection="1">
      <alignment horizontal="center"/>
    </xf>
    <xf numFmtId="0" fontId="81" fillId="27" borderId="43" xfId="411" applyFont="1" applyFill="1" applyBorder="1" applyAlignment="1" applyProtection="1">
      <alignment horizontal="center"/>
    </xf>
    <xf numFmtId="41" fontId="136" fillId="0" borderId="0" xfId="418" applyNumberFormat="1" applyFont="1" applyFill="1" applyBorder="1" applyAlignment="1" applyProtection="1">
      <alignment horizontal="center" shrinkToFit="1"/>
      <protection locked="0"/>
    </xf>
    <xf numFmtId="41" fontId="136" fillId="0" borderId="41" xfId="418" applyNumberFormat="1" applyFont="1" applyFill="1" applyBorder="1" applyAlignment="1" applyProtection="1">
      <alignment horizontal="center" shrinkToFit="1"/>
      <protection locked="0"/>
    </xf>
    <xf numFmtId="176" fontId="136" fillId="0" borderId="0" xfId="411" applyNumberFormat="1" applyFont="1" applyFill="1" applyBorder="1" applyAlignment="1">
      <alignment horizontal="center" shrinkToFit="1"/>
    </xf>
    <xf numFmtId="176" fontId="136" fillId="0" borderId="0" xfId="412" applyNumberFormat="1" applyFont="1" applyFill="1" applyBorder="1" applyAlignment="1" applyProtection="1">
      <alignment horizontal="center" shrinkToFit="1"/>
    </xf>
    <xf numFmtId="176" fontId="136" fillId="0" borderId="41" xfId="412" applyNumberFormat="1" applyFont="1" applyFill="1" applyBorder="1" applyAlignment="1" applyProtection="1">
      <alignment horizontal="center" shrinkToFit="1"/>
    </xf>
    <xf numFmtId="176" fontId="95" fillId="28" borderId="0" xfId="411" applyNumberFormat="1" applyFont="1" applyFill="1" applyBorder="1" applyAlignment="1">
      <alignment horizontal="center" shrinkToFit="1"/>
    </xf>
    <xf numFmtId="176" fontId="95" fillId="28" borderId="0" xfId="412" applyNumberFormat="1" applyFont="1" applyFill="1" applyBorder="1" applyAlignment="1" applyProtection="1">
      <alignment horizontal="center" shrinkToFit="1"/>
    </xf>
    <xf numFmtId="176" fontId="95" fillId="28" borderId="41" xfId="412" applyNumberFormat="1" applyFont="1" applyFill="1" applyBorder="1" applyAlignment="1" applyProtection="1">
      <alignment horizontal="center" shrinkToFit="1"/>
    </xf>
    <xf numFmtId="0" fontId="81" fillId="27" borderId="30" xfId="411" applyFont="1" applyFill="1" applyBorder="1" applyAlignment="1" applyProtection="1">
      <alignment horizontal="center" vertical="center"/>
    </xf>
    <xf numFmtId="0" fontId="81" fillId="27" borderId="8" xfId="411" applyFont="1" applyFill="1" applyBorder="1" applyAlignment="1" applyProtection="1">
      <alignment horizontal="center" vertical="center" wrapText="1"/>
    </xf>
    <xf numFmtId="0" fontId="81" fillId="27" borderId="8" xfId="411" applyFont="1" applyFill="1" applyBorder="1" applyAlignment="1" applyProtection="1">
      <alignment horizontal="center" vertical="center"/>
    </xf>
    <xf numFmtId="0" fontId="81" fillId="27" borderId="17" xfId="411" applyFont="1" applyFill="1" applyBorder="1" applyAlignment="1" applyProtection="1">
      <alignment horizontal="center" vertical="center" wrapText="1"/>
    </xf>
    <xf numFmtId="0" fontId="81" fillId="27" borderId="28" xfId="411" applyFont="1" applyFill="1" applyBorder="1" applyAlignment="1" applyProtection="1">
      <alignment horizontal="center" vertical="center" wrapText="1"/>
    </xf>
    <xf numFmtId="0" fontId="92" fillId="27" borderId="38" xfId="411" applyFont="1" applyFill="1" applyBorder="1" applyAlignment="1">
      <alignment horizontal="center" vertical="center"/>
    </xf>
    <xf numFmtId="0" fontId="92" fillId="27" borderId="40" xfId="411" applyFont="1" applyFill="1" applyBorder="1" applyAlignment="1">
      <alignment horizontal="center" vertical="center"/>
    </xf>
    <xf numFmtId="0" fontId="92" fillId="27" borderId="42" xfId="411" applyFont="1" applyFill="1" applyBorder="1" applyAlignment="1">
      <alignment horizontal="center" vertical="center"/>
    </xf>
    <xf numFmtId="0" fontId="142" fillId="0" borderId="0" xfId="411" applyFont="1" applyFill="1" applyAlignment="1">
      <alignment horizontal="center" vertical="center" wrapText="1"/>
    </xf>
    <xf numFmtId="0" fontId="92" fillId="27" borderId="31" xfId="411" applyFont="1" applyFill="1" applyBorder="1" applyAlignment="1">
      <alignment horizontal="center" vertical="center"/>
    </xf>
    <xf numFmtId="0" fontId="92" fillId="27" borderId="30" xfId="411" applyFont="1" applyFill="1" applyBorder="1" applyAlignment="1">
      <alignment horizontal="center" vertical="center"/>
    </xf>
    <xf numFmtId="0" fontId="92" fillId="27" borderId="33" xfId="411" applyFont="1" applyFill="1" applyBorder="1" applyAlignment="1">
      <alignment horizontal="center" vertical="center"/>
    </xf>
    <xf numFmtId="0" fontId="92" fillId="27" borderId="35" xfId="411" applyFont="1" applyFill="1" applyBorder="1" applyAlignment="1">
      <alignment horizontal="center" vertical="center"/>
    </xf>
    <xf numFmtId="0" fontId="92" fillId="27" borderId="37" xfId="411" applyFont="1" applyFill="1" applyBorder="1" applyAlignment="1">
      <alignment horizontal="center" vertical="center"/>
    </xf>
    <xf numFmtId="0" fontId="92" fillId="27" borderId="17" xfId="411" applyFont="1" applyFill="1" applyBorder="1" applyAlignment="1">
      <alignment horizontal="center" vertical="center"/>
    </xf>
    <xf numFmtId="0" fontId="92" fillId="27" borderId="28" xfId="411" applyFont="1" applyFill="1" applyBorder="1" applyAlignment="1">
      <alignment horizontal="center" vertical="center"/>
    </xf>
    <xf numFmtId="176" fontId="92" fillId="27" borderId="17" xfId="412" applyFont="1" applyFill="1" applyBorder="1" applyAlignment="1">
      <alignment horizontal="center" vertical="center" shrinkToFit="1"/>
    </xf>
    <xf numFmtId="176" fontId="92" fillId="27" borderId="28" xfId="412" applyFont="1" applyFill="1" applyBorder="1" applyAlignment="1">
      <alignment horizontal="center" vertical="center" shrinkToFit="1"/>
    </xf>
    <xf numFmtId="176" fontId="92" fillId="27" borderId="17" xfId="412" applyFont="1" applyFill="1" applyBorder="1" applyAlignment="1">
      <alignment horizontal="center"/>
    </xf>
    <xf numFmtId="176" fontId="92" fillId="27" borderId="28" xfId="412" applyFont="1" applyFill="1" applyBorder="1" applyAlignment="1">
      <alignment horizontal="center"/>
    </xf>
    <xf numFmtId="176" fontId="92" fillId="27" borderId="43" xfId="412" applyFont="1" applyFill="1" applyBorder="1" applyAlignment="1">
      <alignment horizontal="center"/>
    </xf>
    <xf numFmtId="0" fontId="92" fillId="27" borderId="16" xfId="411" applyFont="1" applyFill="1" applyBorder="1" applyAlignment="1">
      <alignment horizontal="center" wrapText="1"/>
    </xf>
    <xf numFmtId="0" fontId="92" fillId="27" borderId="41" xfId="411" applyFont="1" applyFill="1" applyBorder="1" applyAlignment="1">
      <alignment horizontal="center" wrapText="1"/>
    </xf>
    <xf numFmtId="0" fontId="92" fillId="27" borderId="17" xfId="411" applyFont="1" applyFill="1" applyBorder="1" applyAlignment="1">
      <alignment horizontal="center" wrapText="1"/>
    </xf>
    <xf numFmtId="0" fontId="92" fillId="27" borderId="43" xfId="411" applyFont="1" applyFill="1" applyBorder="1" applyAlignment="1">
      <alignment horizontal="center" wrapText="1"/>
    </xf>
    <xf numFmtId="0" fontId="92" fillId="27" borderId="23" xfId="411" applyFont="1" applyFill="1" applyBorder="1" applyAlignment="1">
      <alignment horizontal="center"/>
    </xf>
    <xf numFmtId="0" fontId="92" fillId="27" borderId="61" xfId="411" applyFont="1" applyFill="1" applyBorder="1" applyAlignment="1">
      <alignment horizontal="center"/>
    </xf>
    <xf numFmtId="0" fontId="111" fillId="27" borderId="19" xfId="411" applyFont="1" applyFill="1" applyBorder="1" applyAlignment="1">
      <alignment horizontal="center" wrapText="1"/>
    </xf>
    <xf numFmtId="0" fontId="111" fillId="27" borderId="20" xfId="411" applyFont="1" applyFill="1" applyBorder="1" applyAlignment="1">
      <alignment horizontal="center" wrapText="1"/>
    </xf>
    <xf numFmtId="0" fontId="92" fillId="27" borderId="22" xfId="411" applyFont="1" applyFill="1" applyBorder="1" applyAlignment="1">
      <alignment horizontal="center"/>
    </xf>
    <xf numFmtId="0" fontId="92" fillId="27" borderId="24" xfId="411" applyFont="1" applyFill="1" applyBorder="1" applyAlignment="1">
      <alignment horizontal="center"/>
    </xf>
    <xf numFmtId="0" fontId="92" fillId="27" borderId="0" xfId="411" applyFont="1" applyFill="1" applyBorder="1" applyAlignment="1">
      <alignment horizontal="center"/>
    </xf>
    <xf numFmtId="0" fontId="103" fillId="27" borderId="27" xfId="411" applyFont="1" applyFill="1" applyBorder="1" applyAlignment="1"/>
    <xf numFmtId="0" fontId="92" fillId="27" borderId="36" xfId="411" applyFont="1" applyFill="1" applyBorder="1" applyAlignment="1">
      <alignment horizontal="center" vertical="center"/>
    </xf>
    <xf numFmtId="176" fontId="85" fillId="27" borderId="17" xfId="412" applyFont="1" applyFill="1" applyBorder="1" applyAlignment="1">
      <alignment horizontal="center"/>
    </xf>
    <xf numFmtId="176" fontId="85" fillId="27" borderId="28" xfId="412" applyFont="1" applyFill="1" applyBorder="1" applyAlignment="1">
      <alignment horizontal="center"/>
    </xf>
    <xf numFmtId="0" fontId="92" fillId="27" borderId="27" xfId="411" applyFont="1" applyFill="1" applyBorder="1" applyAlignment="1">
      <alignment horizontal="center" wrapText="1"/>
    </xf>
    <xf numFmtId="0" fontId="92" fillId="27" borderId="28" xfId="411" applyFont="1" applyFill="1" applyBorder="1" applyAlignment="1">
      <alignment horizontal="center" wrapText="1"/>
    </xf>
    <xf numFmtId="0" fontId="92" fillId="27" borderId="16" xfId="411" applyFont="1" applyFill="1" applyBorder="1" applyAlignment="1">
      <alignment horizontal="center"/>
    </xf>
    <xf numFmtId="0" fontId="92" fillId="27" borderId="27" xfId="411" applyFont="1" applyFill="1" applyBorder="1" applyAlignment="1">
      <alignment horizontal="center"/>
    </xf>
    <xf numFmtId="0" fontId="92" fillId="27" borderId="17" xfId="411" applyFont="1" applyFill="1" applyBorder="1" applyAlignment="1">
      <alignment horizontal="center"/>
    </xf>
    <xf numFmtId="0" fontId="92" fillId="27" borderId="28" xfId="411" applyFont="1" applyFill="1" applyBorder="1" applyAlignment="1">
      <alignment horizontal="center"/>
    </xf>
    <xf numFmtId="0" fontId="85" fillId="27" borderId="23" xfId="411" applyFont="1" applyFill="1" applyBorder="1" applyAlignment="1">
      <alignment horizontal="center"/>
    </xf>
    <xf numFmtId="0" fontId="85" fillId="27" borderId="24" xfId="411" applyFont="1" applyFill="1" applyBorder="1" applyAlignment="1">
      <alignment horizontal="center"/>
    </xf>
    <xf numFmtId="176" fontId="85" fillId="27" borderId="23" xfId="412" applyFont="1" applyFill="1" applyBorder="1" applyAlignment="1">
      <alignment horizontal="center"/>
    </xf>
    <xf numFmtId="176" fontId="85" fillId="27" borderId="24" xfId="412" applyFont="1" applyFill="1" applyBorder="1" applyAlignment="1">
      <alignment horizontal="center"/>
    </xf>
    <xf numFmtId="176" fontId="85" fillId="27" borderId="16" xfId="412" applyFont="1" applyFill="1" applyBorder="1" applyAlignment="1">
      <alignment horizontal="center"/>
    </xf>
    <xf numFmtId="176" fontId="85" fillId="27" borderId="27" xfId="412" applyFont="1" applyFill="1" applyBorder="1" applyAlignment="1">
      <alignment horizontal="center"/>
    </xf>
    <xf numFmtId="0" fontId="103" fillId="27" borderId="27" xfId="411" applyFont="1" applyFill="1" applyBorder="1" applyAlignment="1">
      <alignment horizontal="center"/>
    </xf>
    <xf numFmtId="0" fontId="92" fillId="27" borderId="21" xfId="411" applyFont="1" applyFill="1" applyBorder="1" applyAlignment="1">
      <alignment horizontal="center"/>
    </xf>
    <xf numFmtId="0" fontId="103" fillId="27" borderId="28" xfId="411" applyFont="1" applyFill="1" applyBorder="1" applyAlignment="1">
      <alignment horizontal="center"/>
    </xf>
    <xf numFmtId="0" fontId="116" fillId="0" borderId="0" xfId="411" applyFont="1" applyFill="1" applyAlignment="1" applyProtection="1">
      <alignment horizontal="center" vertical="center"/>
    </xf>
    <xf numFmtId="0" fontId="81" fillId="27" borderId="46" xfId="411" applyFont="1" applyFill="1" applyBorder="1" applyAlignment="1" applyProtection="1">
      <alignment horizontal="center" vertical="center"/>
    </xf>
    <xf numFmtId="0" fontId="81" fillId="27" borderId="40" xfId="411" applyFont="1" applyFill="1" applyBorder="1" applyAlignment="1" applyProtection="1">
      <alignment horizontal="center" vertical="center" shrinkToFit="1"/>
    </xf>
    <xf numFmtId="0" fontId="81" fillId="27" borderId="42" xfId="411" applyFont="1" applyFill="1" applyBorder="1" applyAlignment="1" applyProtection="1">
      <alignment horizontal="center" vertical="center" shrinkToFit="1"/>
    </xf>
    <xf numFmtId="0" fontId="81" fillId="27" borderId="21" xfId="411" applyFont="1" applyFill="1" applyBorder="1" applyAlignment="1" applyProtection="1">
      <alignment horizontal="center" vertical="center" shrinkToFit="1"/>
    </xf>
    <xf numFmtId="0" fontId="81" fillId="27" borderId="43" xfId="411" applyFont="1" applyFill="1" applyBorder="1" applyAlignment="1" applyProtection="1">
      <alignment horizontal="center" vertical="center" shrinkToFit="1"/>
    </xf>
    <xf numFmtId="0" fontId="81" fillId="27" borderId="46" xfId="411" applyFont="1" applyFill="1" applyBorder="1" applyAlignment="1">
      <alignment horizontal="center" vertical="center" shrinkToFit="1"/>
    </xf>
    <xf numFmtId="0" fontId="81" fillId="27" borderId="29" xfId="411" applyFont="1" applyFill="1" applyBorder="1" applyAlignment="1">
      <alignment horizontal="center" vertical="center" shrinkToFit="1"/>
    </xf>
    <xf numFmtId="0" fontId="81" fillId="27" borderId="30" xfId="411" applyFont="1" applyFill="1" applyBorder="1" applyAlignment="1">
      <alignment horizontal="center" vertical="center" shrinkToFit="1"/>
    </xf>
    <xf numFmtId="0" fontId="81" fillId="27" borderId="31" xfId="411" applyFont="1" applyFill="1" applyBorder="1" applyAlignment="1" applyProtection="1">
      <alignment horizontal="center" vertical="center" shrinkToFit="1"/>
    </xf>
    <xf numFmtId="0" fontId="81" fillId="27" borderId="29" xfId="411" applyFont="1" applyFill="1" applyBorder="1" applyAlignment="1" applyProtection="1">
      <alignment horizontal="center" vertical="center" shrinkToFit="1"/>
    </xf>
    <xf numFmtId="0" fontId="81" fillId="27" borderId="39" xfId="411" applyFont="1" applyFill="1" applyBorder="1" applyAlignment="1" applyProtection="1">
      <alignment horizontal="center" vertical="center" shrinkToFit="1"/>
    </xf>
    <xf numFmtId="0" fontId="82" fillId="0" borderId="0" xfId="411" applyFont="1" applyFill="1" applyAlignment="1" applyProtection="1">
      <alignment horizontal="center" vertical="center"/>
    </xf>
    <xf numFmtId="0" fontId="81" fillId="27" borderId="38" xfId="411" applyFont="1" applyFill="1" applyBorder="1" applyAlignment="1" applyProtection="1">
      <alignment horizontal="center" vertical="center" shrinkToFit="1"/>
    </xf>
    <xf numFmtId="0" fontId="92" fillId="27" borderId="19" xfId="411" applyFont="1" applyFill="1" applyBorder="1" applyAlignment="1" applyProtection="1">
      <alignment horizontal="center"/>
    </xf>
    <xf numFmtId="0" fontId="92" fillId="27" borderId="20" xfId="411" applyFont="1" applyFill="1" applyBorder="1" applyAlignment="1" applyProtection="1">
      <alignment horizontal="center"/>
    </xf>
    <xf numFmtId="0" fontId="92" fillId="27" borderId="17" xfId="411" applyFont="1" applyFill="1" applyBorder="1" applyAlignment="1" applyProtection="1">
      <alignment horizontal="center" vertical="center"/>
    </xf>
    <xf numFmtId="0" fontId="103" fillId="27" borderId="28" xfId="411" applyFont="1" applyFill="1" applyBorder="1" applyAlignment="1">
      <alignment horizontal="center" vertical="center"/>
    </xf>
    <xf numFmtId="0" fontId="103" fillId="27" borderId="24" xfId="411" applyFont="1" applyFill="1" applyBorder="1" applyAlignment="1">
      <alignment horizontal="center" vertical="center"/>
    </xf>
    <xf numFmtId="0" fontId="92" fillId="27" borderId="43" xfId="411" applyFont="1" applyFill="1" applyBorder="1" applyAlignment="1" applyProtection="1">
      <alignment horizontal="center" vertical="center"/>
    </xf>
    <xf numFmtId="0" fontId="92" fillId="27" borderId="50" xfId="411" applyFont="1" applyFill="1" applyBorder="1" applyAlignment="1" applyProtection="1">
      <alignment horizontal="center" vertical="center"/>
    </xf>
    <xf numFmtId="0" fontId="103" fillId="27" borderId="29" xfId="411" applyFont="1" applyFill="1" applyBorder="1" applyAlignment="1">
      <alignment horizontal="center" vertical="center"/>
    </xf>
    <xf numFmtId="0" fontId="103" fillId="27" borderId="30" xfId="411" applyFont="1" applyFill="1" applyBorder="1" applyAlignment="1">
      <alignment horizontal="center" vertical="center"/>
    </xf>
    <xf numFmtId="0" fontId="92" fillId="27" borderId="46" xfId="411" applyFont="1" applyFill="1" applyBorder="1" applyAlignment="1" applyProtection="1">
      <alignment horizontal="center" vertical="center"/>
    </xf>
    <xf numFmtId="0" fontId="103" fillId="27" borderId="29" xfId="411" applyFont="1" applyFill="1" applyBorder="1" applyAlignment="1">
      <alignment vertical="center"/>
    </xf>
    <xf numFmtId="0" fontId="103" fillId="27" borderId="39" xfId="411" applyFont="1" applyFill="1" applyBorder="1" applyAlignment="1">
      <alignment vertical="center"/>
    </xf>
    <xf numFmtId="0" fontId="81" fillId="27" borderId="26" xfId="411" applyFont="1" applyFill="1" applyBorder="1" applyAlignment="1">
      <alignment horizontal="center" vertical="center" wrapText="1"/>
    </xf>
    <xf numFmtId="0" fontId="81" fillId="27" borderId="4" xfId="411" applyFont="1" applyFill="1" applyBorder="1" applyAlignment="1">
      <alignment horizontal="center" vertical="center"/>
    </xf>
    <xf numFmtId="0" fontId="84" fillId="27" borderId="19" xfId="411" applyFont="1" applyFill="1" applyBorder="1" applyAlignment="1" applyProtection="1">
      <alignment horizontal="center" vertical="center" wrapText="1"/>
    </xf>
    <xf numFmtId="0" fontId="84" fillId="27" borderId="20" xfId="411" applyFont="1" applyFill="1" applyBorder="1" applyAlignment="1" applyProtection="1">
      <alignment horizontal="center" vertical="center" wrapText="1"/>
    </xf>
    <xf numFmtId="0" fontId="84" fillId="27" borderId="20" xfId="411" applyFont="1" applyFill="1" applyBorder="1" applyAlignment="1" applyProtection="1">
      <alignment horizontal="center" vertical="center"/>
    </xf>
    <xf numFmtId="0" fontId="114" fillId="0" borderId="0" xfId="411" applyFont="1" applyFill="1" applyAlignment="1" applyProtection="1">
      <alignment horizontal="center"/>
    </xf>
    <xf numFmtId="0" fontId="81" fillId="27" borderId="25" xfId="411" applyFont="1" applyFill="1" applyBorder="1" applyAlignment="1">
      <alignment horizontal="center" vertical="center"/>
    </xf>
    <xf numFmtId="0" fontId="81" fillId="27" borderId="38" xfId="411" applyFont="1" applyFill="1" applyBorder="1" applyAlignment="1">
      <alignment horizontal="center" vertical="center"/>
    </xf>
    <xf numFmtId="0" fontId="81" fillId="27" borderId="40" xfId="411" applyFont="1" applyFill="1" applyBorder="1" applyAlignment="1">
      <alignment horizontal="center" vertical="center"/>
    </xf>
    <xf numFmtId="0" fontId="81" fillId="27" borderId="42" xfId="411" applyFont="1" applyFill="1" applyBorder="1" applyAlignment="1">
      <alignment horizontal="center" vertical="center"/>
    </xf>
    <xf numFmtId="0" fontId="81" fillId="27" borderId="20" xfId="411" applyFont="1" applyFill="1" applyBorder="1" applyAlignment="1">
      <alignment horizontal="center"/>
    </xf>
    <xf numFmtId="0" fontId="81" fillId="27" borderId="51" xfId="411" applyFont="1" applyFill="1" applyBorder="1" applyAlignment="1">
      <alignment horizontal="center"/>
    </xf>
    <xf numFmtId="0" fontId="81" fillId="27" borderId="31" xfId="411" applyFont="1" applyFill="1" applyBorder="1" applyAlignment="1">
      <alignment horizontal="center" vertical="center" wrapText="1"/>
    </xf>
    <xf numFmtId="0" fontId="81" fillId="27" borderId="29" xfId="411" applyFont="1" applyFill="1" applyBorder="1" applyAlignment="1">
      <alignment horizontal="center" vertical="center"/>
    </xf>
    <xf numFmtId="0" fontId="81" fillId="27" borderId="39" xfId="411" applyFont="1" applyFill="1" applyBorder="1" applyAlignment="1">
      <alignment horizontal="center" vertical="center"/>
    </xf>
    <xf numFmtId="0" fontId="81" fillId="27" borderId="17" xfId="411" applyFont="1" applyFill="1" applyBorder="1" applyAlignment="1">
      <alignment horizontal="center" vertical="center"/>
    </xf>
    <xf numFmtId="0" fontId="81" fillId="27" borderId="21" xfId="411" applyFont="1" applyFill="1" applyBorder="1" applyAlignment="1">
      <alignment horizontal="center" vertical="center"/>
    </xf>
    <xf numFmtId="0" fontId="81" fillId="27" borderId="18" xfId="411" applyFont="1" applyFill="1" applyBorder="1" applyAlignment="1">
      <alignment horizontal="center"/>
    </xf>
    <xf numFmtId="0" fontId="81" fillId="27" borderId="59" xfId="411" applyFont="1" applyFill="1" applyBorder="1" applyAlignment="1">
      <alignment horizontal="center"/>
    </xf>
    <xf numFmtId="0" fontId="81" fillId="27" borderId="19" xfId="411" applyFont="1" applyFill="1" applyBorder="1" applyAlignment="1">
      <alignment horizontal="center"/>
    </xf>
    <xf numFmtId="0" fontId="77" fillId="27" borderId="19" xfId="411" applyFont="1" applyFill="1" applyBorder="1" applyAlignment="1">
      <alignment horizontal="center"/>
    </xf>
    <xf numFmtId="0" fontId="77" fillId="27" borderId="16" xfId="411" applyFont="1" applyFill="1" applyBorder="1" applyAlignment="1">
      <alignment horizontal="center"/>
    </xf>
    <xf numFmtId="0" fontId="77" fillId="27" borderId="0" xfId="411" applyFont="1" applyFill="1" applyBorder="1" applyAlignment="1">
      <alignment horizontal="center"/>
    </xf>
    <xf numFmtId="0" fontId="77" fillId="27" borderId="41" xfId="411" applyFont="1" applyFill="1" applyBorder="1" applyAlignment="1">
      <alignment horizontal="center"/>
    </xf>
    <xf numFmtId="0" fontId="81" fillId="0" borderId="10" xfId="411" applyFont="1" applyFill="1" applyBorder="1" applyAlignment="1" applyProtection="1">
      <alignment horizontal="right"/>
    </xf>
    <xf numFmtId="0" fontId="77" fillId="27" borderId="43" xfId="411" applyFont="1" applyFill="1" applyBorder="1" applyAlignment="1">
      <alignment horizontal="center" vertical="center"/>
    </xf>
    <xf numFmtId="0" fontId="81" fillId="27" borderId="20" xfId="411" applyFont="1" applyFill="1" applyBorder="1" applyAlignment="1" applyProtection="1">
      <alignment horizontal="center" vertical="center" wrapText="1"/>
    </xf>
    <xf numFmtId="0" fontId="81" fillId="27" borderId="51" xfId="411" applyFont="1" applyFill="1" applyBorder="1" applyAlignment="1" applyProtection="1">
      <alignment horizontal="center" vertical="center" wrapText="1"/>
    </xf>
    <xf numFmtId="0" fontId="81" fillId="27" borderId="31" xfId="411" applyFont="1" applyFill="1" applyBorder="1" applyAlignment="1">
      <alignment horizontal="center" vertical="center"/>
    </xf>
    <xf numFmtId="0" fontId="81" fillId="27" borderId="38" xfId="416" applyFont="1" applyFill="1" applyBorder="1" applyAlignment="1" applyProtection="1">
      <alignment horizontal="center" vertical="center"/>
    </xf>
    <xf numFmtId="0" fontId="81" fillId="27" borderId="40" xfId="416" applyFont="1" applyFill="1" applyBorder="1" applyAlignment="1" applyProtection="1">
      <alignment horizontal="center" vertical="center"/>
    </xf>
    <xf numFmtId="0" fontId="81" fillId="27" borderId="42" xfId="416" applyFont="1" applyFill="1" applyBorder="1" applyAlignment="1" applyProtection="1">
      <alignment horizontal="center" vertical="center"/>
    </xf>
    <xf numFmtId="0" fontId="81" fillId="27" borderId="23" xfId="416" applyFont="1" applyFill="1" applyBorder="1" applyAlignment="1" applyProtection="1">
      <alignment horizontal="center" vertical="center"/>
    </xf>
    <xf numFmtId="0" fontId="81" fillId="27" borderId="24" xfId="416" applyFont="1" applyFill="1" applyBorder="1" applyAlignment="1" applyProtection="1">
      <alignment horizontal="center" vertical="center"/>
    </xf>
    <xf numFmtId="0" fontId="81" fillId="27" borderId="23" xfId="416" applyFont="1" applyFill="1" applyBorder="1" applyAlignment="1" applyProtection="1">
      <alignment horizontal="center" vertical="center" shrinkToFit="1"/>
    </xf>
    <xf numFmtId="0" fontId="81" fillId="27" borderId="61" xfId="416" applyFont="1" applyFill="1" applyBorder="1" applyAlignment="1" applyProtection="1">
      <alignment horizontal="center" vertical="center" shrinkToFit="1"/>
    </xf>
    <xf numFmtId="0" fontId="81" fillId="27" borderId="16" xfId="416" applyFont="1" applyFill="1" applyBorder="1" applyAlignment="1" applyProtection="1">
      <alignment horizontal="center" vertical="center"/>
    </xf>
    <xf numFmtId="0" fontId="81" fillId="27" borderId="41" xfId="416" applyFont="1" applyFill="1" applyBorder="1" applyAlignment="1" applyProtection="1">
      <alignment horizontal="center" vertical="center"/>
    </xf>
    <xf numFmtId="0" fontId="81" fillId="27" borderId="17" xfId="416" applyFont="1" applyFill="1" applyBorder="1" applyAlignment="1" applyProtection="1">
      <alignment horizontal="center" vertical="center"/>
    </xf>
    <xf numFmtId="0" fontId="81" fillId="27" borderId="43" xfId="416" applyFont="1" applyFill="1" applyBorder="1" applyAlignment="1" applyProtection="1">
      <alignment horizontal="center" vertical="center"/>
    </xf>
    <xf numFmtId="0" fontId="81" fillId="27" borderId="19" xfId="416" applyFont="1" applyFill="1" applyBorder="1" applyAlignment="1" applyProtection="1">
      <alignment horizontal="center" vertical="center" wrapText="1"/>
    </xf>
    <xf numFmtId="0" fontId="81" fillId="27" borderId="20" xfId="416" applyFont="1" applyFill="1" applyBorder="1" applyAlignment="1" applyProtection="1">
      <alignment horizontal="center" vertical="center" wrapText="1"/>
    </xf>
    <xf numFmtId="0" fontId="81" fillId="27" borderId="19" xfId="416" applyFont="1" applyFill="1" applyBorder="1" applyAlignment="1" applyProtection="1">
      <alignment horizontal="center" vertical="center"/>
    </xf>
    <xf numFmtId="0" fontId="81" fillId="27" borderId="20" xfId="416" applyFont="1" applyFill="1" applyBorder="1" applyAlignment="1" applyProtection="1">
      <alignment horizontal="center" vertical="center"/>
    </xf>
    <xf numFmtId="0" fontId="81" fillId="27" borderId="17" xfId="416" applyFont="1" applyFill="1" applyBorder="1" applyAlignment="1" applyProtection="1">
      <alignment horizontal="center" vertical="center" shrinkToFit="1"/>
    </xf>
    <xf numFmtId="0" fontId="81" fillId="27" borderId="21" xfId="416" applyFont="1" applyFill="1" applyBorder="1" applyAlignment="1" applyProtection="1">
      <alignment horizontal="center" vertical="center" shrinkToFit="1"/>
    </xf>
    <xf numFmtId="0" fontId="81" fillId="27" borderId="28" xfId="416" applyFont="1" applyFill="1" applyBorder="1" applyAlignment="1" applyProtection="1">
      <alignment horizontal="center" vertical="center" shrinkToFit="1"/>
    </xf>
    <xf numFmtId="0" fontId="84" fillId="27" borderId="16" xfId="411" applyFont="1" applyFill="1" applyBorder="1" applyAlignment="1" applyProtection="1">
      <alignment horizontal="center" vertical="center" wrapText="1"/>
    </xf>
    <xf numFmtId="0" fontId="84" fillId="27" borderId="0" xfId="411" applyFont="1" applyFill="1" applyBorder="1" applyAlignment="1" applyProtection="1">
      <alignment horizontal="center" vertical="center" wrapText="1"/>
    </xf>
    <xf numFmtId="0" fontId="84" fillId="27" borderId="27" xfId="411" applyFont="1" applyFill="1" applyBorder="1" applyAlignment="1" applyProtection="1">
      <alignment horizontal="center" vertical="center" wrapText="1"/>
    </xf>
    <xf numFmtId="0" fontId="81" fillId="27" borderId="19" xfId="416" applyFont="1" applyFill="1" applyBorder="1" applyAlignment="1" applyProtection="1">
      <alignment horizontal="center" wrapText="1"/>
    </xf>
    <xf numFmtId="0" fontId="81" fillId="27" borderId="20" xfId="416" applyFont="1" applyFill="1" applyBorder="1" applyAlignment="1" applyProtection="1">
      <alignment horizontal="center" wrapText="1"/>
    </xf>
    <xf numFmtId="0" fontId="81" fillId="27" borderId="49" xfId="416" applyFont="1" applyFill="1" applyBorder="1" applyAlignment="1" applyProtection="1">
      <alignment horizontal="center" wrapText="1"/>
    </xf>
    <xf numFmtId="0" fontId="81" fillId="27" borderId="51" xfId="416" applyFont="1" applyFill="1" applyBorder="1" applyAlignment="1" applyProtection="1">
      <alignment horizontal="center" wrapText="1"/>
    </xf>
    <xf numFmtId="0" fontId="81" fillId="27" borderId="19" xfId="416" applyFont="1" applyFill="1" applyBorder="1" applyAlignment="1" applyProtection="1">
      <alignment horizontal="center" wrapText="1" shrinkToFit="1"/>
    </xf>
    <xf numFmtId="0" fontId="81" fillId="27" borderId="20" xfId="416" applyFont="1" applyFill="1" applyBorder="1" applyAlignment="1" applyProtection="1">
      <alignment horizontal="center" wrapText="1" shrinkToFit="1"/>
    </xf>
    <xf numFmtId="0" fontId="81" fillId="27" borderId="49" xfId="416" applyFont="1" applyFill="1" applyBorder="1" applyAlignment="1" applyProtection="1">
      <alignment horizontal="center"/>
    </xf>
    <xf numFmtId="0" fontId="81" fillId="27" borderId="51" xfId="416" applyFont="1" applyFill="1" applyBorder="1" applyAlignment="1" applyProtection="1">
      <alignment horizontal="center"/>
    </xf>
    <xf numFmtId="0" fontId="81" fillId="27" borderId="33" xfId="416" applyFont="1" applyFill="1" applyBorder="1" applyAlignment="1" applyProtection="1">
      <alignment horizontal="center" vertical="center"/>
    </xf>
    <xf numFmtId="0" fontId="81" fillId="27" borderId="35" xfId="416" applyFont="1" applyFill="1" applyBorder="1" applyAlignment="1" applyProtection="1">
      <alignment horizontal="center" vertical="center"/>
    </xf>
    <xf numFmtId="0" fontId="81" fillId="27" borderId="37" xfId="416" applyFont="1" applyFill="1" applyBorder="1" applyAlignment="1" applyProtection="1">
      <alignment horizontal="center" vertical="center"/>
    </xf>
    <xf numFmtId="0" fontId="81" fillId="27" borderId="19" xfId="416" applyFont="1" applyFill="1" applyBorder="1" applyAlignment="1" applyProtection="1">
      <alignment horizontal="center"/>
    </xf>
    <xf numFmtId="0" fontId="81" fillId="27" borderId="20" xfId="416" applyFont="1" applyFill="1" applyBorder="1" applyAlignment="1" applyProtection="1">
      <alignment horizontal="center"/>
    </xf>
    <xf numFmtId="0" fontId="81" fillId="27" borderId="31" xfId="416" applyFont="1" applyFill="1" applyBorder="1" applyAlignment="1" applyProtection="1">
      <alignment horizontal="center" vertical="center"/>
    </xf>
    <xf numFmtId="0" fontId="81" fillId="27" borderId="30" xfId="416" applyFont="1" applyFill="1" applyBorder="1" applyAlignment="1" applyProtection="1">
      <alignment horizontal="center" vertical="center"/>
    </xf>
    <xf numFmtId="0" fontId="81" fillId="27" borderId="27" xfId="416" applyFont="1" applyFill="1" applyBorder="1" applyAlignment="1" applyProtection="1">
      <alignment horizontal="center" vertical="center"/>
    </xf>
    <xf numFmtId="0" fontId="81" fillId="27" borderId="28" xfId="416" applyFont="1" applyFill="1" applyBorder="1" applyAlignment="1" applyProtection="1">
      <alignment horizontal="center" vertical="center"/>
    </xf>
    <xf numFmtId="0" fontId="92" fillId="27" borderId="19" xfId="423" applyFont="1" applyFill="1" applyBorder="1" applyAlignment="1" applyProtection="1">
      <alignment horizontal="center" wrapText="1"/>
    </xf>
    <xf numFmtId="0" fontId="92" fillId="27" borderId="20" xfId="423" applyFont="1" applyFill="1" applyBorder="1" applyAlignment="1" applyProtection="1">
      <alignment horizontal="center" wrapText="1"/>
    </xf>
    <xf numFmtId="0" fontId="92" fillId="27" borderId="38" xfId="423" applyFont="1" applyFill="1" applyBorder="1" applyAlignment="1" applyProtection="1">
      <alignment horizontal="center" vertical="center"/>
    </xf>
    <xf numFmtId="0" fontId="92" fillId="27" borderId="40" xfId="423" applyFont="1" applyFill="1" applyBorder="1" applyAlignment="1" applyProtection="1">
      <alignment horizontal="center" vertical="center"/>
    </xf>
    <xf numFmtId="0" fontId="92" fillId="27" borderId="42" xfId="423" applyFont="1" applyFill="1" applyBorder="1" applyAlignment="1" applyProtection="1">
      <alignment horizontal="center" vertical="center"/>
    </xf>
    <xf numFmtId="0" fontId="121" fillId="0" borderId="0" xfId="423" applyFont="1" applyFill="1" applyAlignment="1" applyProtection="1">
      <alignment horizontal="center" vertical="center"/>
    </xf>
    <xf numFmtId="0" fontId="92" fillId="27" borderId="33" xfId="423" applyFont="1" applyFill="1" applyBorder="1" applyAlignment="1" applyProtection="1">
      <alignment horizontal="center" vertical="center"/>
    </xf>
    <xf numFmtId="0" fontId="92" fillId="27" borderId="35" xfId="423" applyFont="1" applyFill="1" applyBorder="1" applyAlignment="1" applyProtection="1">
      <alignment horizontal="center" vertical="center"/>
    </xf>
    <xf numFmtId="0" fontId="92" fillId="27" borderId="37" xfId="423" applyFont="1" applyFill="1" applyBorder="1" applyAlignment="1" applyProtection="1">
      <alignment horizontal="center" vertical="center"/>
    </xf>
    <xf numFmtId="0" fontId="92" fillId="27" borderId="36" xfId="423" applyFont="1" applyFill="1" applyBorder="1" applyAlignment="1" applyProtection="1">
      <alignment horizontal="center" vertical="center"/>
    </xf>
    <xf numFmtId="0" fontId="92" fillId="27" borderId="49" xfId="423" applyFont="1" applyFill="1" applyBorder="1" applyAlignment="1" applyProtection="1">
      <alignment horizontal="center" wrapText="1"/>
    </xf>
    <xf numFmtId="0" fontId="92" fillId="27" borderId="51" xfId="423" applyFont="1" applyFill="1" applyBorder="1" applyAlignment="1" applyProtection="1">
      <alignment horizontal="center" wrapText="1"/>
    </xf>
    <xf numFmtId="0" fontId="92" fillId="27" borderId="49" xfId="411" applyFont="1" applyFill="1" applyBorder="1" applyAlignment="1">
      <alignment horizontal="center" wrapText="1"/>
    </xf>
    <xf numFmtId="0" fontId="92" fillId="27" borderId="51" xfId="411" applyFont="1" applyFill="1" applyBorder="1" applyAlignment="1">
      <alignment horizontal="center" wrapText="1"/>
    </xf>
    <xf numFmtId="0" fontId="129" fillId="0" borderId="0" xfId="411" applyFont="1" applyFill="1" applyAlignment="1">
      <alignment horizontal="center" vertical="center"/>
    </xf>
    <xf numFmtId="0" fontId="121" fillId="0" borderId="0" xfId="411" applyFont="1" applyFill="1" applyAlignment="1">
      <alignment horizontal="center" vertical="center"/>
    </xf>
    <xf numFmtId="0" fontId="92" fillId="27" borderId="19" xfId="411" applyFont="1" applyFill="1" applyBorder="1" applyAlignment="1">
      <alignment horizontal="center" wrapText="1" shrinkToFit="1"/>
    </xf>
    <xf numFmtId="0" fontId="92" fillId="27" borderId="20" xfId="411" applyFont="1" applyFill="1" applyBorder="1" applyAlignment="1">
      <alignment horizontal="center" wrapText="1" shrinkToFit="1"/>
    </xf>
    <xf numFmtId="0" fontId="92" fillId="27" borderId="18" xfId="411" applyFont="1" applyFill="1" applyBorder="1" applyAlignment="1">
      <alignment horizontal="center" vertical="center" wrapText="1" shrinkToFit="1"/>
    </xf>
    <xf numFmtId="0" fontId="92" fillId="27" borderId="19" xfId="411" applyFont="1" applyFill="1" applyBorder="1" applyAlignment="1">
      <alignment horizontal="center" vertical="center" wrapText="1" shrinkToFit="1"/>
    </xf>
    <xf numFmtId="0" fontId="92" fillId="27" borderId="23" xfId="425" applyFont="1" applyFill="1" applyBorder="1" applyAlignment="1" applyProtection="1">
      <alignment horizontal="center" shrinkToFit="1"/>
    </xf>
    <xf numFmtId="0" fontId="92" fillId="27" borderId="24" xfId="425" applyFont="1" applyFill="1" applyBorder="1" applyAlignment="1" applyProtection="1">
      <alignment horizontal="center" shrinkToFit="1"/>
    </xf>
    <xf numFmtId="0" fontId="92" fillId="27" borderId="16" xfId="425" applyFont="1" applyFill="1" applyBorder="1" applyAlignment="1" applyProtection="1">
      <alignment horizontal="center" wrapText="1" shrinkToFit="1"/>
    </xf>
    <xf numFmtId="0" fontId="92" fillId="27" borderId="27" xfId="425" applyFont="1" applyFill="1" applyBorder="1" applyAlignment="1" applyProtection="1">
      <alignment horizontal="center" wrapText="1" shrinkToFit="1"/>
    </xf>
    <xf numFmtId="0" fontId="92" fillId="27" borderId="17" xfId="425" applyFont="1" applyFill="1" applyBorder="1" applyAlignment="1" applyProtection="1">
      <alignment horizontal="center" wrapText="1" shrinkToFit="1"/>
    </xf>
    <xf numFmtId="0" fontId="92" fillId="27" borderId="28" xfId="425" applyFont="1" applyFill="1" applyBorder="1" applyAlignment="1" applyProtection="1">
      <alignment horizontal="center" wrapText="1" shrinkToFit="1"/>
    </xf>
    <xf numFmtId="0" fontId="92" fillId="27" borderId="18" xfId="411" applyFont="1" applyFill="1" applyBorder="1" applyAlignment="1">
      <alignment horizontal="center" vertical="top" wrapText="1" shrinkToFit="1"/>
    </xf>
    <xf numFmtId="0" fontId="92" fillId="27" borderId="19" xfId="411" applyFont="1" applyFill="1" applyBorder="1" applyAlignment="1">
      <alignment horizontal="center" vertical="top" shrinkToFit="1"/>
    </xf>
    <xf numFmtId="0" fontId="92" fillId="27" borderId="19" xfId="425" applyFont="1" applyFill="1" applyBorder="1" applyAlignment="1" applyProtection="1">
      <alignment horizontal="center" wrapText="1" shrinkToFit="1"/>
    </xf>
    <xf numFmtId="0" fontId="92" fillId="27" borderId="20" xfId="425" applyFont="1" applyFill="1" applyBorder="1" applyAlignment="1" applyProtection="1">
      <alignment horizontal="center" wrapText="1" shrinkToFit="1"/>
    </xf>
    <xf numFmtId="0" fontId="92" fillId="27" borderId="19" xfId="411" applyFont="1" applyFill="1" applyBorder="1" applyAlignment="1">
      <alignment horizontal="center" wrapText="1"/>
    </xf>
    <xf numFmtId="0" fontId="92" fillId="27" borderId="20" xfId="411" applyFont="1" applyFill="1" applyBorder="1" applyAlignment="1">
      <alignment horizontal="center" wrapText="1"/>
    </xf>
    <xf numFmtId="0" fontId="92" fillId="27" borderId="31" xfId="411" applyFont="1" applyFill="1" applyBorder="1" applyAlignment="1" applyProtection="1">
      <alignment horizontal="center" vertical="center" wrapText="1"/>
    </xf>
    <xf numFmtId="0" fontId="92" fillId="27" borderId="22" xfId="411" applyFont="1" applyFill="1" applyBorder="1" applyAlignment="1" applyProtection="1">
      <alignment horizontal="centerContinuous" vertical="center"/>
    </xf>
    <xf numFmtId="0" fontId="92" fillId="27" borderId="24" xfId="411" applyFont="1" applyFill="1" applyBorder="1" applyAlignment="1" applyProtection="1">
      <alignment horizontal="centerContinuous" vertical="center"/>
    </xf>
    <xf numFmtId="0" fontId="92" fillId="27" borderId="22" xfId="411" applyFont="1" applyFill="1" applyBorder="1" applyAlignment="1">
      <alignment horizontal="centerContinuous" vertical="center"/>
    </xf>
    <xf numFmtId="0" fontId="92" fillId="27" borderId="18" xfId="411" applyFont="1" applyFill="1" applyBorder="1" applyAlignment="1" applyProtection="1">
      <alignment horizontal="center" vertical="center" wrapText="1"/>
    </xf>
    <xf numFmtId="0" fontId="92" fillId="27" borderId="49" xfId="411" applyFont="1" applyFill="1" applyBorder="1" applyAlignment="1" applyProtection="1">
      <alignment vertical="center"/>
    </xf>
    <xf numFmtId="0" fontId="92" fillId="27" borderId="19" xfId="411" applyFont="1" applyFill="1" applyBorder="1" applyAlignment="1" applyProtection="1">
      <alignment horizontal="center" wrapText="1"/>
    </xf>
    <xf numFmtId="0" fontId="92" fillId="27" borderId="49" xfId="411" applyFont="1" applyFill="1" applyBorder="1" applyAlignment="1" applyProtection="1">
      <alignment horizontal="center" vertical="center" wrapText="1"/>
    </xf>
    <xf numFmtId="0" fontId="92" fillId="27" borderId="33" xfId="411" applyFont="1" applyFill="1" applyBorder="1" applyAlignment="1" applyProtection="1">
      <alignment horizontal="center" vertical="center" wrapText="1"/>
    </xf>
    <xf numFmtId="0" fontId="92" fillId="27" borderId="35" xfId="411" applyFont="1" applyFill="1" applyBorder="1" applyAlignment="1" applyProtection="1">
      <alignment horizontal="center" vertical="center" wrapText="1"/>
    </xf>
    <xf numFmtId="0" fontId="92" fillId="27" borderId="37" xfId="411" applyFont="1" applyFill="1" applyBorder="1" applyAlignment="1" applyProtection="1">
      <alignment horizontal="center" vertical="center" wrapText="1"/>
    </xf>
    <xf numFmtId="0" fontId="92" fillId="27" borderId="26" xfId="411" applyFont="1" applyFill="1" applyBorder="1" applyAlignment="1" applyProtection="1">
      <alignment horizontal="centerContinuous" vertical="center"/>
    </xf>
    <xf numFmtId="0" fontId="92" fillId="27" borderId="4" xfId="411" applyFont="1" applyFill="1" applyBorder="1" applyAlignment="1" applyProtection="1">
      <alignment horizontal="centerContinuous" vertical="top" wrapText="1"/>
    </xf>
    <xf numFmtId="0" fontId="92" fillId="27" borderId="16" xfId="411" applyFont="1" applyFill="1" applyBorder="1" applyAlignment="1" applyProtection="1">
      <alignment vertical="center"/>
    </xf>
    <xf numFmtId="0" fontId="92" fillId="27" borderId="41" xfId="411" applyFont="1" applyFill="1" applyBorder="1" applyAlignment="1" applyProtection="1">
      <alignment horizontal="center" vertical="center"/>
    </xf>
    <xf numFmtId="0" fontId="92" fillId="27" borderId="16" xfId="411" applyFont="1" applyFill="1" applyBorder="1" applyAlignment="1" applyProtection="1">
      <alignment horizontal="centerContinuous" vertical="top" wrapText="1"/>
    </xf>
    <xf numFmtId="0" fontId="92" fillId="27" borderId="49" xfId="411" applyFont="1" applyFill="1" applyBorder="1" applyAlignment="1" applyProtection="1">
      <alignment horizontal="center" wrapText="1"/>
    </xf>
    <xf numFmtId="0" fontId="92" fillId="27" borderId="51" xfId="411" applyFont="1" applyFill="1" applyBorder="1" applyAlignment="1" applyProtection="1">
      <alignment horizontal="center"/>
    </xf>
    <xf numFmtId="0" fontId="92" fillId="27" borderId="25" xfId="411" applyFont="1" applyFill="1" applyBorder="1" applyAlignment="1" applyProtection="1">
      <alignment horizontal="centerContinuous" vertical="center"/>
    </xf>
    <xf numFmtId="0" fontId="92" fillId="27" borderId="23" xfId="411" applyFont="1" applyFill="1" applyBorder="1" applyAlignment="1" applyProtection="1">
      <alignment horizontal="center" vertical="center" shrinkToFit="1"/>
    </xf>
    <xf numFmtId="0" fontId="92" fillId="27" borderId="24" xfId="411" applyFont="1" applyFill="1" applyBorder="1" applyAlignment="1" applyProtection="1">
      <alignment horizontal="center" vertical="center" shrinkToFit="1"/>
    </xf>
    <xf numFmtId="0" fontId="92" fillId="27" borderId="18" xfId="411" applyFont="1" applyFill="1" applyBorder="1" applyAlignment="1" applyProtection="1">
      <alignment horizontal="center" vertical="center" shrinkToFit="1"/>
    </xf>
    <xf numFmtId="0" fontId="92" fillId="27" borderId="24" xfId="411" applyFont="1" applyFill="1" applyBorder="1" applyAlignment="1" applyProtection="1">
      <alignment horizontal="center" vertical="center" shrinkToFit="1"/>
    </xf>
    <xf numFmtId="0" fontId="92" fillId="27" borderId="27" xfId="411" applyFont="1" applyFill="1" applyBorder="1" applyAlignment="1" applyProtection="1">
      <alignment vertical="center"/>
    </xf>
    <xf numFmtId="0" fontId="92" fillId="27" borderId="0" xfId="411" applyFont="1" applyFill="1" applyBorder="1" applyAlignment="1" applyProtection="1">
      <alignment horizontal="centerContinuous" vertical="center" wrapText="1"/>
    </xf>
    <xf numFmtId="0" fontId="92" fillId="27" borderId="27" xfId="411" applyFont="1" applyFill="1" applyBorder="1" applyAlignment="1" applyProtection="1">
      <alignment horizontal="centerContinuous" vertical="center" wrapText="1"/>
    </xf>
    <xf numFmtId="0" fontId="92" fillId="27" borderId="21" xfId="411" applyFont="1" applyFill="1" applyBorder="1" applyAlignment="1" applyProtection="1">
      <alignment horizontal="centerContinuous" vertical="center"/>
    </xf>
    <xf numFmtId="0" fontId="92" fillId="27" borderId="0" xfId="411" applyFont="1" applyFill="1" applyBorder="1" applyAlignment="1" applyProtection="1">
      <alignment horizontal="center" vertical="center"/>
    </xf>
    <xf numFmtId="0" fontId="92" fillId="27" borderId="27" xfId="411" applyFont="1" applyFill="1" applyBorder="1" applyAlignment="1" applyProtection="1">
      <alignment horizontal="center" vertical="center"/>
    </xf>
    <xf numFmtId="0" fontId="92" fillId="27" borderId="18" xfId="411" applyFont="1" applyFill="1" applyBorder="1" applyAlignment="1" applyProtection="1">
      <alignment horizontal="center" vertical="center"/>
    </xf>
    <xf numFmtId="0" fontId="92" fillId="27" borderId="19" xfId="411" applyFont="1" applyFill="1" applyBorder="1" applyAlignment="1" applyProtection="1">
      <alignment horizontal="center" vertical="center"/>
    </xf>
    <xf numFmtId="0" fontId="92" fillId="27" borderId="49" xfId="411" applyFont="1" applyFill="1" applyBorder="1" applyAlignment="1" applyProtection="1">
      <alignment horizontal="center" vertical="center" wrapText="1"/>
    </xf>
    <xf numFmtId="0" fontId="92" fillId="27" borderId="20" xfId="411" applyFont="1" applyFill="1" applyBorder="1" applyAlignment="1" applyProtection="1">
      <alignment horizontal="center" wrapText="1"/>
    </xf>
    <xf numFmtId="0" fontId="92" fillId="27" borderId="59" xfId="411" applyFont="1" applyFill="1" applyBorder="1" applyAlignment="1" applyProtection="1">
      <alignment horizontal="center" vertical="center" wrapText="1"/>
    </xf>
    <xf numFmtId="0" fontId="92" fillId="27" borderId="51" xfId="411" applyFont="1" applyFill="1" applyBorder="1" applyAlignment="1" applyProtection="1">
      <alignment horizontal="center" wrapText="1"/>
    </xf>
    <xf numFmtId="0" fontId="92" fillId="27" borderId="22" xfId="411" applyFont="1" applyFill="1" applyBorder="1" applyAlignment="1" applyProtection="1">
      <alignment vertical="center"/>
    </xf>
    <xf numFmtId="0" fontId="92" fillId="27" borderId="24" xfId="411" applyFont="1" applyFill="1" applyBorder="1" applyAlignment="1" applyProtection="1">
      <alignment vertical="center"/>
    </xf>
    <xf numFmtId="0" fontId="92" fillId="27" borderId="18" xfId="411" applyFont="1" applyFill="1" applyBorder="1" applyAlignment="1" applyProtection="1">
      <alignment horizontal="center" vertical="top"/>
    </xf>
    <xf numFmtId="0" fontId="92" fillId="27" borderId="18" xfId="411" applyFont="1" applyFill="1" applyBorder="1" applyAlignment="1" applyProtection="1">
      <alignment horizontal="center" vertical="top" wrapText="1"/>
    </xf>
    <xf numFmtId="0" fontId="92" fillId="27" borderId="19" xfId="411" applyFont="1" applyFill="1" applyBorder="1" applyAlignment="1" applyProtection="1">
      <alignment horizontal="center" vertical="top"/>
    </xf>
    <xf numFmtId="0" fontId="92" fillId="27" borderId="19" xfId="411" applyFont="1" applyFill="1" applyBorder="1" applyAlignment="1" applyProtection="1">
      <alignment horizontal="center" vertical="top" wrapText="1"/>
    </xf>
    <xf numFmtId="0" fontId="92" fillId="27" borderId="19" xfId="411" applyFont="1" applyFill="1" applyBorder="1" applyAlignment="1" applyProtection="1">
      <alignment horizontal="center" vertical="top" wrapText="1"/>
    </xf>
    <xf numFmtId="0" fontId="92" fillId="0" borderId="0" xfId="411" applyFont="1" applyFill="1" applyAlignment="1" applyProtection="1">
      <alignment horizontal="right" vertical="center"/>
    </xf>
    <xf numFmtId="0" fontId="81" fillId="27" borderId="23" xfId="411" applyFont="1" applyFill="1" applyBorder="1" applyAlignment="1">
      <alignment horizontal="centerContinuous" vertical="center"/>
    </xf>
    <xf numFmtId="0" fontId="81" fillId="27" borderId="38" xfId="411" applyFont="1" applyFill="1" applyBorder="1" applyAlignment="1" applyProtection="1">
      <alignment horizontal="center" vertical="center" wrapText="1"/>
    </xf>
    <xf numFmtId="0" fontId="81" fillId="27" borderId="63" xfId="411" applyFont="1" applyFill="1" applyBorder="1" applyAlignment="1" applyProtection="1">
      <alignment horizontal="centerContinuous" vertical="center"/>
    </xf>
    <xf numFmtId="0" fontId="84" fillId="27" borderId="41" xfId="411" applyFont="1" applyFill="1" applyBorder="1" applyAlignment="1" applyProtection="1">
      <alignment horizontal="center" vertical="center"/>
    </xf>
    <xf numFmtId="0" fontId="84" fillId="27" borderId="43" xfId="411" applyFont="1" applyFill="1" applyBorder="1" applyAlignment="1" applyProtection="1">
      <alignment horizontal="center" vertical="center"/>
    </xf>
    <xf numFmtId="41" fontId="132" fillId="0" borderId="45" xfId="412" applyNumberFormat="1" applyFont="1" applyFill="1" applyBorder="1" applyAlignment="1" applyProtection="1">
      <alignment horizontal="center"/>
    </xf>
    <xf numFmtId="0" fontId="81" fillId="27" borderId="39" xfId="411" applyFont="1" applyFill="1" applyBorder="1" applyAlignment="1" applyProtection="1">
      <alignment horizontal="centerContinuous" vertical="center"/>
    </xf>
    <xf numFmtId="0" fontId="81" fillId="27" borderId="64" xfId="411" applyFont="1" applyFill="1" applyBorder="1" applyAlignment="1">
      <alignment horizontal="center" vertical="center" wrapText="1"/>
    </xf>
    <xf numFmtId="0" fontId="84" fillId="27" borderId="49" xfId="411" applyFont="1" applyFill="1" applyBorder="1" applyAlignment="1" applyProtection="1">
      <alignment horizontal="center" vertical="center"/>
    </xf>
    <xf numFmtId="0" fontId="84" fillId="27" borderId="40" xfId="411" applyFont="1" applyFill="1" applyBorder="1" applyAlignment="1" applyProtection="1">
      <alignment horizontal="center" vertical="center" wrapText="1"/>
    </xf>
    <xf numFmtId="0" fontId="84" fillId="27" borderId="49" xfId="411" applyFont="1" applyFill="1" applyBorder="1" applyAlignment="1" applyProtection="1">
      <alignment horizontal="center" vertical="center" wrapText="1"/>
    </xf>
    <xf numFmtId="0" fontId="84" fillId="27" borderId="42" xfId="411" applyFont="1" applyFill="1" applyBorder="1" applyAlignment="1" applyProtection="1">
      <alignment horizontal="center" vertical="center" wrapText="1"/>
    </xf>
    <xf numFmtId="0" fontId="84" fillId="27" borderId="51" xfId="411" applyFont="1" applyFill="1" applyBorder="1" applyAlignment="1" applyProtection="1">
      <alignment horizontal="center" vertical="center" wrapText="1"/>
    </xf>
    <xf numFmtId="176" fontId="81" fillId="0" borderId="48" xfId="412" applyFont="1" applyFill="1" applyBorder="1" applyAlignment="1" applyProtection="1">
      <alignment horizontal="center"/>
    </xf>
    <xf numFmtId="41" fontId="92" fillId="0" borderId="48" xfId="412" applyNumberFormat="1" applyFont="1" applyFill="1" applyBorder="1" applyAlignment="1" applyProtection="1">
      <alignment horizontal="right"/>
    </xf>
    <xf numFmtId="176" fontId="88" fillId="28" borderId="48" xfId="412" applyFont="1" applyFill="1" applyBorder="1" applyAlignment="1" applyProtection="1">
      <alignment horizontal="center"/>
    </xf>
    <xf numFmtId="41" fontId="132" fillId="0" borderId="52" xfId="412" applyNumberFormat="1" applyFont="1" applyFill="1" applyBorder="1" applyAlignment="1" applyProtection="1">
      <alignment horizontal="right"/>
    </xf>
    <xf numFmtId="41" fontId="132" fillId="0" borderId="10" xfId="412" applyNumberFormat="1" applyFont="1" applyFill="1" applyBorder="1" applyAlignment="1" applyProtection="1">
      <alignment horizontal="right"/>
    </xf>
    <xf numFmtId="0" fontId="92" fillId="27" borderId="18" xfId="425" applyFont="1" applyFill="1" applyBorder="1" applyAlignment="1" applyProtection="1">
      <alignment horizontal="center" vertical="top" wrapText="1" shrinkToFit="1"/>
    </xf>
    <xf numFmtId="0" fontId="92" fillId="27" borderId="19" xfId="425" applyFont="1" applyFill="1" applyBorder="1" applyAlignment="1" applyProtection="1">
      <alignment horizontal="center" vertical="top" shrinkToFit="1"/>
    </xf>
    <xf numFmtId="3" fontId="88" fillId="28" borderId="41" xfId="411" applyNumberFormat="1" applyFont="1" applyFill="1" applyBorder="1"/>
  </cellXfs>
  <cellStyles count="426">
    <cellStyle name="??&amp;O?&amp;H?_x0008__x000f__x0007_?_x0007__x0001__x0001_" xfId="1"/>
    <cellStyle name="??&amp;O?&amp;H?_x0008_??_x0007__x0001__x0001_" xfId="2"/>
    <cellStyle name="_Book1" xfId="3"/>
    <cellStyle name="_Capex Tracking Control Sheet -ADMIN " xfId="4"/>
    <cellStyle name="_Project tracking Puri (Diana) per March'06 " xfId="5"/>
    <cellStyle name="_Recon with FAR " xfId="6"/>
    <cellStyle name="_금융점포(광주)" xfId="7"/>
    <cellStyle name="_은행별 점포현황(202011년12월말기준)" xfId="8"/>
    <cellStyle name="¤@?e_TEST-1 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강조색1 2" xfId="16"/>
    <cellStyle name="20% - 강조색1 2 2" xfId="17"/>
    <cellStyle name="20% - 강조색1 3" xfId="18"/>
    <cellStyle name="20% - 강조색2 2" xfId="19"/>
    <cellStyle name="20% - 강조색2 2 2" xfId="20"/>
    <cellStyle name="20% - 강조색2 3" xfId="21"/>
    <cellStyle name="20% - 강조색3 2" xfId="22"/>
    <cellStyle name="20% - 강조색3 2 2" xfId="23"/>
    <cellStyle name="20% - 강조색3 3" xfId="24"/>
    <cellStyle name="20% - 강조색4 2" xfId="25"/>
    <cellStyle name="20% - 강조색4 2 2" xfId="26"/>
    <cellStyle name="20% - 강조색4 3" xfId="27"/>
    <cellStyle name="20% - 강조색5 2" xfId="28"/>
    <cellStyle name="20% - 강조색5 2 2" xfId="29"/>
    <cellStyle name="20% - 강조색5 3" xfId="30"/>
    <cellStyle name="20% - 강조색6 2" xfId="31"/>
    <cellStyle name="20% - 강조색6 2 2" xfId="32"/>
    <cellStyle name="20% - 강조색6 3" xfId="33"/>
    <cellStyle name="40% - Accent1" xfId="34"/>
    <cellStyle name="40% - Accent2" xfId="35"/>
    <cellStyle name="40% - Accent3" xfId="36"/>
    <cellStyle name="40% - Accent4" xfId="37"/>
    <cellStyle name="40% - Accent5" xfId="38"/>
    <cellStyle name="40% - Accent6" xfId="39"/>
    <cellStyle name="40% - 강조색1 2" xfId="40"/>
    <cellStyle name="40% - 강조색1 2 2" xfId="41"/>
    <cellStyle name="40% - 강조색1 3" xfId="42"/>
    <cellStyle name="40% - 강조색2 2" xfId="43"/>
    <cellStyle name="40% - 강조색2 2 2" xfId="44"/>
    <cellStyle name="40% - 강조색2 3" xfId="45"/>
    <cellStyle name="40% - 강조색3 2" xfId="46"/>
    <cellStyle name="40% - 강조색3 2 2" xfId="47"/>
    <cellStyle name="40% - 강조색3 3" xfId="48"/>
    <cellStyle name="40% - 강조색4 2" xfId="49"/>
    <cellStyle name="40% - 강조색4 2 2" xfId="50"/>
    <cellStyle name="40% - 강조색4 3" xfId="51"/>
    <cellStyle name="40% - 강조색5 2" xfId="52"/>
    <cellStyle name="40% - 강조색5 2 2" xfId="53"/>
    <cellStyle name="40% - 강조색5 3" xfId="54"/>
    <cellStyle name="40% - 강조색6 2" xfId="55"/>
    <cellStyle name="40% - 강조색6 2 2" xfId="56"/>
    <cellStyle name="40% - 강조색6 3" xfId="57"/>
    <cellStyle name="60% - Accent1" xfId="58"/>
    <cellStyle name="60% - Accent2" xfId="59"/>
    <cellStyle name="60% - Accent3" xfId="60"/>
    <cellStyle name="60% - Accent4" xfId="61"/>
    <cellStyle name="60% - Accent5" xfId="62"/>
    <cellStyle name="60% - Accent6" xfId="63"/>
    <cellStyle name="60% - 강조색1 2" xfId="64"/>
    <cellStyle name="60% - 강조색1 2 2" xfId="65"/>
    <cellStyle name="60% - 강조색1 3" xfId="66"/>
    <cellStyle name="60% - 강조색2 2" xfId="67"/>
    <cellStyle name="60% - 강조색2 2 2" xfId="68"/>
    <cellStyle name="60% - 강조색2 3" xfId="69"/>
    <cellStyle name="60% - 강조색3 2" xfId="70"/>
    <cellStyle name="60% - 강조색3 2 2" xfId="71"/>
    <cellStyle name="60% - 강조색3 3" xfId="72"/>
    <cellStyle name="60% - 강조색4 2" xfId="73"/>
    <cellStyle name="60% - 강조색4 2 2" xfId="74"/>
    <cellStyle name="60% - 강조색4 3" xfId="75"/>
    <cellStyle name="60% - 강조색5 2" xfId="76"/>
    <cellStyle name="60% - 강조색5 2 2" xfId="77"/>
    <cellStyle name="60% - 강조색5 3" xfId="78"/>
    <cellStyle name="60% - 강조색6 2" xfId="79"/>
    <cellStyle name="60% - 강조색6 2 2" xfId="80"/>
    <cellStyle name="60% - 강조색6 3" xfId="81"/>
    <cellStyle name="A¨­￠￢￠O [0]_INQUIRY ￠?￥i¨u¡AAⓒ￢Aⓒª " xfId="82"/>
    <cellStyle name="A¨­￠￢￠O_INQUIRY ￠?￥i¨u¡AAⓒ￢Aⓒª " xfId="83"/>
    <cellStyle name="Accent1" xfId="84"/>
    <cellStyle name="Accent2" xfId="85"/>
    <cellStyle name="Accent3" xfId="86"/>
    <cellStyle name="Accent4" xfId="87"/>
    <cellStyle name="Accent5" xfId="88"/>
    <cellStyle name="Accent6" xfId="89"/>
    <cellStyle name="AeE­ [0]_°eE¹_11¿a½A " xfId="90"/>
    <cellStyle name="AeE­_°eE¹_11¿a½A " xfId="91"/>
    <cellStyle name="AeE¡ⓒ [0]_INQUIRY ￠?￥i¨u¡AAⓒ￢Aⓒª " xfId="92"/>
    <cellStyle name="AeE¡ⓒ_INQUIRY ￠?￥i¨u¡AAⓒ￢Aⓒª " xfId="93"/>
    <cellStyle name="ALIGNMENT" xfId="94"/>
    <cellStyle name="AÞ¸¶ [0]_°eE¹_11¿a½A " xfId="95"/>
    <cellStyle name="AÞ¸¶_°eE¹_11¿a½A " xfId="96"/>
    <cellStyle name="Bad" xfId="97"/>
    <cellStyle name="C¡IA¨ª_¡ic¨u¡A¨￢I¨￢¡Æ AN¡Æe " xfId="98"/>
    <cellStyle name="C￥AØ_¸AAa.¼OAI " xfId="99"/>
    <cellStyle name="Calculation" xfId="100"/>
    <cellStyle name="category" xfId="101"/>
    <cellStyle name="Check Cell" xfId="102"/>
    <cellStyle name="Comma [0]_ SG&amp;A Bridge " xfId="103"/>
    <cellStyle name="comma zerodec" xfId="104"/>
    <cellStyle name="Comma_ SG&amp;A Bridge " xfId="105"/>
    <cellStyle name="Comma0" xfId="106"/>
    <cellStyle name="Curren?_x0012_퐀_x0017_?" xfId="107"/>
    <cellStyle name="Currency [0]_ SG&amp;A Bridge " xfId="108"/>
    <cellStyle name="Currency_ SG&amp;A Bridge " xfId="109"/>
    <cellStyle name="Currency0" xfId="110"/>
    <cellStyle name="Currency1" xfId="111"/>
    <cellStyle name="Date" xfId="112"/>
    <cellStyle name="Dollar (zero dec)" xfId="113"/>
    <cellStyle name="Euro" xfId="114"/>
    <cellStyle name="Explanatory Text" xfId="115"/>
    <cellStyle name="Fixed" xfId="116"/>
    <cellStyle name="Good" xfId="117"/>
    <cellStyle name="Grey" xfId="118"/>
    <cellStyle name="Grey 2" xfId="119"/>
    <cellStyle name="HEADER" xfId="120"/>
    <cellStyle name="Header1" xfId="121"/>
    <cellStyle name="Header2" xfId="122"/>
    <cellStyle name="Heading 1" xfId="123"/>
    <cellStyle name="Heading 1 2" xfId="124"/>
    <cellStyle name="Heading 2" xfId="125"/>
    <cellStyle name="Heading 2 2" xfId="126"/>
    <cellStyle name="Heading 3" xfId="127"/>
    <cellStyle name="Heading 4" xfId="128"/>
    <cellStyle name="Hyperlink" xfId="129"/>
    <cellStyle name="Input" xfId="130"/>
    <cellStyle name="Input [yellow]" xfId="131"/>
    <cellStyle name="Input [yellow] 2" xfId="132"/>
    <cellStyle name="Linked Cell" xfId="133"/>
    <cellStyle name="Millares [0]_2AV_M_M " xfId="134"/>
    <cellStyle name="Milliers [0]_Arabian Spec" xfId="135"/>
    <cellStyle name="Milliers_Arabian Spec" xfId="136"/>
    <cellStyle name="Model" xfId="137"/>
    <cellStyle name="Mon?aire [0]_Arabian Spec" xfId="138"/>
    <cellStyle name="Mon?aire_Arabian Spec" xfId="139"/>
    <cellStyle name="Moneda [0]_2AV_M_M " xfId="140"/>
    <cellStyle name="Moneda_2AV_M_M " xfId="141"/>
    <cellStyle name="Neutral" xfId="142"/>
    <cellStyle name="Normal - Style1" xfId="143"/>
    <cellStyle name="Normal - Style1 2" xfId="144"/>
    <cellStyle name="Normal_ SG&amp;A Bridge " xfId="145"/>
    <cellStyle name="Note" xfId="146"/>
    <cellStyle name="Output" xfId="147"/>
    <cellStyle name="Percent [2]" xfId="148"/>
    <cellStyle name="subhead" xfId="149"/>
    <cellStyle name="Title" xfId="150"/>
    <cellStyle name="Total" xfId="151"/>
    <cellStyle name="Total 2" xfId="152"/>
    <cellStyle name="UM" xfId="153"/>
    <cellStyle name="Warning Text" xfId="154"/>
    <cellStyle name="강조색1 2" xfId="155"/>
    <cellStyle name="강조색1 2 2" xfId="156"/>
    <cellStyle name="강조색1 3" xfId="157"/>
    <cellStyle name="강조색2 2" xfId="158"/>
    <cellStyle name="강조색2 2 2" xfId="159"/>
    <cellStyle name="강조색2 3" xfId="160"/>
    <cellStyle name="강조색3 2" xfId="161"/>
    <cellStyle name="강조색3 2 2" xfId="162"/>
    <cellStyle name="강조색3 3" xfId="163"/>
    <cellStyle name="강조색4 2" xfId="164"/>
    <cellStyle name="강조색4 2 2" xfId="165"/>
    <cellStyle name="강조색4 3" xfId="166"/>
    <cellStyle name="강조색5 2" xfId="167"/>
    <cellStyle name="강조색5 2 2" xfId="168"/>
    <cellStyle name="강조색5 3" xfId="169"/>
    <cellStyle name="강조색6 2" xfId="170"/>
    <cellStyle name="강조색6 2 2" xfId="171"/>
    <cellStyle name="강조색6 3" xfId="172"/>
    <cellStyle name="경고문 2" xfId="173"/>
    <cellStyle name="경고문 2 2" xfId="174"/>
    <cellStyle name="경고문 3" xfId="175"/>
    <cellStyle name="계산 2" xfId="176"/>
    <cellStyle name="계산 2 2" xfId="177"/>
    <cellStyle name="계산 3" xfId="178"/>
    <cellStyle name="고정소숫점" xfId="179"/>
    <cellStyle name="고정출력1" xfId="180"/>
    <cellStyle name="고정출력2" xfId="181"/>
    <cellStyle name="나쁨 2" xfId="182"/>
    <cellStyle name="나쁨 2 2" xfId="183"/>
    <cellStyle name="나쁨 3" xfId="184"/>
    <cellStyle name="날짜" xfId="185"/>
    <cellStyle name="달러" xfId="186"/>
    <cellStyle name="뒤에 오는 하이퍼링크_Book1" xfId="187"/>
    <cellStyle name="똿뗦먛귟 [0.00]_PRODUCT DETAIL Q1" xfId="188"/>
    <cellStyle name="똿뗦먛귟_PRODUCT DETAIL Q1" xfId="189"/>
    <cellStyle name="메모 2" xfId="190"/>
    <cellStyle name="메모 2 2" xfId="191"/>
    <cellStyle name="메모 3" xfId="192"/>
    <cellStyle name="메모 4" xfId="193"/>
    <cellStyle name="믅됞 [0.00]_PRODUCT DETAIL Q1" xfId="194"/>
    <cellStyle name="믅됞_PRODUCT DETAIL Q1" xfId="195"/>
    <cellStyle name="바탕글" xfId="196"/>
    <cellStyle name="백분율 2" xfId="197"/>
    <cellStyle name="보통 2" xfId="198"/>
    <cellStyle name="보통 2 2" xfId="199"/>
    <cellStyle name="보통 3" xfId="200"/>
    <cellStyle name="본문" xfId="201"/>
    <cellStyle name="부제목" xfId="202"/>
    <cellStyle name="뷭?_BOOKSHIP" xfId="203"/>
    <cellStyle name="설명 텍스트 2" xfId="204"/>
    <cellStyle name="설명 텍스트 2 2" xfId="205"/>
    <cellStyle name="설명 텍스트 3" xfId="206"/>
    <cellStyle name="셀 확인 2" xfId="207"/>
    <cellStyle name="셀 확인 2 2" xfId="208"/>
    <cellStyle name="셀 확인 3" xfId="209"/>
    <cellStyle name="숫자(R)" xfId="210"/>
    <cellStyle name="쉼표 [0]" xfId="211" builtinId="6"/>
    <cellStyle name="쉼표 [0] 10" xfId="212"/>
    <cellStyle name="쉼표 [0] 10 2" xfId="385"/>
    <cellStyle name="쉼표 [0] 11" xfId="412"/>
    <cellStyle name="쉼표 [0] 14 2" xfId="413"/>
    <cellStyle name="쉼표 [0] 2" xfId="213"/>
    <cellStyle name="쉼표 [0] 2 2" xfId="214"/>
    <cellStyle name="쉼표 [0] 2 2 2" xfId="387"/>
    <cellStyle name="쉼표 [0] 2 3" xfId="215"/>
    <cellStyle name="쉼표 [0] 2 4" xfId="386"/>
    <cellStyle name="쉼표 [0] 2 5" xfId="420"/>
    <cellStyle name="쉼표 [0] 28" xfId="216"/>
    <cellStyle name="쉼표 [0] 28 2" xfId="217"/>
    <cellStyle name="쉼표 [0] 28 2 2" xfId="389"/>
    <cellStyle name="쉼표 [0] 28 3" xfId="388"/>
    <cellStyle name="쉼표 [0] 3" xfId="218"/>
    <cellStyle name="쉼표 [0] 3 2" xfId="390"/>
    <cellStyle name="쉼표 [0] 4" xfId="219"/>
    <cellStyle name="쉼표 [0] 4 2" xfId="391"/>
    <cellStyle name="쉼표 [0] 5" xfId="220"/>
    <cellStyle name="쉼표 [0] 5 2" xfId="392"/>
    <cellStyle name="쉼표 [0] 51" xfId="221"/>
    <cellStyle name="쉼표 [0] 51 2" xfId="393"/>
    <cellStyle name="쉼표 [0] 6" xfId="222"/>
    <cellStyle name="쉼표 [0] 6 2" xfId="394"/>
    <cellStyle name="쉼표 [0] 7" xfId="223"/>
    <cellStyle name="쉼표 [0] 7 2" xfId="395"/>
    <cellStyle name="쉼표 [0] 75" xfId="224"/>
    <cellStyle name="쉼표 [0] 75 2" xfId="396"/>
    <cellStyle name="쉼표 [0] 76" xfId="225"/>
    <cellStyle name="쉼표 [0] 76 2" xfId="397"/>
    <cellStyle name="쉼표 [0] 78" xfId="226"/>
    <cellStyle name="쉼표 [0] 78 2" xfId="398"/>
    <cellStyle name="쉼표 [0] 79" xfId="227"/>
    <cellStyle name="쉼표 [0] 79 2" xfId="399"/>
    <cellStyle name="쉼표 [0] 8" xfId="228"/>
    <cellStyle name="쉼표 [0] 8 2" xfId="400"/>
    <cellStyle name="쉼표 [0] 80" xfId="229"/>
    <cellStyle name="쉼표 [0] 80 2" xfId="401"/>
    <cellStyle name="쉼표 [0] 81" xfId="230"/>
    <cellStyle name="쉼표 [0] 81 2" xfId="402"/>
    <cellStyle name="쉼표 [0] 82" xfId="231"/>
    <cellStyle name="쉼표 [0] 82 2" xfId="403"/>
    <cellStyle name="쉼표 [0] 84" xfId="232"/>
    <cellStyle name="쉼표 [0] 84 2" xfId="404"/>
    <cellStyle name="쉼표 [0] 85" xfId="233"/>
    <cellStyle name="쉼표 [0] 85 2" xfId="405"/>
    <cellStyle name="쉼표 [0] 9" xfId="234"/>
    <cellStyle name="쉼표 [0] 9 2" xfId="406"/>
    <cellStyle name="쉼표 [0]_11-보건사회복지" xfId="424"/>
    <cellStyle name="쉼표 [0]_11-보건사회복지(시군)" xfId="417"/>
    <cellStyle name="쉼표 [0]_12-보건사회복지 2" xfId="419"/>
    <cellStyle name="쉼표 [0]_12-보건사회복지 3 2 2" xfId="418"/>
    <cellStyle name="쉼표 [0]_12-보건사회복지 4" xfId="415"/>
    <cellStyle name="스타일 1" xfId="235"/>
    <cellStyle name="스타일 1 2" xfId="236"/>
    <cellStyle name="연결된 셀 2" xfId="237"/>
    <cellStyle name="연결된 셀 2 2" xfId="238"/>
    <cellStyle name="연결된 셀 3" xfId="239"/>
    <cellStyle name="요약 2" xfId="240"/>
    <cellStyle name="요약 2 2" xfId="241"/>
    <cellStyle name="요약 3" xfId="242"/>
    <cellStyle name="입력 2" xfId="243"/>
    <cellStyle name="입력 2 2" xfId="244"/>
    <cellStyle name="입력 3" xfId="245"/>
    <cellStyle name="자리수" xfId="246"/>
    <cellStyle name="자리수0" xfId="247"/>
    <cellStyle name="작은제목" xfId="248"/>
    <cellStyle name="제목 1 2" xfId="249"/>
    <cellStyle name="제목 1 2 2" xfId="250"/>
    <cellStyle name="제목 1 3" xfId="251"/>
    <cellStyle name="제목 2 2" xfId="252"/>
    <cellStyle name="제목 2 2 2" xfId="253"/>
    <cellStyle name="제목 2 3" xfId="254"/>
    <cellStyle name="제목 3 2" xfId="255"/>
    <cellStyle name="제목 3 2 2" xfId="256"/>
    <cellStyle name="제목 3 3" xfId="257"/>
    <cellStyle name="제목 4 2" xfId="258"/>
    <cellStyle name="제목 4 2 2" xfId="259"/>
    <cellStyle name="제목 4 3" xfId="260"/>
    <cellStyle name="제목 5" xfId="261"/>
    <cellStyle name="제목 5 2" xfId="262"/>
    <cellStyle name="제목 6" xfId="263"/>
    <cellStyle name="좋음 2" xfId="264"/>
    <cellStyle name="좋음 2 2" xfId="265"/>
    <cellStyle name="좋음 3" xfId="266"/>
    <cellStyle name="출력 2" xfId="267"/>
    <cellStyle name="출력 2 2" xfId="268"/>
    <cellStyle name="출력 3" xfId="269"/>
    <cellStyle name="콤마 [0]" xfId="270"/>
    <cellStyle name="콤마 [0] 2" xfId="407"/>
    <cellStyle name="콤마 [0]_32.임상별임목축적" xfId="271"/>
    <cellStyle name="콤마 [0]_해안선및도서" xfId="272"/>
    <cellStyle name="콤마_  종  합  " xfId="273"/>
    <cellStyle name="큰제목" xfId="274"/>
    <cellStyle name="큰제목 2" xfId="275"/>
    <cellStyle name="통화 [0] 2" xfId="276"/>
    <cellStyle name="통화 [0] 2 2" xfId="408"/>
    <cellStyle name="퍼센트" xfId="277"/>
    <cellStyle name="표준" xfId="0" builtinId="0"/>
    <cellStyle name="표준 10" xfId="278"/>
    <cellStyle name="표준 10 2" xfId="279"/>
    <cellStyle name="표준 100" xfId="280"/>
    <cellStyle name="표준 101" xfId="281"/>
    <cellStyle name="표준 102" xfId="282"/>
    <cellStyle name="표준 103" xfId="283"/>
    <cellStyle name="표준 109" xfId="284"/>
    <cellStyle name="표준 11" xfId="285"/>
    <cellStyle name="표준 11 2" xfId="286"/>
    <cellStyle name="표준 110" xfId="287"/>
    <cellStyle name="표준 111" xfId="288"/>
    <cellStyle name="표준 12" xfId="289"/>
    <cellStyle name="표준 13" xfId="290"/>
    <cellStyle name="표준 14" xfId="291"/>
    <cellStyle name="표준 15" xfId="292"/>
    <cellStyle name="표준 16" xfId="293"/>
    <cellStyle name="표준 168" xfId="294"/>
    <cellStyle name="표준 169" xfId="295"/>
    <cellStyle name="표준 17" xfId="296"/>
    <cellStyle name="표준 170" xfId="297"/>
    <cellStyle name="표준 171" xfId="298"/>
    <cellStyle name="표준 172" xfId="299"/>
    <cellStyle name="표준 173" xfId="300"/>
    <cellStyle name="표준 175" xfId="301"/>
    <cellStyle name="표준 176" xfId="302"/>
    <cellStyle name="표준 177" xfId="303"/>
    <cellStyle name="표준 178" xfId="304"/>
    <cellStyle name="표준 179" xfId="305"/>
    <cellStyle name="표준 18" xfId="306"/>
    <cellStyle name="표준 180" xfId="307"/>
    <cellStyle name="표준 181" xfId="308"/>
    <cellStyle name="표준 182" xfId="309"/>
    <cellStyle name="표준 183" xfId="310"/>
    <cellStyle name="표준 19" xfId="311"/>
    <cellStyle name="표준 2" xfId="312"/>
    <cellStyle name="표준 2 2" xfId="313"/>
    <cellStyle name="표준 2 2 2" xfId="411"/>
    <cellStyle name="표준 2 3" xfId="314"/>
    <cellStyle name="표준 2 4" xfId="315"/>
    <cellStyle name="표준 2 5" xfId="316"/>
    <cellStyle name="표준 2 6" xfId="421"/>
    <cellStyle name="표준 2_(붙임2) 시정통계 활용도 의견조사표" xfId="317"/>
    <cellStyle name="표준 20" xfId="318"/>
    <cellStyle name="표준 21" xfId="319"/>
    <cellStyle name="표준 22" xfId="320"/>
    <cellStyle name="표준 23" xfId="321"/>
    <cellStyle name="표준 24" xfId="322"/>
    <cellStyle name="표준 25" xfId="323"/>
    <cellStyle name="표준 26" xfId="324"/>
    <cellStyle name="표준 27" xfId="325"/>
    <cellStyle name="표준 28" xfId="326"/>
    <cellStyle name="표준 29" xfId="327"/>
    <cellStyle name="표준 3" xfId="328"/>
    <cellStyle name="표준 3 2" xfId="329"/>
    <cellStyle name="표준 3 3" xfId="330"/>
    <cellStyle name="표준 3 4" xfId="331"/>
    <cellStyle name="표준 3 5" xfId="425"/>
    <cellStyle name="표준 30" xfId="332"/>
    <cellStyle name="표준 31" xfId="333"/>
    <cellStyle name="표준 32" xfId="334"/>
    <cellStyle name="표준 33" xfId="335"/>
    <cellStyle name="표준 34" xfId="336"/>
    <cellStyle name="표준 35" xfId="337"/>
    <cellStyle name="표준 36" xfId="338"/>
    <cellStyle name="표준 37" xfId="339"/>
    <cellStyle name="표준 38" xfId="340"/>
    <cellStyle name="표준 39" xfId="341"/>
    <cellStyle name="표준 4" xfId="342"/>
    <cellStyle name="표준 40" xfId="343"/>
    <cellStyle name="표준 41" xfId="344"/>
    <cellStyle name="표준 42" xfId="345"/>
    <cellStyle name="표준 43" xfId="346"/>
    <cellStyle name="표준 44" xfId="347"/>
    <cellStyle name="표준 45" xfId="348"/>
    <cellStyle name="표준 46" xfId="349"/>
    <cellStyle name="표준 47" xfId="350"/>
    <cellStyle name="표준 48" xfId="351"/>
    <cellStyle name="표준 49" xfId="352"/>
    <cellStyle name="표준 5" xfId="353"/>
    <cellStyle name="표준 50" xfId="354"/>
    <cellStyle name="표준 51" xfId="355"/>
    <cellStyle name="표준 52" xfId="356"/>
    <cellStyle name="표준 54" xfId="384"/>
    <cellStyle name="표준 57" xfId="357"/>
    <cellStyle name="표준 6" xfId="358"/>
    <cellStyle name="표준 6 2" xfId="359"/>
    <cellStyle name="표준 6 3" xfId="360"/>
    <cellStyle name="표준 6 4" xfId="361"/>
    <cellStyle name="표준 6 5" xfId="362"/>
    <cellStyle name="표준 7" xfId="363"/>
    <cellStyle name="표준 79" xfId="364"/>
    <cellStyle name="표준 8" xfId="365"/>
    <cellStyle name="표준 80" xfId="366"/>
    <cellStyle name="표준 87" xfId="367"/>
    <cellStyle name="표준 88" xfId="368"/>
    <cellStyle name="표준 89" xfId="369"/>
    <cellStyle name="표준 9" xfId="370"/>
    <cellStyle name="표준 90" xfId="371"/>
    <cellStyle name="표준 91" xfId="372"/>
    <cellStyle name="표준 92" xfId="373"/>
    <cellStyle name="표준 94" xfId="374"/>
    <cellStyle name="표준 95" xfId="375"/>
    <cellStyle name="표준 96" xfId="376"/>
    <cellStyle name="표준 97" xfId="377"/>
    <cellStyle name="표준 98" xfId="378"/>
    <cellStyle name="표준 99" xfId="379"/>
    <cellStyle name="표준_02-토지(군)" xfId="409"/>
    <cellStyle name="표준_03-인구(군)" xfId="410"/>
    <cellStyle name="표준_11-보건사회복지" xfId="423"/>
    <cellStyle name="표준_11-보건사회복지(시군)" xfId="416"/>
    <cellStyle name="표준_12-보건사회복지" xfId="414"/>
    <cellStyle name="표준_12-보사" xfId="422"/>
    <cellStyle name="하이퍼링크 2" xfId="380"/>
    <cellStyle name="합산" xfId="381"/>
    <cellStyle name="화폐기호" xfId="382"/>
    <cellStyle name="화폐기호0" xfId="38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7</xdr:row>
      <xdr:rowOff>95250</xdr:rowOff>
    </xdr:from>
    <xdr:to>
      <xdr:col>3</xdr:col>
      <xdr:colOff>104775</xdr:colOff>
      <xdr:row>7</xdr:row>
      <xdr:rowOff>381000</xdr:rowOff>
    </xdr:to>
    <xdr:sp macro="" textlink="">
      <xdr:nvSpPr>
        <xdr:cNvPr id="2" name="WordArt 2"/>
        <xdr:cNvSpPr>
          <a:spLocks noChangeArrowheads="1" noChangeShapeType="1" noTextEdit="1"/>
        </xdr:cNvSpPr>
      </xdr:nvSpPr>
      <xdr:spPr bwMode="auto">
        <a:xfrm>
          <a:off x="1657350" y="2362200"/>
          <a:ext cx="304800" cy="2857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en-US" altLang="ko-KR" sz="3600" b="1" kern="10" spc="-45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바탕체"/>
              <a:ea typeface="바탕체"/>
            </a:rPr>
            <a:t>ⅩⅡ</a:t>
          </a:r>
          <a:endParaRPr lang="ko-KR" altLang="en-US" sz="3600" b="1" kern="10" spc="-45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바탕체"/>
            <a:ea typeface="바탕체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892;&#51109;\d\&#51116;&#44032;&#48373;&#51648;&#49884;&#49444;\&#51116;&#44032;&#49884;&#49444;(2004)\&#51116;&#44032;&#49884;&#49444;&#54788;&#54889;\&#49436;&#50872;&#49884;&#51116;&#44032;&#49884;&#49444;&#54788;&#54889;(04&#49688;&#49884;&#48320;&#4422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년현황"/>
      <sheetName val="구별현황(시설)"/>
      <sheetName val="구별현황(인원)"/>
      <sheetName val="주간보호"/>
      <sheetName val="단기보호"/>
      <sheetName val="봉사원파견"/>
      <sheetName val="주간치매"/>
      <sheetName val="주간병설"/>
      <sheetName val="단"/>
      <sheetName val="가"/>
      <sheetName val="봉사원파견 (2)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일반</v>
          </cell>
        </row>
        <row r="7">
          <cell r="D7" t="str">
            <v>일반</v>
          </cell>
        </row>
        <row r="8">
          <cell r="D8" t="str">
            <v>일반</v>
          </cell>
        </row>
        <row r="9">
          <cell r="D9" t="str">
            <v>일반</v>
          </cell>
        </row>
        <row r="10">
          <cell r="D10" t="str">
            <v>일반</v>
          </cell>
        </row>
        <row r="11">
          <cell r="D11" t="str">
            <v>일반</v>
          </cell>
        </row>
        <row r="12">
          <cell r="D12" t="str">
            <v>일반</v>
          </cell>
        </row>
        <row r="13">
          <cell r="D13" t="str">
            <v>일반</v>
          </cell>
        </row>
        <row r="14">
          <cell r="D14" t="str">
            <v>일반</v>
          </cell>
        </row>
        <row r="15">
          <cell r="D15" t="str">
            <v>일반</v>
          </cell>
        </row>
        <row r="16">
          <cell r="D16" t="str">
            <v>일반</v>
          </cell>
        </row>
        <row r="17">
          <cell r="D17" t="str">
            <v>일반</v>
          </cell>
        </row>
        <row r="18">
          <cell r="D18" t="str">
            <v>일반</v>
          </cell>
        </row>
        <row r="19">
          <cell r="D19" t="str">
            <v>일반</v>
          </cell>
        </row>
        <row r="20">
          <cell r="D20" t="str">
            <v>일반</v>
          </cell>
        </row>
        <row r="21">
          <cell r="D21" t="str">
            <v>일반</v>
          </cell>
        </row>
        <row r="22">
          <cell r="D22" t="str">
            <v>일반</v>
          </cell>
        </row>
        <row r="23">
          <cell r="D23" t="str">
            <v>일반</v>
          </cell>
        </row>
        <row r="24">
          <cell r="D24" t="str">
            <v>일반</v>
          </cell>
        </row>
        <row r="25">
          <cell r="D25" t="str">
            <v>일반</v>
          </cell>
        </row>
        <row r="26">
          <cell r="D26" t="str">
            <v>일반</v>
          </cell>
        </row>
        <row r="27">
          <cell r="D27" t="str">
            <v>일반</v>
          </cell>
        </row>
        <row r="28">
          <cell r="D28" t="str">
            <v>일반</v>
          </cell>
        </row>
        <row r="29">
          <cell r="D29" t="str">
            <v>일반</v>
          </cell>
        </row>
        <row r="30">
          <cell r="D30" t="str">
            <v>치매</v>
          </cell>
        </row>
        <row r="31">
          <cell r="D31" t="str">
            <v>치매</v>
          </cell>
        </row>
        <row r="32">
          <cell r="D32" t="str">
            <v>치매</v>
          </cell>
        </row>
        <row r="33">
          <cell r="D33" t="str">
            <v>치매</v>
          </cell>
        </row>
        <row r="34">
          <cell r="D34" t="str">
            <v>치매</v>
          </cell>
        </row>
        <row r="35">
          <cell r="D35" t="str">
            <v>치매</v>
          </cell>
        </row>
        <row r="36">
          <cell r="D36" t="str">
            <v>치매</v>
          </cell>
        </row>
        <row r="37">
          <cell r="D37" t="str">
            <v>치매</v>
          </cell>
        </row>
        <row r="38">
          <cell r="D38" t="str">
            <v>치매</v>
          </cell>
        </row>
        <row r="39">
          <cell r="D39" t="str">
            <v>치매</v>
          </cell>
        </row>
        <row r="40">
          <cell r="D40" t="str">
            <v>치매</v>
          </cell>
        </row>
        <row r="41">
          <cell r="D41" t="str">
            <v>치매</v>
          </cell>
        </row>
        <row r="42">
          <cell r="D42" t="str">
            <v>치매</v>
          </cell>
        </row>
        <row r="43">
          <cell r="D43" t="str">
            <v>치매</v>
          </cell>
        </row>
        <row r="44">
          <cell r="D44" t="str">
            <v>치매</v>
          </cell>
        </row>
        <row r="45">
          <cell r="D45" t="str">
            <v>치매</v>
          </cell>
        </row>
        <row r="46">
          <cell r="D46" t="str">
            <v>치매</v>
          </cell>
        </row>
        <row r="47">
          <cell r="D47" t="str">
            <v>치매</v>
          </cell>
        </row>
        <row r="48">
          <cell r="D48" t="str">
            <v>치매</v>
          </cell>
        </row>
        <row r="49">
          <cell r="D49" t="str">
            <v>치매</v>
          </cell>
        </row>
        <row r="50">
          <cell r="D50" t="str">
            <v>치매</v>
          </cell>
        </row>
        <row r="55">
          <cell r="D55" t="str">
            <v>치매</v>
          </cell>
        </row>
        <row r="56">
          <cell r="D56" t="str">
            <v>치매</v>
          </cell>
        </row>
        <row r="57">
          <cell r="D57" t="str">
            <v>치매</v>
          </cell>
        </row>
        <row r="58">
          <cell r="D58" t="str">
            <v>치매</v>
          </cell>
        </row>
        <row r="59">
          <cell r="D59" t="str">
            <v>치매</v>
          </cell>
        </row>
        <row r="60">
          <cell r="D60" t="str">
            <v>치매</v>
          </cell>
        </row>
        <row r="61">
          <cell r="D61" t="str">
            <v>치매</v>
          </cell>
        </row>
        <row r="62">
          <cell r="D62" t="str">
            <v>치매</v>
          </cell>
        </row>
        <row r="63">
          <cell r="D63" t="str">
            <v>치매</v>
          </cell>
        </row>
        <row r="64">
          <cell r="D64" t="str">
            <v>치매</v>
          </cell>
        </row>
        <row r="65">
          <cell r="D65" t="str">
            <v>치매</v>
          </cell>
        </row>
        <row r="66">
          <cell r="D66" t="str">
            <v>일반</v>
          </cell>
        </row>
        <row r="67">
          <cell r="D67" t="str">
            <v>일반</v>
          </cell>
        </row>
        <row r="68">
          <cell r="D68" t="str">
            <v>일반</v>
          </cell>
        </row>
        <row r="69">
          <cell r="D69" t="str">
            <v>일반</v>
          </cell>
        </row>
        <row r="70">
          <cell r="D70" t="str">
            <v>일반</v>
          </cell>
        </row>
        <row r="71">
          <cell r="D71" t="str">
            <v>일반</v>
          </cell>
        </row>
        <row r="72">
          <cell r="D72" t="str">
            <v>일반</v>
          </cell>
        </row>
        <row r="73">
          <cell r="D73" t="str">
            <v>일반</v>
          </cell>
        </row>
        <row r="74">
          <cell r="D74" t="str">
            <v>일반</v>
          </cell>
        </row>
        <row r="75">
          <cell r="D75" t="str">
            <v>일반</v>
          </cell>
        </row>
        <row r="76">
          <cell r="D76" t="str">
            <v>일반</v>
          </cell>
        </row>
        <row r="77">
          <cell r="D77" t="str">
            <v>일반</v>
          </cell>
        </row>
        <row r="78">
          <cell r="D78" t="str">
            <v>일반</v>
          </cell>
        </row>
        <row r="79">
          <cell r="D79" t="str">
            <v>일반</v>
          </cell>
        </row>
      </sheetData>
      <sheetData sheetId="4" refreshError="1"/>
      <sheetData sheetId="5" refreshError="1">
        <row r="43">
          <cell r="B43" t="str">
            <v>관할구</v>
          </cell>
        </row>
        <row r="44">
          <cell r="B44" t="str">
            <v>영등포구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J10"/>
  <sheetViews>
    <sheetView tabSelected="1" view="pageBreakPreview" zoomScaleNormal="100" workbookViewId="0">
      <selection activeCell="C21" sqref="C21"/>
    </sheetView>
  </sheetViews>
  <sheetFormatPr defaultRowHeight="17.25"/>
  <cols>
    <col min="1" max="1" width="8.88671875" style="1"/>
    <col min="2" max="2" width="5.6640625" style="1" customWidth="1"/>
    <col min="3" max="16384" width="8.88671875" style="1"/>
  </cols>
  <sheetData>
    <row r="1" spans="1:10" ht="25.5" customHeight="1"/>
    <row r="2" spans="1:10" ht="25.5" customHeight="1"/>
    <row r="3" spans="1:10" ht="25.5" customHeight="1"/>
    <row r="4" spans="1:10" ht="25.5" customHeight="1"/>
    <row r="5" spans="1:10" ht="25.5" customHeight="1"/>
    <row r="6" spans="1:10" ht="25.5" customHeight="1"/>
    <row r="7" spans="1:10" ht="25.5" customHeight="1"/>
    <row r="8" spans="1:10" ht="39">
      <c r="A8" s="2" t="s">
        <v>33</v>
      </c>
      <c r="B8" s="3"/>
      <c r="C8" s="3"/>
      <c r="D8" s="3"/>
      <c r="E8" s="3"/>
      <c r="F8" s="3"/>
      <c r="G8" s="3"/>
      <c r="H8" s="3"/>
      <c r="I8" s="3"/>
      <c r="J8" s="3"/>
    </row>
    <row r="10" spans="1:10" ht="31.5">
      <c r="A10" s="4" t="s">
        <v>34</v>
      </c>
      <c r="B10" s="5"/>
      <c r="C10" s="5"/>
      <c r="D10" s="5"/>
      <c r="E10" s="5"/>
      <c r="F10" s="5"/>
      <c r="G10" s="5"/>
      <c r="H10" s="5"/>
      <c r="I10" s="5"/>
      <c r="J10" s="5"/>
    </row>
  </sheetData>
  <phoneticPr fontId="4" type="noConversion"/>
  <pageMargins left="0.75" right="0.75" top="1" bottom="1" header="0.5" footer="0.5"/>
  <pageSetup paperSize="9" scale="90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N29"/>
  <sheetViews>
    <sheetView view="pageBreakPreview" topLeftCell="A4" zoomScaleNormal="100" zoomScaleSheetLayoutView="100" workbookViewId="0">
      <selection activeCell="AG21" sqref="AG21:AH21"/>
    </sheetView>
  </sheetViews>
  <sheetFormatPr defaultRowHeight="13.5"/>
  <cols>
    <col min="1" max="7" width="5.77734375" style="55" customWidth="1"/>
    <col min="8" max="9" width="6.6640625" style="55" customWidth="1"/>
    <col min="10" max="11" width="5.77734375" style="55" customWidth="1"/>
    <col min="12" max="13" width="6.44140625" style="55" customWidth="1"/>
    <col min="14" max="17" width="5.33203125" style="55" customWidth="1"/>
    <col min="18" max="18" width="6.6640625" style="55" customWidth="1"/>
    <col min="19" max="19" width="6.33203125" style="55" customWidth="1"/>
    <col min="20" max="29" width="5.33203125" style="55" customWidth="1"/>
    <col min="30" max="39" width="6.33203125" style="55" customWidth="1"/>
    <col min="40" max="40" width="6.77734375" style="55" customWidth="1"/>
    <col min="41" max="16384" width="8.88671875" style="55"/>
  </cols>
  <sheetData>
    <row r="1" spans="1:40" s="37" customFormat="1" ht="15" customHeight="1">
      <c r="A1" s="159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AD1" s="159"/>
    </row>
    <row r="2" spans="1:40" s="41" customFormat="1" ht="30" customHeight="1">
      <c r="A2" s="1269" t="s">
        <v>248</v>
      </c>
      <c r="B2" s="1269"/>
      <c r="C2" s="1269"/>
      <c r="D2" s="1269"/>
      <c r="E2" s="1269"/>
      <c r="F2" s="1269"/>
      <c r="G2" s="1269"/>
      <c r="H2" s="1269"/>
      <c r="I2" s="1269"/>
      <c r="J2" s="1269"/>
      <c r="K2" s="1269"/>
      <c r="L2" s="1269"/>
      <c r="M2" s="1269"/>
      <c r="N2" s="1459" t="s">
        <v>744</v>
      </c>
      <c r="O2" s="1459"/>
      <c r="P2" s="1459"/>
      <c r="Q2" s="1459"/>
      <c r="R2" s="1459"/>
      <c r="S2" s="1459"/>
      <c r="T2" s="1459"/>
      <c r="U2" s="1459"/>
      <c r="V2" s="1459"/>
      <c r="W2" s="1459"/>
      <c r="X2" s="1459"/>
      <c r="Y2" s="1459"/>
      <c r="Z2" s="1459"/>
      <c r="AA2" s="1459"/>
      <c r="AB2" s="1459"/>
      <c r="AC2" s="1459"/>
      <c r="AD2" s="1269" t="s">
        <v>858</v>
      </c>
      <c r="AE2" s="1269"/>
      <c r="AF2" s="1269"/>
      <c r="AG2" s="1269"/>
      <c r="AH2" s="1269"/>
      <c r="AI2" s="1269"/>
      <c r="AJ2" s="1269"/>
      <c r="AK2" s="1269"/>
      <c r="AL2" s="1269"/>
      <c r="AM2" s="1269"/>
      <c r="AN2" s="1269"/>
    </row>
    <row r="3" spans="1:40" s="41" customFormat="1" ht="51" customHeight="1">
      <c r="A3" s="1177"/>
      <c r="B3" s="1177"/>
      <c r="C3" s="1177"/>
      <c r="D3" s="1177"/>
      <c r="E3" s="1177"/>
      <c r="F3" s="1177"/>
      <c r="G3" s="1177"/>
      <c r="H3" s="1177"/>
      <c r="I3" s="1177"/>
      <c r="J3" s="1177"/>
      <c r="K3" s="1177"/>
      <c r="L3" s="1177"/>
      <c r="M3" s="1177"/>
      <c r="N3" s="1459"/>
      <c r="O3" s="1459"/>
      <c r="P3" s="1459"/>
      <c r="Q3" s="1459"/>
      <c r="R3" s="1459"/>
      <c r="S3" s="1459"/>
      <c r="T3" s="1459"/>
      <c r="U3" s="1459"/>
      <c r="V3" s="1459"/>
      <c r="W3" s="1459"/>
      <c r="X3" s="1459"/>
      <c r="Y3" s="1459"/>
      <c r="Z3" s="1459"/>
      <c r="AA3" s="1459"/>
      <c r="AB3" s="1459"/>
      <c r="AC3" s="1459"/>
      <c r="AD3" s="1460" t="s">
        <v>859</v>
      </c>
      <c r="AE3" s="1460"/>
      <c r="AF3" s="1460"/>
      <c r="AG3" s="1460"/>
      <c r="AH3" s="1460"/>
      <c r="AI3" s="1460"/>
      <c r="AJ3" s="1460"/>
      <c r="AK3" s="1460"/>
      <c r="AL3" s="1460"/>
      <c r="AM3" s="1460"/>
      <c r="AN3" s="1460"/>
    </row>
    <row r="4" spans="1:40" s="67" customFormat="1" ht="15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66"/>
      <c r="AE4" s="80"/>
      <c r="AF4" s="80"/>
    </row>
    <row r="5" spans="1:40" ht="15" customHeight="1" thickBot="1">
      <c r="A5" s="913" t="s">
        <v>249</v>
      </c>
      <c r="B5" s="913"/>
      <c r="C5" s="913"/>
      <c r="D5" s="913"/>
      <c r="E5" s="328"/>
      <c r="F5" s="328"/>
      <c r="G5" s="328"/>
      <c r="H5" s="328" t="s">
        <v>28</v>
      </c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1030"/>
      <c r="T5" s="328"/>
      <c r="U5" s="328"/>
      <c r="V5" s="328"/>
      <c r="W5" s="328"/>
      <c r="X5" s="328"/>
      <c r="Y5" s="328"/>
      <c r="Z5" s="328"/>
      <c r="AA5" s="328"/>
      <c r="AB5" s="328"/>
      <c r="AD5" s="913" t="s">
        <v>249</v>
      </c>
      <c r="AL5" s="572"/>
      <c r="AM5" s="572"/>
      <c r="AN5" s="572"/>
    </row>
    <row r="6" spans="1:40" s="51" customFormat="1" ht="30.75" customHeight="1">
      <c r="A6" s="1444" t="s">
        <v>346</v>
      </c>
      <c r="B6" s="1445" t="s">
        <v>864</v>
      </c>
      <c r="C6" s="1329"/>
      <c r="D6" s="1329"/>
      <c r="E6" s="1329"/>
      <c r="F6" s="1329"/>
      <c r="G6" s="1329"/>
      <c r="H6" s="1329"/>
      <c r="I6" s="1329"/>
      <c r="J6" s="1329"/>
      <c r="K6" s="1329"/>
      <c r="L6" s="1329"/>
      <c r="M6" s="1330"/>
      <c r="N6" s="1461" t="s">
        <v>865</v>
      </c>
      <c r="O6" s="1448"/>
      <c r="P6" s="1448"/>
      <c r="Q6" s="1448"/>
      <c r="R6" s="1448"/>
      <c r="S6" s="1448"/>
      <c r="T6" s="1462" t="s">
        <v>866</v>
      </c>
      <c r="U6" s="1463"/>
      <c r="V6" s="1463"/>
      <c r="W6" s="1463"/>
      <c r="X6" s="1463"/>
      <c r="Y6" s="1463"/>
      <c r="Z6" s="1463"/>
      <c r="AA6" s="1463"/>
      <c r="AB6" s="1463"/>
      <c r="AC6" s="1464"/>
      <c r="AD6" s="1465" t="s">
        <v>346</v>
      </c>
      <c r="AE6" s="1436" t="s">
        <v>870</v>
      </c>
      <c r="AF6" s="1436"/>
      <c r="AG6" s="1436"/>
      <c r="AH6" s="1436"/>
      <c r="AI6" s="1436"/>
      <c r="AJ6" s="1436"/>
      <c r="AK6" s="1436"/>
      <c r="AL6" s="1436"/>
      <c r="AM6" s="1436"/>
      <c r="AN6" s="1468"/>
    </row>
    <row r="7" spans="1:40" s="51" customFormat="1" ht="17.100000000000001" customHeight="1">
      <c r="A7" s="1323"/>
      <c r="B7" s="1426" t="s">
        <v>195</v>
      </c>
      <c r="C7" s="1438"/>
      <c r="D7" s="1438"/>
      <c r="E7" s="1438"/>
      <c r="F7" s="1438"/>
      <c r="G7" s="1427"/>
      <c r="H7" s="1426" t="s">
        <v>872</v>
      </c>
      <c r="I7" s="1440"/>
      <c r="J7" s="1426" t="s">
        <v>874</v>
      </c>
      <c r="K7" s="1427"/>
      <c r="L7" s="1426" t="s">
        <v>918</v>
      </c>
      <c r="M7" s="1439"/>
      <c r="N7" s="1457" t="s">
        <v>877</v>
      </c>
      <c r="O7" s="1430"/>
      <c r="P7" s="1452" t="s">
        <v>910</v>
      </c>
      <c r="Q7" s="1453"/>
      <c r="R7" s="1336" t="s">
        <v>262</v>
      </c>
      <c r="S7" s="1430"/>
      <c r="T7" s="1438" t="s">
        <v>195</v>
      </c>
      <c r="U7" s="1438"/>
      <c r="V7" s="1438"/>
      <c r="W7" s="1438"/>
      <c r="X7" s="1438"/>
      <c r="Y7" s="1427"/>
      <c r="Z7" s="1426" t="s">
        <v>881</v>
      </c>
      <c r="AA7" s="1427"/>
      <c r="AB7" s="1426" t="s">
        <v>880</v>
      </c>
      <c r="AC7" s="1441"/>
      <c r="AD7" s="1466"/>
      <c r="AE7" s="1426" t="s">
        <v>897</v>
      </c>
      <c r="AF7" s="1427"/>
      <c r="AG7" s="1426" t="s">
        <v>898</v>
      </c>
      <c r="AH7" s="1427"/>
      <c r="AI7" s="1426" t="s">
        <v>263</v>
      </c>
      <c r="AJ7" s="1427"/>
      <c r="AK7" s="1426" t="s">
        <v>265</v>
      </c>
      <c r="AL7" s="1427"/>
      <c r="AM7" s="1438" t="s">
        <v>901</v>
      </c>
      <c r="AN7" s="1441"/>
    </row>
    <row r="8" spans="1:40" s="51" customFormat="1" ht="17.100000000000001" customHeight="1">
      <c r="A8" s="1323"/>
      <c r="B8" s="1396" t="s">
        <v>106</v>
      </c>
      <c r="C8" s="1428"/>
      <c r="D8" s="1428"/>
      <c r="E8" s="1428"/>
      <c r="F8" s="1428"/>
      <c r="G8" s="1397"/>
      <c r="H8" s="1182"/>
      <c r="I8" s="1204"/>
      <c r="J8" s="1182"/>
      <c r="K8" s="1184"/>
      <c r="L8" s="1405" t="s">
        <v>876</v>
      </c>
      <c r="M8" s="1434"/>
      <c r="N8" s="1458"/>
      <c r="O8" s="1431"/>
      <c r="P8" s="1454"/>
      <c r="Q8" s="1406"/>
      <c r="R8" s="1179"/>
      <c r="S8" s="1205"/>
      <c r="T8" s="1428" t="s">
        <v>106</v>
      </c>
      <c r="U8" s="1428"/>
      <c r="V8" s="1428"/>
      <c r="W8" s="1428"/>
      <c r="X8" s="1428"/>
      <c r="Y8" s="1397"/>
      <c r="Z8" s="1182"/>
      <c r="AA8" s="1184"/>
      <c r="AB8" s="1182"/>
      <c r="AC8" s="1206"/>
      <c r="AD8" s="1466"/>
      <c r="AE8" s="1182"/>
      <c r="AF8" s="1204"/>
      <c r="AG8" s="1207"/>
      <c r="AH8" s="1204"/>
      <c r="AI8" s="1405" t="s">
        <v>899</v>
      </c>
      <c r="AJ8" s="1406"/>
      <c r="AK8" s="1425" t="s">
        <v>900</v>
      </c>
      <c r="AL8" s="1395"/>
      <c r="AM8" s="1183"/>
      <c r="AN8" s="1206"/>
    </row>
    <row r="9" spans="1:40" s="51" customFormat="1" ht="25.5" customHeight="1">
      <c r="A9" s="1323"/>
      <c r="B9" s="1413" t="s">
        <v>861</v>
      </c>
      <c r="C9" s="1414"/>
      <c r="D9" s="1415"/>
      <c r="E9" s="1416" t="s">
        <v>253</v>
      </c>
      <c r="F9" s="1417"/>
      <c r="G9" s="1451"/>
      <c r="H9" s="1396" t="s">
        <v>873</v>
      </c>
      <c r="I9" s="1403"/>
      <c r="J9" s="1396" t="s">
        <v>875</v>
      </c>
      <c r="K9" s="1397"/>
      <c r="L9" s="1443"/>
      <c r="M9" s="1456"/>
      <c r="N9" s="1455" t="s">
        <v>878</v>
      </c>
      <c r="O9" s="1397"/>
      <c r="P9" s="1443" t="s">
        <v>879</v>
      </c>
      <c r="Q9" s="1450"/>
      <c r="R9" s="1407" t="s">
        <v>266</v>
      </c>
      <c r="S9" s="1408"/>
      <c r="T9" s="1413" t="s">
        <v>861</v>
      </c>
      <c r="U9" s="1414"/>
      <c r="V9" s="1415"/>
      <c r="W9" s="1416" t="s">
        <v>253</v>
      </c>
      <c r="X9" s="1417"/>
      <c r="Y9" s="1451"/>
      <c r="Z9" s="1396" t="s">
        <v>267</v>
      </c>
      <c r="AA9" s="1397"/>
      <c r="AB9" s="1396" t="s">
        <v>223</v>
      </c>
      <c r="AC9" s="1419"/>
      <c r="AD9" s="1466"/>
      <c r="AE9" s="1443" t="s">
        <v>916</v>
      </c>
      <c r="AF9" s="1408"/>
      <c r="AG9" s="1443" t="s">
        <v>917</v>
      </c>
      <c r="AH9" s="1408"/>
      <c r="AI9" s="1407"/>
      <c r="AJ9" s="1408"/>
      <c r="AK9" s="1407" t="s">
        <v>270</v>
      </c>
      <c r="AL9" s="1408"/>
      <c r="AM9" s="1428" t="s">
        <v>902</v>
      </c>
      <c r="AN9" s="1419"/>
    </row>
    <row r="10" spans="1:40" s="51" customFormat="1" ht="17.100000000000001" customHeight="1">
      <c r="A10" s="1323"/>
      <c r="B10" s="53" t="s">
        <v>254</v>
      </c>
      <c r="C10" s="53" t="s">
        <v>255</v>
      </c>
      <c r="D10" s="53" t="s">
        <v>256</v>
      </c>
      <c r="E10" s="53" t="s">
        <v>254</v>
      </c>
      <c r="F10" s="53" t="s">
        <v>255</v>
      </c>
      <c r="G10" s="53" t="s">
        <v>256</v>
      </c>
      <c r="H10" s="1180" t="s">
        <v>862</v>
      </c>
      <c r="I10" s="53" t="s">
        <v>257</v>
      </c>
      <c r="J10" s="53" t="s">
        <v>258</v>
      </c>
      <c r="K10" s="53" t="s">
        <v>257</v>
      </c>
      <c r="L10" s="53" t="s">
        <v>258</v>
      </c>
      <c r="M10" s="666" t="s">
        <v>257</v>
      </c>
      <c r="N10" s="951" t="s">
        <v>258</v>
      </c>
      <c r="O10" s="53" t="s">
        <v>257</v>
      </c>
      <c r="P10" s="53" t="s">
        <v>258</v>
      </c>
      <c r="Q10" s="1185" t="s">
        <v>257</v>
      </c>
      <c r="R10" s="53" t="s">
        <v>258</v>
      </c>
      <c r="S10" s="1185" t="s">
        <v>257</v>
      </c>
      <c r="T10" s="1185" t="s">
        <v>254</v>
      </c>
      <c r="U10" s="53" t="s">
        <v>255</v>
      </c>
      <c r="V10" s="53" t="s">
        <v>256</v>
      </c>
      <c r="W10" s="53" t="s">
        <v>254</v>
      </c>
      <c r="X10" s="53" t="s">
        <v>255</v>
      </c>
      <c r="Y10" s="53" t="s">
        <v>256</v>
      </c>
      <c r="Z10" s="325" t="s">
        <v>258</v>
      </c>
      <c r="AA10" s="325" t="s">
        <v>257</v>
      </c>
      <c r="AB10" s="325" t="s">
        <v>258</v>
      </c>
      <c r="AC10" s="1208" t="s">
        <v>257</v>
      </c>
      <c r="AD10" s="1466"/>
      <c r="AE10" s="53" t="s">
        <v>258</v>
      </c>
      <c r="AF10" s="53" t="s">
        <v>257</v>
      </c>
      <c r="AG10" s="1185" t="s">
        <v>258</v>
      </c>
      <c r="AH10" s="53" t="s">
        <v>257</v>
      </c>
      <c r="AI10" s="1185" t="s">
        <v>258</v>
      </c>
      <c r="AJ10" s="53" t="s">
        <v>257</v>
      </c>
      <c r="AK10" s="1185" t="s">
        <v>258</v>
      </c>
      <c r="AL10" s="53" t="s">
        <v>257</v>
      </c>
      <c r="AM10" s="1185" t="s">
        <v>258</v>
      </c>
      <c r="AN10" s="666" t="s">
        <v>257</v>
      </c>
    </row>
    <row r="11" spans="1:40" s="51" customFormat="1" ht="17.100000000000001" customHeight="1">
      <c r="A11" s="1324"/>
      <c r="B11" s="374" t="s">
        <v>106</v>
      </c>
      <c r="C11" s="374" t="s">
        <v>259</v>
      </c>
      <c r="D11" s="374" t="s">
        <v>260</v>
      </c>
      <c r="E11" s="374" t="s">
        <v>106</v>
      </c>
      <c r="F11" s="374" t="s">
        <v>259</v>
      </c>
      <c r="G11" s="374" t="s">
        <v>260</v>
      </c>
      <c r="H11" s="1186"/>
      <c r="I11" s="374"/>
      <c r="J11" s="374"/>
      <c r="K11" s="374"/>
      <c r="L11" s="374"/>
      <c r="M11" s="680"/>
      <c r="N11" s="1178"/>
      <c r="O11" s="374"/>
      <c r="P11" s="374"/>
      <c r="Q11" s="374"/>
      <c r="R11" s="374"/>
      <c r="S11" s="374"/>
      <c r="T11" s="1186" t="s">
        <v>106</v>
      </c>
      <c r="U11" s="374" t="s">
        <v>259</v>
      </c>
      <c r="V11" s="374" t="s">
        <v>260</v>
      </c>
      <c r="W11" s="374" t="s">
        <v>106</v>
      </c>
      <c r="X11" s="374" t="s">
        <v>259</v>
      </c>
      <c r="Y11" s="374" t="s">
        <v>260</v>
      </c>
      <c r="Z11" s="151"/>
      <c r="AA11" s="151"/>
      <c r="AB11" s="151"/>
      <c r="AC11" s="667"/>
      <c r="AD11" s="1467"/>
      <c r="AE11" s="374"/>
      <c r="AF11" s="374"/>
      <c r="AG11" s="1186"/>
      <c r="AH11" s="374"/>
      <c r="AI11" s="1186"/>
      <c r="AJ11" s="374"/>
      <c r="AK11" s="1186"/>
      <c r="AL11" s="374"/>
      <c r="AM11" s="1186"/>
      <c r="AN11" s="680"/>
    </row>
    <row r="12" spans="1:40" s="524" customFormat="1" ht="60" customHeight="1">
      <c r="A12" s="770">
        <v>2020</v>
      </c>
      <c r="B12" s="772">
        <v>0</v>
      </c>
      <c r="C12" s="165">
        <v>0</v>
      </c>
      <c r="D12" s="165">
        <v>0</v>
      </c>
      <c r="E12" s="165">
        <v>0</v>
      </c>
      <c r="F12" s="765">
        <v>0</v>
      </c>
      <c r="G12" s="765">
        <v>0</v>
      </c>
      <c r="H12" s="765">
        <v>0</v>
      </c>
      <c r="I12" s="765">
        <v>0</v>
      </c>
      <c r="J12" s="765">
        <v>0</v>
      </c>
      <c r="K12" s="765">
        <v>0</v>
      </c>
      <c r="L12" s="165">
        <v>0</v>
      </c>
      <c r="M12" s="766">
        <v>0</v>
      </c>
      <c r="N12" s="767">
        <v>0</v>
      </c>
      <c r="O12" s="165">
        <v>0</v>
      </c>
      <c r="P12" s="165">
        <v>0</v>
      </c>
      <c r="Q12" s="165">
        <v>0</v>
      </c>
      <c r="R12" s="769">
        <v>0</v>
      </c>
      <c r="S12" s="769">
        <v>0</v>
      </c>
      <c r="T12" s="768">
        <v>84</v>
      </c>
      <c r="U12" s="165">
        <v>47</v>
      </c>
      <c r="V12" s="165">
        <v>37</v>
      </c>
      <c r="W12" s="768">
        <v>3</v>
      </c>
      <c r="X12" s="165" t="s">
        <v>919</v>
      </c>
      <c r="Y12" s="165" t="s">
        <v>919</v>
      </c>
      <c r="Z12" s="130">
        <v>1</v>
      </c>
      <c r="AA12" s="130">
        <v>0</v>
      </c>
      <c r="AB12" s="130">
        <v>0</v>
      </c>
      <c r="AC12" s="1188">
        <v>0</v>
      </c>
      <c r="AD12" s="771">
        <v>2020</v>
      </c>
      <c r="AE12" s="1192">
        <v>0</v>
      </c>
      <c r="AF12" s="1192">
        <v>0</v>
      </c>
      <c r="AG12" s="1219">
        <v>9</v>
      </c>
      <c r="AH12" s="1219">
        <v>0</v>
      </c>
      <c r="AI12" s="1219">
        <v>6</v>
      </c>
      <c r="AJ12" s="1219">
        <v>0</v>
      </c>
      <c r="AK12" s="1192">
        <v>9</v>
      </c>
      <c r="AL12" s="1192">
        <v>0</v>
      </c>
      <c r="AM12" s="1192">
        <v>1</v>
      </c>
      <c r="AN12" s="1194">
        <v>0</v>
      </c>
    </row>
    <row r="13" spans="1:40" ht="9.9499999999999993" customHeight="1" thickBot="1">
      <c r="A13" s="601"/>
      <c r="B13" s="753"/>
      <c r="C13" s="543"/>
      <c r="D13" s="543"/>
      <c r="E13" s="543"/>
      <c r="F13" s="543"/>
      <c r="G13" s="543"/>
      <c r="H13" s="543"/>
      <c r="I13" s="543"/>
      <c r="J13" s="543"/>
      <c r="K13" s="543"/>
      <c r="L13" s="543"/>
      <c r="M13" s="1189"/>
      <c r="N13" s="1190"/>
      <c r="O13" s="543"/>
      <c r="P13" s="544"/>
      <c r="Q13" s="544"/>
      <c r="R13" s="544"/>
      <c r="S13" s="544"/>
      <c r="T13" s="568"/>
      <c r="U13" s="568"/>
      <c r="V13" s="568"/>
      <c r="W13" s="568"/>
      <c r="X13" s="568"/>
      <c r="Y13" s="568"/>
      <c r="Z13" s="543"/>
      <c r="AA13" s="543"/>
      <c r="AB13" s="543"/>
      <c r="AC13" s="1189"/>
      <c r="AD13" s="601"/>
      <c r="AE13" s="572"/>
      <c r="AF13" s="572"/>
      <c r="AG13" s="544"/>
      <c r="AH13" s="544"/>
      <c r="AI13" s="544"/>
      <c r="AJ13" s="572"/>
      <c r="AK13" s="572"/>
      <c r="AL13" s="572"/>
      <c r="AM13" s="544"/>
      <c r="AN13" s="573"/>
    </row>
    <row r="14" spans="1:40" ht="9.9499999999999993" customHeight="1" thickBot="1">
      <c r="A14" s="389"/>
      <c r="B14" s="1176"/>
      <c r="C14" s="1176"/>
      <c r="D14" s="1176"/>
      <c r="E14" s="1176"/>
      <c r="F14" s="1176"/>
      <c r="G14" s="1176"/>
      <c r="H14" s="1176"/>
      <c r="I14" s="1176"/>
      <c r="J14" s="1176"/>
      <c r="K14" s="1176"/>
      <c r="L14" s="1176"/>
      <c r="M14" s="1176"/>
      <c r="N14" s="1176"/>
      <c r="O14" s="1176"/>
      <c r="P14" s="22"/>
      <c r="Q14" s="22"/>
      <c r="R14" s="22"/>
      <c r="S14" s="22"/>
      <c r="T14" s="373"/>
      <c r="U14" s="373"/>
      <c r="V14" s="373"/>
      <c r="W14" s="373"/>
      <c r="X14" s="373"/>
      <c r="Y14" s="1176"/>
      <c r="Z14" s="1176"/>
      <c r="AA14" s="1176"/>
      <c r="AB14" s="1176"/>
      <c r="AC14" s="22"/>
      <c r="AD14" s="389"/>
      <c r="AE14" s="22"/>
      <c r="AF14" s="22"/>
      <c r="AG14" s="22"/>
      <c r="AH14" s="166"/>
      <c r="AI14" s="166"/>
      <c r="AJ14" s="56"/>
    </row>
    <row r="15" spans="1:40" s="51" customFormat="1" ht="30" customHeight="1">
      <c r="A15" s="1444" t="s">
        <v>346</v>
      </c>
      <c r="B15" s="1445" t="s">
        <v>867</v>
      </c>
      <c r="C15" s="1329"/>
      <c r="D15" s="1329"/>
      <c r="E15" s="1329"/>
      <c r="F15" s="1329"/>
      <c r="G15" s="1329"/>
      <c r="H15" s="1329"/>
      <c r="I15" s="1329"/>
      <c r="J15" s="1329"/>
      <c r="K15" s="1329"/>
      <c r="L15" s="1329"/>
      <c r="M15" s="1330"/>
      <c r="N15" s="1446" t="s">
        <v>868</v>
      </c>
      <c r="O15" s="1436"/>
      <c r="P15" s="1436"/>
      <c r="Q15" s="1436"/>
      <c r="R15" s="1436"/>
      <c r="S15" s="1436"/>
      <c r="T15" s="1436"/>
      <c r="U15" s="1436"/>
      <c r="V15" s="1436"/>
      <c r="W15" s="1437"/>
      <c r="X15" s="1447" t="s">
        <v>869</v>
      </c>
      <c r="Y15" s="1448"/>
      <c r="Z15" s="1448"/>
      <c r="AA15" s="1448"/>
      <c r="AB15" s="1448"/>
      <c r="AC15" s="1449"/>
      <c r="AD15" s="1444" t="s">
        <v>346</v>
      </c>
      <c r="AE15" s="1435" t="s">
        <v>871</v>
      </c>
      <c r="AF15" s="1436"/>
      <c r="AG15" s="1436"/>
      <c r="AH15" s="1436"/>
      <c r="AI15" s="1436"/>
      <c r="AJ15" s="1436"/>
      <c r="AK15" s="1436"/>
      <c r="AL15" s="1437"/>
      <c r="AM15" s="1432" t="s">
        <v>913</v>
      </c>
      <c r="AN15" s="1433"/>
    </row>
    <row r="16" spans="1:40" s="51" customFormat="1" ht="17.100000000000001" customHeight="1">
      <c r="A16" s="1323"/>
      <c r="B16" s="308" t="s">
        <v>252</v>
      </c>
      <c r="C16" s="309"/>
      <c r="D16" s="1426" t="s">
        <v>882</v>
      </c>
      <c r="E16" s="1440"/>
      <c r="F16" s="1426" t="s">
        <v>860</v>
      </c>
      <c r="G16" s="1440"/>
      <c r="H16" s="308" t="s">
        <v>884</v>
      </c>
      <c r="I16" s="308"/>
      <c r="J16" s="1209" t="s">
        <v>887</v>
      </c>
      <c r="K16" s="1210"/>
      <c r="L16" s="1426" t="s">
        <v>888</v>
      </c>
      <c r="M16" s="1441"/>
      <c r="N16" s="1442" t="s">
        <v>890</v>
      </c>
      <c r="O16" s="1427"/>
      <c r="P16" s="1438" t="s">
        <v>251</v>
      </c>
      <c r="Q16" s="1440"/>
      <c r="R16" s="1421" t="s">
        <v>742</v>
      </c>
      <c r="S16" s="1422"/>
      <c r="T16" s="1398" t="s">
        <v>893</v>
      </c>
      <c r="U16" s="1399"/>
      <c r="V16" s="1398" t="s">
        <v>896</v>
      </c>
      <c r="W16" s="1399"/>
      <c r="X16" s="1426" t="s">
        <v>195</v>
      </c>
      <c r="Y16" s="1438"/>
      <c r="Z16" s="1438"/>
      <c r="AA16" s="1438"/>
      <c r="AB16" s="1438"/>
      <c r="AC16" s="1439"/>
      <c r="AD16" s="1323"/>
      <c r="AE16" s="1336" t="s">
        <v>903</v>
      </c>
      <c r="AF16" s="1430"/>
      <c r="AG16" s="1426" t="s">
        <v>264</v>
      </c>
      <c r="AH16" s="1427"/>
      <c r="AI16" s="1426" t="s">
        <v>243</v>
      </c>
      <c r="AJ16" s="1427"/>
      <c r="AK16" s="308" t="s">
        <v>906</v>
      </c>
      <c r="AL16" s="309"/>
      <c r="AM16" s="1405"/>
      <c r="AN16" s="1434"/>
    </row>
    <row r="17" spans="1:40" s="51" customFormat="1" ht="17.100000000000001" customHeight="1">
      <c r="A17" s="1323"/>
      <c r="B17" s="78"/>
      <c r="C17" s="70"/>
      <c r="D17" s="1182"/>
      <c r="E17" s="1204"/>
      <c r="F17" s="1182"/>
      <c r="G17" s="1204"/>
      <c r="H17" s="1425" t="s">
        <v>885</v>
      </c>
      <c r="I17" s="1395"/>
      <c r="J17" s="1211"/>
      <c r="K17" s="78"/>
      <c r="L17" s="1182"/>
      <c r="M17" s="1206"/>
      <c r="N17" s="673"/>
      <c r="O17" s="70"/>
      <c r="P17" s="1339" t="s">
        <v>892</v>
      </c>
      <c r="Q17" s="1395"/>
      <c r="R17" s="1423"/>
      <c r="S17" s="1424"/>
      <c r="T17" s="1400"/>
      <c r="U17" s="1401"/>
      <c r="V17" s="1400"/>
      <c r="W17" s="1401"/>
      <c r="X17" s="1396" t="s">
        <v>106</v>
      </c>
      <c r="Y17" s="1428"/>
      <c r="Z17" s="1428"/>
      <c r="AA17" s="1428"/>
      <c r="AB17" s="1428"/>
      <c r="AC17" s="1429"/>
      <c r="AD17" s="1323"/>
      <c r="AE17" s="1339"/>
      <c r="AF17" s="1431"/>
      <c r="AG17" s="1182"/>
      <c r="AH17" s="1204"/>
      <c r="AI17" s="1405" t="s">
        <v>905</v>
      </c>
      <c r="AJ17" s="1406"/>
      <c r="AK17" s="1339" t="s">
        <v>911</v>
      </c>
      <c r="AL17" s="1395"/>
      <c r="AM17" s="1409" t="s">
        <v>912</v>
      </c>
      <c r="AN17" s="1410"/>
    </row>
    <row r="18" spans="1:40" s="51" customFormat="1" ht="30.75" customHeight="1">
      <c r="A18" s="1323"/>
      <c r="B18" s="1221" t="s">
        <v>914</v>
      </c>
      <c r="C18" s="70"/>
      <c r="D18" s="1396" t="s">
        <v>883</v>
      </c>
      <c r="E18" s="1403"/>
      <c r="F18" s="1396" t="s">
        <v>268</v>
      </c>
      <c r="G18" s="1403"/>
      <c r="H18" s="78" t="s">
        <v>886</v>
      </c>
      <c r="I18" s="78"/>
      <c r="J18" s="1222" t="s">
        <v>915</v>
      </c>
      <c r="K18" s="234"/>
      <c r="L18" s="1396" t="s">
        <v>889</v>
      </c>
      <c r="M18" s="1419"/>
      <c r="N18" s="1420" t="s">
        <v>891</v>
      </c>
      <c r="O18" s="1408"/>
      <c r="P18" s="1396"/>
      <c r="Q18" s="1397"/>
      <c r="R18" s="1402" t="s">
        <v>743</v>
      </c>
      <c r="S18" s="1403"/>
      <c r="T18" s="1402" t="s">
        <v>894</v>
      </c>
      <c r="U18" s="1403"/>
      <c r="V18" s="1402" t="s">
        <v>895</v>
      </c>
      <c r="W18" s="1403"/>
      <c r="X18" s="1413" t="s">
        <v>861</v>
      </c>
      <c r="Y18" s="1414"/>
      <c r="Z18" s="1415"/>
      <c r="AA18" s="1416" t="s">
        <v>253</v>
      </c>
      <c r="AB18" s="1417"/>
      <c r="AC18" s="1418"/>
      <c r="AD18" s="1323"/>
      <c r="AE18" s="1407" t="s">
        <v>904</v>
      </c>
      <c r="AF18" s="1408"/>
      <c r="AG18" s="1407" t="s">
        <v>269</v>
      </c>
      <c r="AH18" s="1408"/>
      <c r="AI18" s="1407"/>
      <c r="AJ18" s="1408"/>
      <c r="AK18" s="1396"/>
      <c r="AL18" s="1397"/>
      <c r="AM18" s="1411"/>
      <c r="AN18" s="1412"/>
    </row>
    <row r="19" spans="1:40" s="51" customFormat="1" ht="17.100000000000001" customHeight="1">
      <c r="A19" s="1323"/>
      <c r="B19" s="325" t="s">
        <v>258</v>
      </c>
      <c r="C19" s="325" t="s">
        <v>257</v>
      </c>
      <c r="D19" s="1212" t="s">
        <v>258</v>
      </c>
      <c r="E19" s="325" t="s">
        <v>257</v>
      </c>
      <c r="F19" s="1212" t="s">
        <v>258</v>
      </c>
      <c r="G19" s="325" t="s">
        <v>257</v>
      </c>
      <c r="H19" s="325" t="s">
        <v>258</v>
      </c>
      <c r="I19" s="325" t="s">
        <v>257</v>
      </c>
      <c r="J19" s="1213" t="s">
        <v>258</v>
      </c>
      <c r="K19" s="1214" t="s">
        <v>257</v>
      </c>
      <c r="L19" s="1212" t="s">
        <v>258</v>
      </c>
      <c r="M19" s="1208" t="s">
        <v>257</v>
      </c>
      <c r="N19" s="951" t="s">
        <v>258</v>
      </c>
      <c r="O19" s="53" t="s">
        <v>257</v>
      </c>
      <c r="P19" s="1185" t="s">
        <v>258</v>
      </c>
      <c r="Q19" s="53" t="s">
        <v>257</v>
      </c>
      <c r="R19" s="1185" t="s">
        <v>258</v>
      </c>
      <c r="S19" s="53" t="s">
        <v>257</v>
      </c>
      <c r="T19" s="1185" t="s">
        <v>258</v>
      </c>
      <c r="U19" s="53" t="s">
        <v>257</v>
      </c>
      <c r="V19" s="1185" t="s">
        <v>258</v>
      </c>
      <c r="W19" s="53" t="s">
        <v>257</v>
      </c>
      <c r="X19" s="1185" t="s">
        <v>254</v>
      </c>
      <c r="Y19" s="53" t="s">
        <v>255</v>
      </c>
      <c r="Z19" s="53" t="s">
        <v>256</v>
      </c>
      <c r="AA19" s="53" t="s">
        <v>254</v>
      </c>
      <c r="AB19" s="53" t="s">
        <v>255</v>
      </c>
      <c r="AC19" s="666" t="s">
        <v>256</v>
      </c>
      <c r="AD19" s="1323"/>
      <c r="AE19" s="1185" t="s">
        <v>258</v>
      </c>
      <c r="AF19" s="53" t="s">
        <v>257</v>
      </c>
      <c r="AG19" s="53" t="s">
        <v>258</v>
      </c>
      <c r="AH19" s="53" t="s">
        <v>257</v>
      </c>
      <c r="AI19" s="53" t="s">
        <v>258</v>
      </c>
      <c r="AJ19" s="53" t="s">
        <v>257</v>
      </c>
      <c r="AK19" s="1185" t="s">
        <v>258</v>
      </c>
      <c r="AL19" s="53" t="s">
        <v>257</v>
      </c>
      <c r="AM19" s="1215" t="s">
        <v>863</v>
      </c>
      <c r="AN19" s="666" t="s">
        <v>257</v>
      </c>
    </row>
    <row r="20" spans="1:40" s="51" customFormat="1" ht="17.100000000000001" customHeight="1">
      <c r="A20" s="1324"/>
      <c r="B20" s="151"/>
      <c r="C20" s="151"/>
      <c r="D20" s="1181"/>
      <c r="E20" s="151"/>
      <c r="F20" s="1181"/>
      <c r="G20" s="151"/>
      <c r="H20" s="151"/>
      <c r="I20" s="151"/>
      <c r="J20" s="1216"/>
      <c r="K20" s="1217"/>
      <c r="L20" s="1181"/>
      <c r="M20" s="667"/>
      <c r="N20" s="1178"/>
      <c r="O20" s="374"/>
      <c r="P20" s="1186"/>
      <c r="Q20" s="374"/>
      <c r="R20" s="1186"/>
      <c r="S20" s="374"/>
      <c r="T20" s="1186"/>
      <c r="U20" s="374"/>
      <c r="V20" s="1186"/>
      <c r="W20" s="374"/>
      <c r="X20" s="1186" t="s">
        <v>106</v>
      </c>
      <c r="Y20" s="374" t="s">
        <v>259</v>
      </c>
      <c r="Z20" s="374" t="s">
        <v>260</v>
      </c>
      <c r="AA20" s="374" t="s">
        <v>106</v>
      </c>
      <c r="AB20" s="374" t="s">
        <v>259</v>
      </c>
      <c r="AC20" s="680" t="s">
        <v>260</v>
      </c>
      <c r="AD20" s="1324"/>
      <c r="AE20" s="1186"/>
      <c r="AF20" s="374"/>
      <c r="AG20" s="374"/>
      <c r="AH20" s="374"/>
      <c r="AI20" s="374"/>
      <c r="AJ20" s="374"/>
      <c r="AK20" s="1186"/>
      <c r="AL20" s="374"/>
      <c r="AM20" s="374"/>
      <c r="AN20" s="1187"/>
    </row>
    <row r="21" spans="1:40" s="524" customFormat="1" ht="60" customHeight="1">
      <c r="A21" s="771">
        <v>2020</v>
      </c>
      <c r="B21" s="1192">
        <v>6</v>
      </c>
      <c r="C21" s="1192">
        <v>0</v>
      </c>
      <c r="D21" s="1192">
        <v>12</v>
      </c>
      <c r="E21" s="1192">
        <v>0</v>
      </c>
      <c r="F21" s="1192">
        <v>1</v>
      </c>
      <c r="G21" s="1192">
        <v>0</v>
      </c>
      <c r="H21" s="1192">
        <v>1</v>
      </c>
      <c r="I21" s="1192">
        <v>0</v>
      </c>
      <c r="J21" s="1193">
        <v>2</v>
      </c>
      <c r="K21" s="1193">
        <v>0</v>
      </c>
      <c r="L21" s="1192">
        <v>0</v>
      </c>
      <c r="M21" s="1194">
        <v>0</v>
      </c>
      <c r="N21" s="1195">
        <v>0</v>
      </c>
      <c r="O21" s="1196">
        <v>0</v>
      </c>
      <c r="P21" s="1192">
        <v>0</v>
      </c>
      <c r="Q21" s="1192">
        <v>0</v>
      </c>
      <c r="R21" s="1197">
        <v>0</v>
      </c>
      <c r="S21" s="1197">
        <v>0</v>
      </c>
      <c r="T21" s="1197">
        <v>0</v>
      </c>
      <c r="U21" s="1197">
        <v>0</v>
      </c>
      <c r="V21" s="1198">
        <v>0</v>
      </c>
      <c r="W21" s="1192">
        <v>0</v>
      </c>
      <c r="X21" s="1198">
        <v>28</v>
      </c>
      <c r="Y21" s="1192">
        <v>23</v>
      </c>
      <c r="Z21" s="1192">
        <v>5</v>
      </c>
      <c r="AA21" s="1198">
        <v>1</v>
      </c>
      <c r="AB21" s="1192">
        <v>1</v>
      </c>
      <c r="AC21" s="766">
        <v>0</v>
      </c>
      <c r="AD21" s="771">
        <v>2020</v>
      </c>
      <c r="AE21" s="1192">
        <v>3</v>
      </c>
      <c r="AF21" s="1192">
        <v>1</v>
      </c>
      <c r="AG21" s="1192">
        <v>0</v>
      </c>
      <c r="AH21" s="1192">
        <v>0</v>
      </c>
      <c r="AI21" s="1192">
        <v>0</v>
      </c>
      <c r="AJ21" s="1192">
        <v>0</v>
      </c>
      <c r="AK21" s="1192">
        <v>0</v>
      </c>
      <c r="AL21" s="1192">
        <v>0</v>
      </c>
      <c r="AM21" s="1193">
        <v>0</v>
      </c>
      <c r="AN21" s="1218">
        <v>0</v>
      </c>
    </row>
    <row r="22" spans="1:40" s="58" customFormat="1" ht="9.9499999999999993" customHeight="1" thickBot="1">
      <c r="A22" s="601"/>
      <c r="B22" s="1199"/>
      <c r="C22" s="1199"/>
      <c r="D22" s="1200"/>
      <c r="E22" s="1200"/>
      <c r="F22" s="1200"/>
      <c r="G22" s="1200"/>
      <c r="H22" s="1199"/>
      <c r="I22" s="1199"/>
      <c r="J22" s="1200"/>
      <c r="K22" s="1200"/>
      <c r="L22" s="1200"/>
      <c r="M22" s="1201"/>
      <c r="N22" s="1202"/>
      <c r="O22" s="1199"/>
      <c r="P22" s="1199"/>
      <c r="Q22" s="1199"/>
      <c r="R22" s="1203"/>
      <c r="S22" s="1203"/>
      <c r="T22" s="1203"/>
      <c r="U22" s="1203"/>
      <c r="V22" s="1199"/>
      <c r="W22" s="1199"/>
      <c r="X22" s="1199"/>
      <c r="Y22" s="1199"/>
      <c r="Z22" s="1200"/>
      <c r="AA22" s="1200"/>
      <c r="AB22" s="1200"/>
      <c r="AC22" s="573"/>
      <c r="AD22" s="601"/>
      <c r="AE22" s="572"/>
      <c r="AF22" s="572"/>
      <c r="AG22" s="572"/>
      <c r="AH22" s="572"/>
      <c r="AI22" s="572"/>
      <c r="AJ22" s="572"/>
      <c r="AK22" s="572"/>
      <c r="AL22" s="572"/>
      <c r="AM22" s="572"/>
      <c r="AN22" s="573"/>
    </row>
    <row r="23" spans="1:40" s="58" customFormat="1" ht="9.9499999999999993" customHeight="1">
      <c r="A23" s="1404"/>
      <c r="B23" s="1404"/>
      <c r="C23" s="1404"/>
      <c r="D23" s="1404"/>
      <c r="E23" s="1404"/>
      <c r="F23" s="1404"/>
      <c r="G23" s="1404"/>
      <c r="H23" s="1404"/>
      <c r="I23" s="1404"/>
      <c r="J23" s="1404"/>
      <c r="K23" s="1404"/>
      <c r="L23" s="1404"/>
      <c r="M23" s="1404"/>
      <c r="N23" s="1404"/>
      <c r="O23" s="1404"/>
      <c r="P23" s="1404"/>
      <c r="Q23" s="1404"/>
      <c r="R23" s="1404"/>
      <c r="S23" s="1404"/>
      <c r="T23" s="1404"/>
      <c r="U23" s="1404"/>
      <c r="V23" s="1404"/>
      <c r="W23" s="1404"/>
      <c r="X23" s="1404"/>
      <c r="Y23" s="1404"/>
      <c r="Z23" s="1404"/>
      <c r="AA23" s="1404"/>
      <c r="AB23" s="1404"/>
      <c r="AC23" s="1404"/>
      <c r="AD23" s="1404"/>
      <c r="AE23" s="1404"/>
      <c r="AF23" s="1404"/>
      <c r="AG23" s="1404"/>
      <c r="AH23" s="1404"/>
      <c r="AI23" s="1404"/>
      <c r="AJ23" s="1404"/>
      <c r="AK23" s="1404"/>
      <c r="AL23" s="1404"/>
      <c r="AM23" s="1404"/>
      <c r="AN23" s="1404"/>
    </row>
    <row r="24" spans="1:40" s="58" customFormat="1" ht="15" customHeight="1">
      <c r="A24" s="1220" t="s">
        <v>907</v>
      </c>
      <c r="B24" s="1220"/>
      <c r="C24" s="1220"/>
      <c r="D24" s="1220"/>
      <c r="E24" s="1220"/>
      <c r="F24" s="1220"/>
      <c r="G24" s="1220"/>
      <c r="H24" s="1220"/>
      <c r="I24" s="1220"/>
      <c r="J24" s="1220"/>
      <c r="K24" s="1220"/>
      <c r="L24" s="1220"/>
      <c r="M24" s="1220"/>
      <c r="N24" s="1220"/>
      <c r="O24" s="1220"/>
      <c r="P24" s="1220"/>
      <c r="Q24" s="1220"/>
      <c r="R24" s="1220"/>
      <c r="S24" s="1220"/>
      <c r="T24" s="1220"/>
      <c r="U24" s="1220"/>
      <c r="V24" s="1220"/>
      <c r="W24" s="1220"/>
      <c r="X24" s="1220"/>
      <c r="Y24" s="1220"/>
      <c r="Z24" s="1220"/>
      <c r="AA24" s="1220"/>
      <c r="AB24" s="1220"/>
      <c r="AC24" s="1220"/>
      <c r="AD24" s="1220" t="s">
        <v>907</v>
      </c>
      <c r="AE24" s="1220"/>
      <c r="AF24" s="1220"/>
      <c r="AG24" s="1220"/>
      <c r="AH24" s="1220"/>
      <c r="AI24" s="1220"/>
      <c r="AJ24" s="1220"/>
      <c r="AK24" s="1220"/>
      <c r="AL24" s="1220"/>
      <c r="AM24" s="1220"/>
      <c r="AN24" s="1220"/>
    </row>
    <row r="25" spans="1:40" s="58" customFormat="1" ht="15" customHeight="1">
      <c r="A25" s="1220" t="s">
        <v>908</v>
      </c>
      <c r="B25" s="1220"/>
      <c r="C25" s="1220"/>
      <c r="D25" s="1220"/>
      <c r="E25" s="1220"/>
      <c r="F25" s="1220"/>
      <c r="G25" s="1220"/>
      <c r="H25" s="1220"/>
      <c r="I25" s="1220"/>
      <c r="J25" s="1220"/>
      <c r="K25" s="1220"/>
      <c r="L25" s="1220"/>
      <c r="M25" s="1220"/>
      <c r="N25" s="1220"/>
      <c r="O25" s="1220"/>
      <c r="P25" s="1220"/>
      <c r="Q25" s="1220"/>
      <c r="R25" s="1220"/>
      <c r="S25" s="1220"/>
      <c r="T25" s="1220"/>
      <c r="U25" s="1220"/>
      <c r="V25" s="1220"/>
      <c r="W25" s="1220"/>
      <c r="X25" s="1220"/>
      <c r="Y25" s="1220"/>
      <c r="Z25" s="1220"/>
      <c r="AA25" s="1220"/>
      <c r="AB25" s="1220"/>
      <c r="AC25" s="1220"/>
      <c r="AD25" s="1220" t="s">
        <v>908</v>
      </c>
      <c r="AE25" s="1220"/>
      <c r="AF25" s="1220"/>
      <c r="AG25" s="1220"/>
      <c r="AH25" s="1220"/>
      <c r="AI25" s="1220"/>
      <c r="AJ25" s="1220"/>
      <c r="AK25" s="1220"/>
      <c r="AL25" s="1220"/>
      <c r="AM25" s="1220"/>
      <c r="AN25" s="1220"/>
    </row>
    <row r="26" spans="1:40" s="58" customFormat="1" ht="15" customHeight="1">
      <c r="A26" s="1220" t="s">
        <v>909</v>
      </c>
      <c r="B26" s="1220"/>
      <c r="C26" s="1220"/>
      <c r="D26" s="1220"/>
      <c r="E26" s="1220"/>
      <c r="F26" s="1220"/>
      <c r="G26" s="1220"/>
      <c r="H26" s="1220"/>
      <c r="I26" s="1220"/>
      <c r="J26" s="1220"/>
      <c r="K26" s="1220"/>
      <c r="L26" s="1220"/>
      <c r="M26" s="1220"/>
      <c r="N26" s="1220"/>
      <c r="O26" s="1220"/>
      <c r="P26" s="1220"/>
      <c r="Q26" s="1220"/>
      <c r="R26" s="1220"/>
      <c r="S26" s="1220"/>
      <c r="T26" s="1220"/>
      <c r="U26" s="1220"/>
      <c r="V26" s="1220"/>
      <c r="W26" s="1220"/>
      <c r="X26" s="1220"/>
      <c r="Y26" s="1220"/>
      <c r="Z26" s="1220"/>
      <c r="AA26" s="1220"/>
      <c r="AB26" s="1220"/>
      <c r="AC26" s="1220"/>
      <c r="AD26" s="1220" t="s">
        <v>909</v>
      </c>
      <c r="AE26" s="1220"/>
      <c r="AF26" s="1220"/>
      <c r="AG26" s="1220"/>
      <c r="AH26" s="1220"/>
      <c r="AI26" s="1220"/>
      <c r="AJ26" s="1220"/>
      <c r="AK26" s="1220"/>
      <c r="AL26" s="1220"/>
      <c r="AM26" s="1220"/>
      <c r="AN26" s="1220"/>
    </row>
    <row r="27" spans="1:40" s="58" customFormat="1" ht="15" customHeight="1">
      <c r="A27" s="328" t="s">
        <v>60</v>
      </c>
      <c r="B27" s="1176"/>
      <c r="C27" s="1176"/>
      <c r="D27" s="1176"/>
      <c r="E27" s="1176"/>
      <c r="F27" s="1176"/>
      <c r="G27" s="1176"/>
      <c r="H27" s="1176"/>
      <c r="I27" s="1176"/>
      <c r="J27" s="1176"/>
      <c r="K27" s="1176"/>
      <c r="L27" s="1176"/>
      <c r="M27" s="1176"/>
      <c r="N27" s="1176"/>
      <c r="O27" s="1176"/>
      <c r="P27" s="1176"/>
      <c r="Q27" s="1176"/>
      <c r="R27" s="1176"/>
      <c r="S27" s="1176"/>
      <c r="T27" s="1176"/>
      <c r="U27" s="1176"/>
      <c r="V27" s="1176"/>
      <c r="W27" s="1176"/>
      <c r="X27" s="1176"/>
      <c r="Y27" s="1176"/>
      <c r="Z27" s="1176"/>
      <c r="AA27" s="1176"/>
      <c r="AB27" s="1176"/>
      <c r="AC27" s="1176"/>
      <c r="AD27" s="328" t="s">
        <v>60</v>
      </c>
      <c r="AE27" s="1176"/>
      <c r="AF27" s="1176"/>
      <c r="AG27" s="1176"/>
      <c r="AH27" s="1176"/>
      <c r="AI27" s="1176"/>
      <c r="AJ27" s="1176"/>
      <c r="AK27" s="1176"/>
      <c r="AL27" s="1176"/>
      <c r="AM27" s="1176"/>
      <c r="AN27" s="1176"/>
    </row>
    <row r="28" spans="1:40" s="167" customFormat="1" ht="12" customHeight="1">
      <c r="A28" s="168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168"/>
      <c r="AE28" s="61"/>
      <c r="AF28" s="61"/>
      <c r="AG28" s="61"/>
      <c r="AH28" s="61"/>
      <c r="AI28" s="61"/>
      <c r="AJ28" s="61"/>
      <c r="AK28" s="61"/>
      <c r="AL28" s="61"/>
      <c r="AM28" s="61"/>
      <c r="AN28" s="61"/>
    </row>
    <row r="29" spans="1:40" s="44" customFormat="1" ht="12" customHeight="1">
      <c r="A29" s="169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AD29" s="169"/>
      <c r="AN29" s="1191"/>
    </row>
  </sheetData>
  <mergeCells count="83">
    <mergeCell ref="A2:M2"/>
    <mergeCell ref="N2:AC3"/>
    <mergeCell ref="AD2:AN2"/>
    <mergeCell ref="AD3:AN3"/>
    <mergeCell ref="A6:A11"/>
    <mergeCell ref="B6:M6"/>
    <mergeCell ref="N6:S6"/>
    <mergeCell ref="T6:AC6"/>
    <mergeCell ref="AD6:AD11"/>
    <mergeCell ref="AE6:AN6"/>
    <mergeCell ref="AI7:AJ7"/>
    <mergeCell ref="AK7:AL7"/>
    <mergeCell ref="AM7:AN7"/>
    <mergeCell ref="B8:G8"/>
    <mergeCell ref="T8:Y8"/>
    <mergeCell ref="AI8:AJ9"/>
    <mergeCell ref="AK8:AL8"/>
    <mergeCell ref="R7:S7"/>
    <mergeCell ref="T7:Y7"/>
    <mergeCell ref="Z7:AA7"/>
    <mergeCell ref="AB7:AC7"/>
    <mergeCell ref="AE7:AF7"/>
    <mergeCell ref="AG7:AH7"/>
    <mergeCell ref="B7:G7"/>
    <mergeCell ref="H7:I7"/>
    <mergeCell ref="J7:K7"/>
    <mergeCell ref="P7:Q8"/>
    <mergeCell ref="B9:D9"/>
    <mergeCell ref="E9:G9"/>
    <mergeCell ref="H9:I9"/>
    <mergeCell ref="J9:K9"/>
    <mergeCell ref="N9:O9"/>
    <mergeCell ref="L8:M9"/>
    <mergeCell ref="N7:O8"/>
    <mergeCell ref="L7:M7"/>
    <mergeCell ref="AE9:AF9"/>
    <mergeCell ref="AG9:AH9"/>
    <mergeCell ref="AK9:AL9"/>
    <mergeCell ref="AM9:AN9"/>
    <mergeCell ref="A15:A20"/>
    <mergeCell ref="B15:M15"/>
    <mergeCell ref="N15:W15"/>
    <mergeCell ref="X15:AC15"/>
    <mergeCell ref="AD15:AD20"/>
    <mergeCell ref="P9:Q9"/>
    <mergeCell ref="R9:S9"/>
    <mergeCell ref="T9:V9"/>
    <mergeCell ref="W9:Y9"/>
    <mergeCell ref="Z9:AA9"/>
    <mergeCell ref="AB9:AC9"/>
    <mergeCell ref="D16:E16"/>
    <mergeCell ref="F16:G16"/>
    <mergeCell ref="L16:M16"/>
    <mergeCell ref="N16:O16"/>
    <mergeCell ref="P16:Q16"/>
    <mergeCell ref="AG16:AH16"/>
    <mergeCell ref="AI16:AJ16"/>
    <mergeCell ref="X17:AC17"/>
    <mergeCell ref="AE16:AF17"/>
    <mergeCell ref="AM15:AN16"/>
    <mergeCell ref="AE15:AL15"/>
    <mergeCell ref="X16:AC16"/>
    <mergeCell ref="A23:S23"/>
    <mergeCell ref="T23:AN23"/>
    <mergeCell ref="AI17:AJ18"/>
    <mergeCell ref="AK17:AL18"/>
    <mergeCell ref="AM17:AN18"/>
    <mergeCell ref="X18:Z18"/>
    <mergeCell ref="AA18:AC18"/>
    <mergeCell ref="AE18:AF18"/>
    <mergeCell ref="AG18:AH18"/>
    <mergeCell ref="D18:E18"/>
    <mergeCell ref="F18:G18"/>
    <mergeCell ref="L18:M18"/>
    <mergeCell ref="N18:O18"/>
    <mergeCell ref="R18:S18"/>
    <mergeCell ref="R16:S17"/>
    <mergeCell ref="H17:I17"/>
    <mergeCell ref="P17:Q18"/>
    <mergeCell ref="T16:U17"/>
    <mergeCell ref="T18:U18"/>
    <mergeCell ref="V16:W17"/>
    <mergeCell ref="V18:W18"/>
  </mergeCells>
  <phoneticPr fontId="4" type="noConversion"/>
  <printOptions horizontalCentered="1" gridLinesSet="0"/>
  <pageMargins left="0.51181102362204722" right="0.39370078740157483" top="0.55118110236220474" bottom="0.55118110236220474" header="0.51181102362204722" footer="0.51181102362204722"/>
  <pageSetup paperSize="9" scale="90" pageOrder="overThenDown" orientation="portrait" r:id="rId1"/>
  <headerFooter alignWithMargins="0"/>
  <colBreaks count="2" manualBreakCount="2">
    <brk id="13" min="1" max="33" man="1"/>
    <brk id="29" max="3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I38"/>
  <sheetViews>
    <sheetView view="pageBreakPreview" topLeftCell="A19" zoomScaleNormal="100" zoomScaleSheetLayoutView="100" workbookViewId="0">
      <selection activeCell="O11" sqref="O11"/>
    </sheetView>
  </sheetViews>
  <sheetFormatPr defaultRowHeight="13.5"/>
  <cols>
    <col min="1" max="1" width="7.5546875" style="105" customWidth="1"/>
    <col min="2" max="2" width="11.21875" style="105" customWidth="1"/>
    <col min="3" max="3" width="13" style="105" customWidth="1"/>
    <col min="4" max="4" width="10.33203125" style="105" customWidth="1"/>
    <col min="5" max="5" width="12.109375" style="105" customWidth="1"/>
    <col min="6" max="6" width="10.6640625" style="105" customWidth="1"/>
    <col min="7" max="7" width="8.21875" style="105" customWidth="1"/>
    <col min="8" max="8" width="9.33203125" style="105" customWidth="1"/>
    <col min="9" max="16384" width="8.88671875" style="105"/>
  </cols>
  <sheetData>
    <row r="1" spans="1:9" s="90" customFormat="1" ht="15" customHeight="1">
      <c r="A1" s="603"/>
      <c r="B1" s="170"/>
      <c r="C1" s="170"/>
      <c r="D1" s="170"/>
      <c r="E1" s="170"/>
      <c r="F1" s="170"/>
    </row>
    <row r="2" spans="1:9" s="596" customFormat="1" ht="30" customHeight="1">
      <c r="A2" s="595" t="s">
        <v>745</v>
      </c>
      <c r="B2" s="634"/>
      <c r="C2" s="634"/>
      <c r="D2" s="634"/>
      <c r="E2" s="634"/>
      <c r="F2" s="634"/>
      <c r="G2" s="634"/>
      <c r="H2" s="635"/>
      <c r="I2" s="635"/>
    </row>
    <row r="3" spans="1:9" s="638" customFormat="1" ht="32.25" customHeight="1">
      <c r="A3" s="1472" t="s">
        <v>781</v>
      </c>
      <c r="B3" s="1473"/>
      <c r="C3" s="1473"/>
      <c r="D3" s="1473"/>
      <c r="E3" s="1473"/>
      <c r="F3" s="1473"/>
      <c r="G3" s="1473"/>
      <c r="H3" s="1473"/>
      <c r="I3" s="1473"/>
    </row>
    <row r="4" spans="1:9" s="639" customFormat="1" ht="32.25" customHeight="1">
      <c r="A4" s="1473"/>
      <c r="B4" s="1473"/>
      <c r="C4" s="1473"/>
      <c r="D4" s="1473"/>
      <c r="E4" s="1473"/>
      <c r="F4" s="1473"/>
      <c r="G4" s="1473"/>
      <c r="H4" s="1473"/>
      <c r="I4" s="1473"/>
    </row>
    <row r="5" spans="1:9" s="171" customFormat="1" ht="15" customHeight="1">
      <c r="A5" s="637"/>
      <c r="B5" s="637"/>
      <c r="C5" s="637"/>
      <c r="D5" s="637"/>
      <c r="E5" s="637"/>
      <c r="F5" s="637"/>
      <c r="G5" s="637"/>
      <c r="H5" s="637"/>
      <c r="I5" s="637"/>
    </row>
    <row r="6" spans="1:9" s="116" customFormat="1" ht="21" customHeight="1" thickBot="1">
      <c r="A6" s="113" t="s">
        <v>1</v>
      </c>
      <c r="B6" s="113"/>
      <c r="C6" s="112"/>
      <c r="D6" s="112" t="s">
        <v>28</v>
      </c>
      <c r="E6" s="112"/>
      <c r="F6" s="112"/>
      <c r="G6" s="112"/>
      <c r="I6" s="15" t="s">
        <v>78</v>
      </c>
    </row>
    <row r="7" spans="1:9" s="97" customFormat="1" ht="18" customHeight="1">
      <c r="A7" s="1469" t="s">
        <v>325</v>
      </c>
      <c r="B7" s="604" t="s">
        <v>746</v>
      </c>
      <c r="C7" s="605" t="s">
        <v>747</v>
      </c>
      <c r="D7" s="606"/>
      <c r="E7" s="606"/>
      <c r="F7" s="606"/>
      <c r="G7" s="606"/>
      <c r="H7" s="606"/>
      <c r="I7" s="620"/>
    </row>
    <row r="8" spans="1:9" s="97" customFormat="1" ht="16.5" customHeight="1">
      <c r="A8" s="1470"/>
      <c r="B8" s="98" t="s">
        <v>748</v>
      </c>
      <c r="C8" s="607" t="s">
        <v>749</v>
      </c>
      <c r="D8" s="99" t="s">
        <v>750</v>
      </c>
      <c r="E8" s="332" t="s">
        <v>751</v>
      </c>
      <c r="F8" s="608"/>
      <c r="G8" s="609" t="s">
        <v>752</v>
      </c>
      <c r="H8" s="333" t="s">
        <v>753</v>
      </c>
      <c r="I8" s="621"/>
    </row>
    <row r="9" spans="1:9" s="97" customFormat="1" ht="14.25" customHeight="1">
      <c r="A9" s="1470"/>
      <c r="B9" s="98" t="s">
        <v>754</v>
      </c>
      <c r="C9" s="98" t="s">
        <v>755</v>
      </c>
      <c r="D9" s="98"/>
      <c r="E9" s="98"/>
      <c r="F9" s="99" t="s">
        <v>756</v>
      </c>
      <c r="G9" s="98"/>
      <c r="H9" s="337" t="s">
        <v>271</v>
      </c>
      <c r="I9" s="622" t="s">
        <v>272</v>
      </c>
    </row>
    <row r="10" spans="1:9" s="97" customFormat="1" ht="14.25" customHeight="1">
      <c r="A10" s="1470"/>
      <c r="B10" s="98"/>
      <c r="C10" s="98" t="s">
        <v>757</v>
      </c>
      <c r="D10" s="98"/>
      <c r="E10" s="98" t="s">
        <v>758</v>
      </c>
      <c r="F10" s="99" t="s">
        <v>759</v>
      </c>
      <c r="G10" s="98"/>
      <c r="H10" s="99"/>
      <c r="I10" s="623"/>
    </row>
    <row r="11" spans="1:9" ht="33" customHeight="1">
      <c r="A11" s="1471"/>
      <c r="B11" s="641" t="s">
        <v>760</v>
      </c>
      <c r="C11" s="383" t="s">
        <v>761</v>
      </c>
      <c r="D11" s="385" t="s">
        <v>762</v>
      </c>
      <c r="E11" s="383" t="s">
        <v>763</v>
      </c>
      <c r="F11" s="385" t="s">
        <v>764</v>
      </c>
      <c r="G11" s="383" t="s">
        <v>765</v>
      </c>
      <c r="H11" s="385" t="s">
        <v>273</v>
      </c>
      <c r="I11" s="642" t="s">
        <v>274</v>
      </c>
    </row>
    <row r="12" spans="1:9" ht="36" customHeight="1">
      <c r="A12" s="584">
        <v>2015</v>
      </c>
      <c r="B12" s="172">
        <v>5</v>
      </c>
      <c r="C12" s="172">
        <v>5</v>
      </c>
      <c r="D12" s="381">
        <v>0</v>
      </c>
      <c r="E12" s="381">
        <v>0</v>
      </c>
      <c r="F12" s="381">
        <v>0</v>
      </c>
      <c r="G12" s="381">
        <v>0</v>
      </c>
      <c r="H12" s="381">
        <v>4</v>
      </c>
      <c r="I12" s="624">
        <v>1</v>
      </c>
    </row>
    <row r="13" spans="1:9" s="107" customFormat="1" ht="36" customHeight="1">
      <c r="A13" s="584">
        <v>2016</v>
      </c>
      <c r="B13" s="381">
        <v>6</v>
      </c>
      <c r="C13" s="381">
        <v>5</v>
      </c>
      <c r="D13" s="381">
        <v>0</v>
      </c>
      <c r="E13" s="381">
        <v>0</v>
      </c>
      <c r="F13" s="381">
        <v>0</v>
      </c>
      <c r="G13" s="381">
        <v>0</v>
      </c>
      <c r="H13" s="381">
        <v>5</v>
      </c>
      <c r="I13" s="624">
        <v>1</v>
      </c>
    </row>
    <row r="14" spans="1:9" ht="36" customHeight="1">
      <c r="A14" s="584">
        <v>2017</v>
      </c>
      <c r="B14" s="381">
        <v>5</v>
      </c>
      <c r="C14" s="381">
        <v>5</v>
      </c>
      <c r="D14" s="381">
        <v>0</v>
      </c>
      <c r="E14" s="381">
        <v>0</v>
      </c>
      <c r="F14" s="381">
        <v>0</v>
      </c>
      <c r="G14" s="381">
        <v>0</v>
      </c>
      <c r="H14" s="381">
        <v>4</v>
      </c>
      <c r="I14" s="624">
        <v>1</v>
      </c>
    </row>
    <row r="15" spans="1:9" ht="36" customHeight="1">
      <c r="A15" s="584">
        <v>2018</v>
      </c>
      <c r="B15" s="381">
        <v>5</v>
      </c>
      <c r="C15" s="381">
        <v>5</v>
      </c>
      <c r="D15" s="381">
        <v>0</v>
      </c>
      <c r="E15" s="381">
        <v>0</v>
      </c>
      <c r="F15" s="381">
        <v>0</v>
      </c>
      <c r="G15" s="381">
        <v>0</v>
      </c>
      <c r="H15" s="381">
        <v>4</v>
      </c>
      <c r="I15" s="624">
        <v>1</v>
      </c>
    </row>
    <row r="16" spans="1:9" ht="36" customHeight="1">
      <c r="A16" s="584">
        <v>2019</v>
      </c>
      <c r="B16" s="754">
        <v>5</v>
      </c>
      <c r="C16" s="754">
        <v>5</v>
      </c>
      <c r="D16" s="754">
        <v>0</v>
      </c>
      <c r="E16" s="754">
        <v>0</v>
      </c>
      <c r="F16" s="754">
        <v>0</v>
      </c>
      <c r="G16" s="754">
        <v>0</v>
      </c>
      <c r="H16" s="754">
        <v>4</v>
      </c>
      <c r="I16" s="624">
        <v>1</v>
      </c>
    </row>
    <row r="17" spans="1:9" s="715" customFormat="1" ht="36" customHeight="1">
      <c r="A17" s="771">
        <v>2020</v>
      </c>
      <c r="B17" s="775">
        <v>4</v>
      </c>
      <c r="C17" s="775">
        <v>4</v>
      </c>
      <c r="D17" s="775">
        <v>0</v>
      </c>
      <c r="E17" s="775">
        <v>0</v>
      </c>
      <c r="F17" s="775">
        <v>0</v>
      </c>
      <c r="G17" s="775">
        <v>1</v>
      </c>
      <c r="H17" s="775">
        <v>3</v>
      </c>
      <c r="I17" s="776">
        <v>1</v>
      </c>
    </row>
    <row r="18" spans="1:9" ht="9.9499999999999993" customHeight="1" thickBot="1">
      <c r="A18" s="625"/>
      <c r="B18" s="626"/>
      <c r="C18" s="283"/>
      <c r="D18" s="283"/>
      <c r="E18" s="283"/>
      <c r="F18" s="283"/>
      <c r="G18" s="283"/>
      <c r="H18" s="283"/>
      <c r="I18" s="627"/>
    </row>
    <row r="19" spans="1:9" ht="9.75" customHeight="1" thickBot="1">
      <c r="A19" s="382"/>
      <c r="B19" s="382"/>
      <c r="C19" s="610"/>
      <c r="D19" s="610"/>
      <c r="E19" s="610"/>
      <c r="F19" s="611"/>
      <c r="G19" s="611"/>
      <c r="H19" s="612"/>
      <c r="I19" s="613"/>
    </row>
    <row r="20" spans="1:9" s="97" customFormat="1" ht="17.25" customHeight="1">
      <c r="A20" s="1469" t="s">
        <v>325</v>
      </c>
      <c r="B20" s="605" t="s">
        <v>747</v>
      </c>
      <c r="C20" s="606"/>
      <c r="D20" s="606"/>
      <c r="E20" s="606"/>
      <c r="F20" s="606"/>
      <c r="G20" s="606"/>
      <c r="H20" s="606"/>
      <c r="I20" s="620"/>
    </row>
    <row r="21" spans="1:9" s="97" customFormat="1" ht="17.25" customHeight="1">
      <c r="A21" s="1470"/>
      <c r="B21" s="333" t="s">
        <v>766</v>
      </c>
      <c r="C21" s="614"/>
      <c r="D21" s="333" t="s">
        <v>767</v>
      </c>
      <c r="E21" s="333"/>
      <c r="F21" s="333"/>
      <c r="G21" s="615" t="s">
        <v>768</v>
      </c>
      <c r="H21" s="333"/>
      <c r="I21" s="628"/>
    </row>
    <row r="22" spans="1:9" s="97" customFormat="1" ht="17.25" customHeight="1">
      <c r="A22" s="1470"/>
      <c r="B22" s="376" t="s">
        <v>769</v>
      </c>
      <c r="C22" s="616"/>
      <c r="D22" s="377" t="s">
        <v>770</v>
      </c>
      <c r="E22" s="378"/>
      <c r="F22" s="378" t="s">
        <v>771</v>
      </c>
      <c r="G22" s="337" t="s">
        <v>772</v>
      </c>
      <c r="H22" s="123" t="s">
        <v>773</v>
      </c>
      <c r="I22" s="629"/>
    </row>
    <row r="23" spans="1:9" ht="17.25" customHeight="1">
      <c r="A23" s="1470"/>
      <c r="B23" s="380"/>
      <c r="C23" s="337" t="s">
        <v>774</v>
      </c>
      <c r="D23" s="98"/>
      <c r="E23" s="337" t="s">
        <v>774</v>
      </c>
      <c r="F23" s="99"/>
      <c r="G23" s="1476" t="s">
        <v>783</v>
      </c>
      <c r="H23" s="1474" t="s">
        <v>782</v>
      </c>
      <c r="I23" s="622" t="s">
        <v>775</v>
      </c>
    </row>
    <row r="24" spans="1:9" ht="33" customHeight="1">
      <c r="A24" s="1471"/>
      <c r="B24" s="385" t="s">
        <v>776</v>
      </c>
      <c r="C24" s="385" t="s">
        <v>275</v>
      </c>
      <c r="D24" s="640" t="s">
        <v>777</v>
      </c>
      <c r="E24" s="385" t="s">
        <v>275</v>
      </c>
      <c r="F24" s="385" t="s">
        <v>778</v>
      </c>
      <c r="G24" s="1477"/>
      <c r="H24" s="1475"/>
      <c r="I24" s="630" t="s">
        <v>779</v>
      </c>
    </row>
    <row r="25" spans="1:9" s="107" customFormat="1" ht="39" customHeight="1">
      <c r="A25" s="584">
        <v>2015</v>
      </c>
      <c r="B25" s="104">
        <v>5</v>
      </c>
      <c r="C25" s="104">
        <v>0</v>
      </c>
      <c r="D25" s="104">
        <v>0</v>
      </c>
      <c r="E25" s="73">
        <v>0</v>
      </c>
      <c r="F25" s="617">
        <v>0</v>
      </c>
      <c r="G25" s="617">
        <v>2</v>
      </c>
      <c r="H25" s="117">
        <v>3</v>
      </c>
      <c r="I25" s="631">
        <v>3</v>
      </c>
    </row>
    <row r="26" spans="1:9" s="117" customFormat="1" ht="39" customHeight="1">
      <c r="A26" s="584">
        <v>2016</v>
      </c>
      <c r="B26" s="104">
        <v>6</v>
      </c>
      <c r="C26" s="104">
        <v>0</v>
      </c>
      <c r="D26" s="104">
        <v>0</v>
      </c>
      <c r="E26" s="104">
        <v>0</v>
      </c>
      <c r="F26" s="104">
        <v>0</v>
      </c>
      <c r="G26" s="617">
        <v>2</v>
      </c>
      <c r="H26" s="117">
        <v>3</v>
      </c>
      <c r="I26" s="631">
        <v>3</v>
      </c>
    </row>
    <row r="27" spans="1:9" s="116" customFormat="1" ht="39" customHeight="1">
      <c r="A27" s="584">
        <v>2017</v>
      </c>
      <c r="B27" s="104">
        <v>5</v>
      </c>
      <c r="C27" s="104">
        <v>0</v>
      </c>
      <c r="D27" s="104">
        <v>0</v>
      </c>
      <c r="E27" s="73">
        <v>0</v>
      </c>
      <c r="F27" s="617">
        <v>0</v>
      </c>
      <c r="G27" s="617">
        <v>2</v>
      </c>
      <c r="H27" s="117">
        <v>3</v>
      </c>
      <c r="I27" s="631">
        <v>3</v>
      </c>
    </row>
    <row r="28" spans="1:9" s="116" customFormat="1" ht="39" customHeight="1">
      <c r="A28" s="584">
        <v>2018</v>
      </c>
      <c r="B28" s="104">
        <v>5</v>
      </c>
      <c r="C28" s="104">
        <v>0</v>
      </c>
      <c r="D28" s="104">
        <v>0</v>
      </c>
      <c r="E28" s="73">
        <v>0</v>
      </c>
      <c r="F28" s="617">
        <v>0</v>
      </c>
      <c r="G28" s="617">
        <v>2</v>
      </c>
      <c r="H28" s="117">
        <v>3</v>
      </c>
      <c r="I28" s="631">
        <v>3</v>
      </c>
    </row>
    <row r="29" spans="1:9" s="116" customFormat="1" ht="39" customHeight="1">
      <c r="A29" s="584">
        <v>2019</v>
      </c>
      <c r="B29" s="104">
        <v>5</v>
      </c>
      <c r="C29" s="104">
        <v>0</v>
      </c>
      <c r="D29" s="104">
        <v>0</v>
      </c>
      <c r="E29" s="73">
        <v>0</v>
      </c>
      <c r="F29" s="617">
        <v>0</v>
      </c>
      <c r="G29" s="617">
        <v>2</v>
      </c>
      <c r="H29" s="117">
        <v>3</v>
      </c>
      <c r="I29" s="631">
        <v>3</v>
      </c>
    </row>
    <row r="30" spans="1:9" s="730" customFormat="1" ht="39" customHeight="1">
      <c r="A30" s="771">
        <v>2020</v>
      </c>
      <c r="B30" s="165">
        <v>4</v>
      </c>
      <c r="C30" s="165">
        <v>0</v>
      </c>
      <c r="D30" s="165">
        <v>0</v>
      </c>
      <c r="E30" s="249">
        <v>0</v>
      </c>
      <c r="F30" s="769">
        <v>0</v>
      </c>
      <c r="G30" s="769">
        <v>2</v>
      </c>
      <c r="H30" s="773">
        <v>2</v>
      </c>
      <c r="I30" s="774">
        <v>2</v>
      </c>
    </row>
    <row r="31" spans="1:9" ht="9.9499999999999993" customHeight="1" thickBot="1">
      <c r="A31" s="632"/>
      <c r="B31" s="613"/>
      <c r="C31" s="613"/>
      <c r="D31" s="613"/>
      <c r="E31" s="613"/>
      <c r="F31" s="613"/>
      <c r="G31" s="613"/>
      <c r="H31" s="177"/>
      <c r="I31" s="633"/>
    </row>
    <row r="32" spans="1:9" ht="9.9499999999999993" customHeight="1">
      <c r="A32" s="382"/>
      <c r="B32" s="618"/>
      <c r="C32" s="618"/>
      <c r="D32" s="618"/>
      <c r="E32" s="618"/>
      <c r="F32" s="618"/>
      <c r="G32" s="618"/>
      <c r="H32" s="117"/>
      <c r="I32" s="117"/>
    </row>
    <row r="33" spans="1:9" ht="15.75" customHeight="1">
      <c r="A33" s="112" t="s">
        <v>60</v>
      </c>
      <c r="B33" s="112"/>
      <c r="C33" s="112"/>
      <c r="D33" s="112"/>
      <c r="E33" s="112"/>
      <c r="F33" s="112"/>
      <c r="G33" s="619"/>
      <c r="H33" s="116"/>
      <c r="I33" s="173"/>
    </row>
    <row r="34" spans="1:9">
      <c r="I34" s="117"/>
    </row>
    <row r="35" spans="1:9">
      <c r="I35" s="117"/>
    </row>
    <row r="36" spans="1:9">
      <c r="I36" s="117"/>
    </row>
    <row r="37" spans="1:9">
      <c r="I37" s="117"/>
    </row>
    <row r="38" spans="1:9">
      <c r="I38" s="117"/>
    </row>
  </sheetData>
  <mergeCells count="5">
    <mergeCell ref="A7:A11"/>
    <mergeCell ref="A20:A24"/>
    <mergeCell ref="A3:I4"/>
    <mergeCell ref="H23:H24"/>
    <mergeCell ref="G23:G24"/>
  </mergeCells>
  <phoneticPr fontId="4" type="noConversion"/>
  <printOptions gridLinesSet="0"/>
  <pageMargins left="0.46" right="0.45" top="0.55118110236220474" bottom="0.55118110236220474" header="0.51181102362204722" footer="0.51181102362204722"/>
  <pageSetup paperSize="9" scale="80" pageOrder="overThenDown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N49"/>
  <sheetViews>
    <sheetView view="pageBreakPreview" zoomScaleNormal="100" zoomScaleSheetLayoutView="100" workbookViewId="0">
      <selection activeCell="E18" sqref="E18"/>
    </sheetView>
  </sheetViews>
  <sheetFormatPr defaultRowHeight="13.5"/>
  <cols>
    <col min="1" max="2" width="6.33203125" style="105" customWidth="1"/>
    <col min="3" max="3" width="5.44140625" style="105" customWidth="1"/>
    <col min="4" max="5" width="6.33203125" style="105" customWidth="1"/>
    <col min="6" max="6" width="6.109375" style="105" customWidth="1"/>
    <col min="7" max="7" width="5.77734375" style="105" customWidth="1"/>
    <col min="8" max="9" width="6.77734375" style="105" customWidth="1"/>
    <col min="10" max="10" width="7.6640625" style="105" customWidth="1"/>
    <col min="11" max="11" width="7.88671875" style="105" customWidth="1"/>
    <col min="12" max="12" width="7.77734375" style="105" customWidth="1"/>
    <col min="13" max="13" width="7.88671875" style="105" customWidth="1"/>
    <col min="14" max="14" width="7.6640625" style="105" customWidth="1"/>
    <col min="15" max="16384" width="8.88671875" style="105"/>
  </cols>
  <sheetData>
    <row r="1" spans="1:14" s="90" customFormat="1" ht="15" customHeight="1">
      <c r="A1" s="170"/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4"/>
    </row>
    <row r="2" spans="1:14" s="596" customFormat="1" ht="30" customHeight="1">
      <c r="A2" s="595" t="s">
        <v>780</v>
      </c>
      <c r="B2" s="595"/>
      <c r="C2" s="595"/>
      <c r="D2" s="595"/>
      <c r="E2" s="595"/>
      <c r="F2" s="595"/>
      <c r="G2" s="595"/>
      <c r="H2" s="595"/>
      <c r="I2" s="595"/>
      <c r="J2" s="595"/>
      <c r="K2" s="595"/>
      <c r="L2" s="595"/>
      <c r="M2" s="595"/>
      <c r="N2" s="595"/>
    </row>
    <row r="3" spans="1:14" s="636" customFormat="1" ht="30" customHeight="1">
      <c r="A3" s="595" t="s">
        <v>294</v>
      </c>
      <c r="B3" s="595"/>
      <c r="C3" s="595"/>
      <c r="D3" s="595"/>
      <c r="E3" s="595"/>
      <c r="F3" s="595"/>
      <c r="G3" s="595"/>
      <c r="H3" s="595"/>
      <c r="I3" s="595"/>
      <c r="J3" s="595"/>
      <c r="K3" s="595"/>
      <c r="L3" s="595"/>
      <c r="M3" s="595"/>
      <c r="N3" s="595"/>
    </row>
    <row r="4" spans="1:14" s="171" customFormat="1" ht="15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</row>
    <row r="5" spans="1:14" ht="14.25" thickBot="1">
      <c r="A5" s="974" t="s">
        <v>276</v>
      </c>
      <c r="B5" s="974"/>
      <c r="C5" s="974"/>
      <c r="D5" s="974"/>
      <c r="E5" s="974"/>
      <c r="F5" s="974"/>
      <c r="G5" s="974"/>
      <c r="H5" s="974"/>
      <c r="I5" s="1079"/>
      <c r="J5" s="1079" t="s">
        <v>28</v>
      </c>
      <c r="K5" s="1079"/>
      <c r="L5" s="1079"/>
      <c r="M5" s="1079"/>
      <c r="N5" s="914" t="s">
        <v>277</v>
      </c>
    </row>
    <row r="6" spans="1:14" s="101" customFormat="1" ht="19.5" customHeight="1">
      <c r="A6" s="1469" t="s">
        <v>281</v>
      </c>
      <c r="B6" s="1768" t="s">
        <v>784</v>
      </c>
      <c r="C6" s="1343"/>
      <c r="D6" s="1343"/>
      <c r="E6" s="1343"/>
      <c r="F6" s="1343"/>
      <c r="G6" s="1343"/>
      <c r="H6" s="1343"/>
      <c r="I6" s="1343"/>
      <c r="J6" s="1343"/>
      <c r="K6" s="1343"/>
      <c r="L6" s="1343"/>
      <c r="M6" s="1343"/>
      <c r="N6" s="1344"/>
    </row>
    <row r="7" spans="1:14" s="101" customFormat="1" ht="17.25" customHeight="1">
      <c r="A7" s="1470"/>
      <c r="B7" s="1373" t="s">
        <v>278</v>
      </c>
      <c r="C7" s="1374"/>
      <c r="D7" s="1374"/>
      <c r="E7" s="1375"/>
      <c r="F7" s="337" t="s">
        <v>279</v>
      </c>
      <c r="G7" s="123" t="s">
        <v>937</v>
      </c>
      <c r="H7" s="1771"/>
      <c r="I7" s="1769"/>
      <c r="J7" s="1769"/>
      <c r="K7" s="1769"/>
      <c r="L7" s="1770"/>
      <c r="M7" s="1772" t="s">
        <v>936</v>
      </c>
      <c r="N7" s="622" t="s">
        <v>280</v>
      </c>
    </row>
    <row r="8" spans="1:14" s="101" customFormat="1" ht="11.25" customHeight="1">
      <c r="A8" s="1470"/>
      <c r="B8" s="1376"/>
      <c r="C8" s="1795"/>
      <c r="D8" s="1795"/>
      <c r="E8" s="1796"/>
      <c r="F8" s="99"/>
      <c r="G8" s="1226"/>
      <c r="H8" s="334"/>
      <c r="I8" s="1805" t="s">
        <v>282</v>
      </c>
      <c r="J8" s="1806" t="s">
        <v>932</v>
      </c>
      <c r="K8" s="1806" t="s">
        <v>921</v>
      </c>
      <c r="L8" s="1806" t="s">
        <v>935</v>
      </c>
      <c r="M8" s="1476"/>
      <c r="N8" s="1773"/>
    </row>
    <row r="9" spans="1:14" s="101" customFormat="1" ht="21" customHeight="1">
      <c r="A9" s="1470"/>
      <c r="B9" s="1226"/>
      <c r="C9" s="98"/>
      <c r="D9" s="1797" t="s">
        <v>283</v>
      </c>
      <c r="E9" s="1797" t="s">
        <v>284</v>
      </c>
      <c r="F9" s="1774" t="s">
        <v>920</v>
      </c>
      <c r="G9" s="335"/>
      <c r="H9" s="336"/>
      <c r="I9" s="1807"/>
      <c r="J9" s="1808"/>
      <c r="K9" s="1808"/>
      <c r="L9" s="1808"/>
      <c r="M9" s="1476"/>
      <c r="N9" s="623"/>
    </row>
    <row r="10" spans="1:14" s="101" customFormat="1" ht="11.25" customHeight="1">
      <c r="A10" s="1470"/>
      <c r="B10" s="1226"/>
      <c r="C10" s="98"/>
      <c r="D10" s="1798"/>
      <c r="E10" s="1798"/>
      <c r="F10" s="1657"/>
      <c r="G10" s="335"/>
      <c r="H10" s="336"/>
      <c r="I10" s="1809"/>
      <c r="J10" s="1808"/>
      <c r="K10" s="1808"/>
      <c r="L10" s="1774" t="s">
        <v>296</v>
      </c>
      <c r="M10" s="1774" t="s">
        <v>297</v>
      </c>
      <c r="N10" s="1775"/>
    </row>
    <row r="11" spans="1:14" s="101" customFormat="1" ht="11.25" customHeight="1">
      <c r="A11" s="1470"/>
      <c r="B11" s="1226"/>
      <c r="C11" s="98"/>
      <c r="D11" s="98"/>
      <c r="E11" s="98"/>
      <c r="F11" s="1657"/>
      <c r="G11" s="1226"/>
      <c r="H11" s="98"/>
      <c r="I11" s="1228"/>
      <c r="J11" s="1774" t="s">
        <v>295</v>
      </c>
      <c r="K11" s="1774" t="s">
        <v>934</v>
      </c>
      <c r="L11" s="1774"/>
      <c r="M11" s="1774"/>
      <c r="N11" s="1775"/>
    </row>
    <row r="12" spans="1:14" s="101" customFormat="1" ht="48" customHeight="1">
      <c r="A12" s="1471"/>
      <c r="B12" s="1231"/>
      <c r="C12" s="102"/>
      <c r="D12" s="1229" t="s">
        <v>285</v>
      </c>
      <c r="E12" s="1229" t="s">
        <v>286</v>
      </c>
      <c r="F12" s="1658"/>
      <c r="G12" s="1231"/>
      <c r="H12" s="102"/>
      <c r="I12" s="641" t="s">
        <v>933</v>
      </c>
      <c r="J12" s="1800"/>
      <c r="K12" s="1800"/>
      <c r="L12" s="1800"/>
      <c r="M12" s="1800"/>
      <c r="N12" s="1802" t="s">
        <v>224</v>
      </c>
    </row>
    <row r="13" spans="1:14" ht="21.95" customHeight="1">
      <c r="A13" s="584">
        <v>2015</v>
      </c>
      <c r="B13" s="1490">
        <v>84</v>
      </c>
      <c r="C13" s="1491"/>
      <c r="D13" s="104">
        <v>57</v>
      </c>
      <c r="E13" s="104">
        <v>27</v>
      </c>
      <c r="F13" s="104">
        <v>70</v>
      </c>
      <c r="G13" s="104"/>
      <c r="H13" s="104">
        <v>10</v>
      </c>
      <c r="I13" s="104">
        <v>9</v>
      </c>
      <c r="J13" s="104">
        <v>0</v>
      </c>
      <c r="K13" s="104">
        <v>1</v>
      </c>
      <c r="L13" s="104">
        <v>0</v>
      </c>
      <c r="M13" s="104">
        <v>0</v>
      </c>
      <c r="N13" s="976">
        <v>4</v>
      </c>
    </row>
    <row r="14" spans="1:14" ht="21.95" customHeight="1">
      <c r="A14" s="584">
        <v>2016</v>
      </c>
      <c r="B14" s="1482">
        <v>73</v>
      </c>
      <c r="C14" s="1483"/>
      <c r="D14" s="104">
        <v>36</v>
      </c>
      <c r="E14" s="104">
        <v>37</v>
      </c>
      <c r="F14" s="176">
        <v>55</v>
      </c>
      <c r="G14" s="176"/>
      <c r="H14" s="172">
        <v>8</v>
      </c>
      <c r="I14" s="172">
        <v>7</v>
      </c>
      <c r="J14" s="176">
        <v>0</v>
      </c>
      <c r="K14" s="176">
        <v>1</v>
      </c>
      <c r="L14" s="172">
        <v>0</v>
      </c>
      <c r="M14" s="172">
        <v>1</v>
      </c>
      <c r="N14" s="977">
        <v>9</v>
      </c>
    </row>
    <row r="15" spans="1:14" ht="21.95" customHeight="1">
      <c r="A15" s="584">
        <v>2017</v>
      </c>
      <c r="B15" s="1482">
        <v>87</v>
      </c>
      <c r="C15" s="1483"/>
      <c r="D15" s="104">
        <v>42</v>
      </c>
      <c r="E15" s="104">
        <v>45</v>
      </c>
      <c r="F15" s="176">
        <v>71</v>
      </c>
      <c r="G15" s="176"/>
      <c r="H15" s="172">
        <v>13</v>
      </c>
      <c r="I15" s="172">
        <v>13</v>
      </c>
      <c r="J15" s="176">
        <v>0</v>
      </c>
      <c r="K15" s="176">
        <v>0</v>
      </c>
      <c r="L15" s="172">
        <v>0</v>
      </c>
      <c r="M15" s="172">
        <v>0</v>
      </c>
      <c r="N15" s="978">
        <v>3</v>
      </c>
    </row>
    <row r="16" spans="1:14" ht="21.95" customHeight="1">
      <c r="A16" s="584">
        <v>2018</v>
      </c>
      <c r="B16" s="1482">
        <v>76</v>
      </c>
      <c r="C16" s="1483"/>
      <c r="D16" s="104">
        <v>47</v>
      </c>
      <c r="E16" s="104">
        <v>29</v>
      </c>
      <c r="F16" s="176">
        <v>60</v>
      </c>
      <c r="G16" s="176"/>
      <c r="H16" s="172">
        <v>9</v>
      </c>
      <c r="I16" s="172">
        <v>8</v>
      </c>
      <c r="J16" s="176">
        <v>0</v>
      </c>
      <c r="K16" s="176">
        <v>1</v>
      </c>
      <c r="L16" s="172">
        <v>0</v>
      </c>
      <c r="M16" s="172">
        <v>0</v>
      </c>
      <c r="N16" s="978">
        <v>7</v>
      </c>
    </row>
    <row r="17" spans="1:14" ht="21.95" customHeight="1">
      <c r="A17" s="584">
        <v>2019</v>
      </c>
      <c r="B17" s="1486">
        <f>SUM(D17:E17)</f>
        <v>85</v>
      </c>
      <c r="C17" s="1487"/>
      <c r="D17" s="104">
        <v>47</v>
      </c>
      <c r="E17" s="104">
        <v>38</v>
      </c>
      <c r="F17" s="176">
        <v>69</v>
      </c>
      <c r="G17" s="176"/>
      <c r="H17" s="172">
        <f>SUM(I17:L17)</f>
        <v>11</v>
      </c>
      <c r="I17" s="172">
        <v>10</v>
      </c>
      <c r="J17" s="176">
        <v>0</v>
      </c>
      <c r="K17" s="176">
        <v>1</v>
      </c>
      <c r="L17" s="172">
        <v>0</v>
      </c>
      <c r="M17" s="172">
        <v>1</v>
      </c>
      <c r="N17" s="978">
        <v>4</v>
      </c>
    </row>
    <row r="18" spans="1:14" s="524" customFormat="1" ht="21.95" customHeight="1">
      <c r="A18" s="771">
        <v>2020</v>
      </c>
      <c r="B18" s="1488">
        <f>SUM(D18:E18)</f>
        <v>53</v>
      </c>
      <c r="C18" s="1489"/>
      <c r="D18" s="165">
        <v>29</v>
      </c>
      <c r="E18" s="165">
        <v>24</v>
      </c>
      <c r="F18" s="778">
        <v>46</v>
      </c>
      <c r="G18" s="778"/>
      <c r="H18" s="765">
        <f>SUM(I18:L18)</f>
        <v>5</v>
      </c>
      <c r="I18" s="765">
        <v>5</v>
      </c>
      <c r="J18" s="778">
        <v>0</v>
      </c>
      <c r="K18" s="778">
        <v>0</v>
      </c>
      <c r="L18" s="765">
        <v>0</v>
      </c>
      <c r="M18" s="765">
        <v>0</v>
      </c>
      <c r="N18" s="761">
        <v>2</v>
      </c>
    </row>
    <row r="19" spans="1:14" ht="9.9499999999999993" customHeight="1" thickBot="1">
      <c r="A19" s="632"/>
      <c r="B19" s="283"/>
      <c r="C19" s="975"/>
      <c r="D19" s="975"/>
      <c r="E19" s="975"/>
      <c r="F19" s="975"/>
      <c r="G19" s="975"/>
      <c r="H19" s="975"/>
      <c r="I19" s="975"/>
      <c r="J19" s="975"/>
      <c r="K19" s="975"/>
      <c r="L19" s="611"/>
      <c r="M19" s="611"/>
      <c r="N19" s="979"/>
    </row>
    <row r="20" spans="1:14" ht="13.5" customHeight="1" thickBot="1">
      <c r="A20" s="283"/>
      <c r="B20" s="975"/>
      <c r="C20" s="975"/>
      <c r="D20" s="975"/>
      <c r="E20" s="975"/>
      <c r="F20" s="975"/>
      <c r="G20" s="975"/>
      <c r="H20" s="975"/>
      <c r="I20" s="975"/>
      <c r="J20" s="611"/>
      <c r="K20" s="611"/>
      <c r="L20" s="611"/>
      <c r="N20" s="177"/>
    </row>
    <row r="21" spans="1:14" s="101" customFormat="1" ht="21.75" customHeight="1">
      <c r="A21" s="1469" t="s">
        <v>281</v>
      </c>
      <c r="B21" s="1776" t="s">
        <v>785</v>
      </c>
      <c r="C21" s="1777"/>
      <c r="D21" s="1777"/>
      <c r="E21" s="1777"/>
      <c r="F21" s="1777"/>
      <c r="G21" s="1777"/>
      <c r="H21" s="1777"/>
      <c r="I21" s="1777"/>
      <c r="J21" s="1777"/>
      <c r="K21" s="1777"/>
      <c r="L21" s="1777"/>
      <c r="M21" s="1777"/>
      <c r="N21" s="1778"/>
    </row>
    <row r="22" spans="1:14" s="101" customFormat="1" ht="18.75" customHeight="1">
      <c r="A22" s="1470"/>
      <c r="B22" s="1373" t="s">
        <v>287</v>
      </c>
      <c r="C22" s="1374"/>
      <c r="D22" s="1375"/>
      <c r="E22" s="1373" t="s">
        <v>930</v>
      </c>
      <c r="F22" s="1374"/>
      <c r="G22" s="1374"/>
      <c r="H22" s="1803"/>
      <c r="I22" s="1804"/>
      <c r="J22" s="1779" t="s">
        <v>299</v>
      </c>
      <c r="K22" s="614"/>
      <c r="L22" s="614"/>
      <c r="M22" s="1780"/>
      <c r="N22" s="629"/>
    </row>
    <row r="23" spans="1:14" s="101" customFormat="1" ht="17.25" customHeight="1">
      <c r="A23" s="1470"/>
      <c r="B23" s="1376"/>
      <c r="C23" s="1795"/>
      <c r="D23" s="1796"/>
      <c r="E23" s="1376" t="s">
        <v>929</v>
      </c>
      <c r="F23" s="1795"/>
      <c r="G23" s="1796"/>
      <c r="H23" s="1772" t="s">
        <v>923</v>
      </c>
      <c r="I23" s="1772" t="s">
        <v>924</v>
      </c>
      <c r="J23" s="1373" t="s">
        <v>288</v>
      </c>
      <c r="K23" s="1374"/>
      <c r="L23" s="1375"/>
      <c r="M23" s="1772" t="s">
        <v>928</v>
      </c>
      <c r="N23" s="1801" t="s">
        <v>924</v>
      </c>
    </row>
    <row r="24" spans="1:14" s="101" customFormat="1" ht="8.25" customHeight="1">
      <c r="A24" s="1470"/>
      <c r="B24" s="99"/>
      <c r="C24" s="1797" t="s">
        <v>271</v>
      </c>
      <c r="D24" s="1797" t="s">
        <v>272</v>
      </c>
      <c r="E24" s="99"/>
      <c r="F24" s="1797" t="s">
        <v>271</v>
      </c>
      <c r="G24" s="1797" t="s">
        <v>272</v>
      </c>
      <c r="H24" s="1476"/>
      <c r="I24" s="1476"/>
      <c r="J24" s="1781"/>
      <c r="K24" s="1797" t="s">
        <v>271</v>
      </c>
      <c r="L24" s="1797" t="s">
        <v>272</v>
      </c>
      <c r="M24" s="1476"/>
      <c r="N24" s="1799"/>
    </row>
    <row r="25" spans="1:14" s="101" customFormat="1" ht="11.25" customHeight="1">
      <c r="A25" s="1470"/>
      <c r="B25" s="99"/>
      <c r="C25" s="1798"/>
      <c r="D25" s="1798"/>
      <c r="E25" s="99"/>
      <c r="F25" s="1798"/>
      <c r="G25" s="1798"/>
      <c r="H25" s="1476"/>
      <c r="I25" s="1476"/>
      <c r="J25" s="1783"/>
      <c r="K25" s="1798"/>
      <c r="L25" s="1798"/>
      <c r="M25" s="1476"/>
      <c r="N25" s="1799"/>
    </row>
    <row r="26" spans="1:14" s="101" customFormat="1" ht="42.75" customHeight="1">
      <c r="A26" s="1471"/>
      <c r="B26" s="338"/>
      <c r="C26" s="1229" t="s">
        <v>273</v>
      </c>
      <c r="D26" s="1229" t="s">
        <v>274</v>
      </c>
      <c r="E26" s="1232"/>
      <c r="F26" s="1229" t="s">
        <v>273</v>
      </c>
      <c r="G26" s="1229" t="s">
        <v>274</v>
      </c>
      <c r="H26" s="641" t="s">
        <v>926</v>
      </c>
      <c r="I26" s="641" t="s">
        <v>931</v>
      </c>
      <c r="J26" s="615"/>
      <c r="K26" s="1232" t="s">
        <v>273</v>
      </c>
      <c r="L26" s="1229" t="s">
        <v>274</v>
      </c>
      <c r="M26" s="641" t="s">
        <v>927</v>
      </c>
      <c r="N26" s="1802" t="s">
        <v>298</v>
      </c>
    </row>
    <row r="27" spans="1:14" ht="21.95" customHeight="1">
      <c r="A27" s="584">
        <v>2015</v>
      </c>
      <c r="B27" s="178">
        <v>151</v>
      </c>
      <c r="C27" s="104" t="s">
        <v>261</v>
      </c>
      <c r="D27" s="104" t="s">
        <v>261</v>
      </c>
      <c r="E27" s="104">
        <v>133</v>
      </c>
      <c r="F27" s="104" t="s">
        <v>261</v>
      </c>
      <c r="G27" s="104" t="s">
        <v>261</v>
      </c>
      <c r="H27" s="104">
        <v>133</v>
      </c>
      <c r="I27" s="104">
        <v>0</v>
      </c>
      <c r="J27" s="104">
        <v>18</v>
      </c>
      <c r="K27" s="104" t="s">
        <v>261</v>
      </c>
      <c r="L27" s="104" t="s">
        <v>261</v>
      </c>
      <c r="M27" s="104">
        <v>18</v>
      </c>
      <c r="N27" s="976">
        <v>0</v>
      </c>
    </row>
    <row r="28" spans="1:14" ht="21.95" customHeight="1">
      <c r="A28" s="584">
        <v>2016</v>
      </c>
      <c r="B28" s="179">
        <v>401</v>
      </c>
      <c r="C28" s="104">
        <v>222</v>
      </c>
      <c r="D28" s="104">
        <v>179</v>
      </c>
      <c r="E28" s="180">
        <v>221</v>
      </c>
      <c r="F28" s="131">
        <v>125</v>
      </c>
      <c r="G28" s="131">
        <v>96</v>
      </c>
      <c r="H28" s="104">
        <v>221</v>
      </c>
      <c r="I28" s="104">
        <v>0</v>
      </c>
      <c r="J28" s="180">
        <v>180</v>
      </c>
      <c r="K28" s="104">
        <v>97</v>
      </c>
      <c r="L28" s="104">
        <v>83</v>
      </c>
      <c r="M28" s="104">
        <v>180</v>
      </c>
      <c r="N28" s="976">
        <v>0</v>
      </c>
    </row>
    <row r="29" spans="1:14" ht="21.95" customHeight="1">
      <c r="A29" s="584">
        <v>2017</v>
      </c>
      <c r="B29" s="180">
        <v>248</v>
      </c>
      <c r="C29" s="104">
        <v>0</v>
      </c>
      <c r="D29" s="104">
        <v>0</v>
      </c>
      <c r="E29" s="180">
        <v>214</v>
      </c>
      <c r="F29" s="131">
        <v>0</v>
      </c>
      <c r="G29" s="131">
        <v>0</v>
      </c>
      <c r="H29" s="104">
        <v>214</v>
      </c>
      <c r="I29" s="104">
        <v>0</v>
      </c>
      <c r="J29" s="180">
        <v>34</v>
      </c>
      <c r="K29" s="131">
        <v>0</v>
      </c>
      <c r="L29" s="131">
        <v>0</v>
      </c>
      <c r="M29" s="104">
        <v>34</v>
      </c>
      <c r="N29" s="976">
        <v>0</v>
      </c>
    </row>
    <row r="30" spans="1:14" ht="21.95" customHeight="1">
      <c r="A30" s="584">
        <v>2018</v>
      </c>
      <c r="B30" s="180">
        <v>186</v>
      </c>
      <c r="C30" s="104">
        <v>0</v>
      </c>
      <c r="D30" s="104">
        <v>0</v>
      </c>
      <c r="E30" s="180">
        <v>85</v>
      </c>
      <c r="F30" s="131">
        <v>0</v>
      </c>
      <c r="G30" s="131">
        <v>0</v>
      </c>
      <c r="H30" s="104">
        <v>85</v>
      </c>
      <c r="I30" s="104">
        <v>0</v>
      </c>
      <c r="J30" s="180">
        <v>101</v>
      </c>
      <c r="K30" s="131">
        <v>0</v>
      </c>
      <c r="L30" s="131">
        <v>0</v>
      </c>
      <c r="M30" s="104">
        <v>101</v>
      </c>
      <c r="N30" s="976">
        <v>0</v>
      </c>
    </row>
    <row r="31" spans="1:14" ht="21.95" customHeight="1">
      <c r="A31" s="584">
        <v>2019</v>
      </c>
      <c r="B31" s="180">
        <v>245</v>
      </c>
      <c r="C31" s="104" t="s">
        <v>820</v>
      </c>
      <c r="D31" s="104" t="s">
        <v>820</v>
      </c>
      <c r="E31" s="180">
        <v>203</v>
      </c>
      <c r="F31" s="131" t="s">
        <v>820</v>
      </c>
      <c r="G31" s="131" t="s">
        <v>820</v>
      </c>
      <c r="H31" s="104">
        <v>203</v>
      </c>
      <c r="I31" s="104">
        <v>0</v>
      </c>
      <c r="J31" s="180">
        <v>42</v>
      </c>
      <c r="K31" s="131" t="s">
        <v>820</v>
      </c>
      <c r="L31" s="131" t="s">
        <v>820</v>
      </c>
      <c r="M31" s="104">
        <v>42</v>
      </c>
      <c r="N31" s="976">
        <v>0</v>
      </c>
    </row>
    <row r="32" spans="1:14" s="524" customFormat="1" ht="21.95" customHeight="1">
      <c r="A32" s="771">
        <v>2020</v>
      </c>
      <c r="B32" s="777">
        <v>162</v>
      </c>
      <c r="C32" s="165" t="s">
        <v>817</v>
      </c>
      <c r="D32" s="165" t="s">
        <v>817</v>
      </c>
      <c r="E32" s="777">
        <v>103</v>
      </c>
      <c r="F32" s="760" t="s">
        <v>817</v>
      </c>
      <c r="G32" s="760" t="s">
        <v>817</v>
      </c>
      <c r="H32" s="165">
        <v>103</v>
      </c>
      <c r="I32" s="165">
        <v>0</v>
      </c>
      <c r="J32" s="777">
        <v>59</v>
      </c>
      <c r="K32" s="760" t="s">
        <v>817</v>
      </c>
      <c r="L32" s="760" t="s">
        <v>817</v>
      </c>
      <c r="M32" s="165">
        <v>59</v>
      </c>
      <c r="N32" s="766">
        <v>0</v>
      </c>
    </row>
    <row r="33" spans="1:14" s="117" customFormat="1" ht="9.9499999999999993" customHeight="1" thickBot="1">
      <c r="A33" s="632"/>
      <c r="B33" s="611"/>
      <c r="C33" s="611"/>
      <c r="D33" s="611"/>
      <c r="E33" s="975"/>
      <c r="F33" s="975"/>
      <c r="G33" s="975"/>
      <c r="H33" s="177"/>
      <c r="I33" s="611"/>
      <c r="J33" s="611"/>
      <c r="K33" s="611"/>
      <c r="L33" s="177"/>
      <c r="M33" s="177"/>
      <c r="N33" s="633"/>
    </row>
    <row r="34" spans="1:14" s="101" customFormat="1" ht="9.9499999999999993" customHeight="1" thickBot="1"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</row>
    <row r="35" spans="1:14" ht="18.75" customHeight="1">
      <c r="A35" s="1469" t="s">
        <v>281</v>
      </c>
      <c r="B35" s="1776" t="s">
        <v>786</v>
      </c>
      <c r="C35" s="1777"/>
      <c r="D35" s="1777"/>
      <c r="E35" s="1777"/>
      <c r="F35" s="1777"/>
      <c r="G35" s="1777"/>
      <c r="H35" s="1777"/>
      <c r="I35" s="1777"/>
      <c r="J35" s="1777"/>
      <c r="K35" s="1777"/>
      <c r="L35" s="1777"/>
      <c r="M35" s="1777"/>
      <c r="N35" s="1778"/>
    </row>
    <row r="36" spans="1:14" ht="22.5" customHeight="1">
      <c r="A36" s="1470"/>
      <c r="B36" s="614" t="s">
        <v>300</v>
      </c>
      <c r="C36" s="614"/>
      <c r="D36" s="614"/>
      <c r="E36" s="614"/>
      <c r="F36" s="614"/>
      <c r="G36" s="1786"/>
      <c r="H36" s="614" t="s">
        <v>301</v>
      </c>
      <c r="I36" s="614"/>
      <c r="J36" s="614"/>
      <c r="K36" s="614"/>
      <c r="L36" s="614"/>
      <c r="M36" s="1786"/>
      <c r="N36" s="1230" t="s">
        <v>289</v>
      </c>
    </row>
    <row r="37" spans="1:14" ht="17.25" customHeight="1">
      <c r="A37" s="1470"/>
      <c r="B37" s="1769" t="s">
        <v>290</v>
      </c>
      <c r="C37" s="1769"/>
      <c r="D37" s="1769"/>
      <c r="E37" s="1770"/>
      <c r="F37" s="1787" t="s">
        <v>291</v>
      </c>
      <c r="G37" s="1788"/>
      <c r="H37" s="1769" t="s">
        <v>288</v>
      </c>
      <c r="I37" s="1769"/>
      <c r="J37" s="1769"/>
      <c r="K37" s="1770"/>
      <c r="L37" s="1789" t="s">
        <v>292</v>
      </c>
      <c r="M37" s="1790" t="s">
        <v>293</v>
      </c>
      <c r="N37" s="1782"/>
    </row>
    <row r="38" spans="1:14" ht="14.25" customHeight="1">
      <c r="A38" s="1470"/>
      <c r="B38" s="1226"/>
      <c r="C38" s="334"/>
      <c r="D38" s="337" t="s">
        <v>271</v>
      </c>
      <c r="E38" s="337" t="s">
        <v>272</v>
      </c>
      <c r="F38" s="1496" t="s">
        <v>302</v>
      </c>
      <c r="G38" s="1497"/>
      <c r="H38" s="1226"/>
      <c r="I38" s="1791"/>
      <c r="J38" s="337" t="s">
        <v>271</v>
      </c>
      <c r="K38" s="337" t="s">
        <v>272</v>
      </c>
      <c r="L38" s="99"/>
      <c r="M38" s="98"/>
      <c r="N38" s="1782"/>
    </row>
    <row r="39" spans="1:14" ht="6" customHeight="1">
      <c r="A39" s="1470"/>
      <c r="B39" s="1226"/>
      <c r="C39" s="1792"/>
      <c r="D39" s="99"/>
      <c r="E39" s="98"/>
      <c r="F39" s="1496"/>
      <c r="G39" s="1497"/>
      <c r="H39" s="1226"/>
      <c r="I39" s="1793"/>
      <c r="J39" s="99"/>
      <c r="K39" s="98"/>
      <c r="L39" s="1774" t="s">
        <v>925</v>
      </c>
      <c r="M39" s="1774" t="s">
        <v>303</v>
      </c>
      <c r="N39" s="1784" t="s">
        <v>922</v>
      </c>
    </row>
    <row r="40" spans="1:14" ht="22.5" customHeight="1">
      <c r="A40" s="1471"/>
      <c r="B40" s="1231"/>
      <c r="C40" s="1794"/>
      <c r="D40" s="1232" t="s">
        <v>273</v>
      </c>
      <c r="E40" s="1229" t="s">
        <v>274</v>
      </c>
      <c r="F40" s="1493"/>
      <c r="G40" s="1495"/>
      <c r="H40" s="1231"/>
      <c r="I40" s="608"/>
      <c r="J40" s="1232" t="s">
        <v>273</v>
      </c>
      <c r="K40" s="1229" t="s">
        <v>274</v>
      </c>
      <c r="L40" s="1800"/>
      <c r="M40" s="1800"/>
      <c r="N40" s="1785"/>
    </row>
    <row r="41" spans="1:14" ht="21.95" customHeight="1">
      <c r="A41" s="584">
        <v>2015</v>
      </c>
      <c r="B41" s="1481">
        <v>2958</v>
      </c>
      <c r="C41" s="1480"/>
      <c r="D41" s="499" t="s">
        <v>261</v>
      </c>
      <c r="E41" s="499" t="s">
        <v>261</v>
      </c>
      <c r="F41" s="282"/>
      <c r="G41" s="282">
        <v>2354</v>
      </c>
      <c r="H41" s="1480">
        <v>14</v>
      </c>
      <c r="I41" s="1480"/>
      <c r="J41" s="499">
        <v>10</v>
      </c>
      <c r="K41" s="499">
        <v>4</v>
      </c>
      <c r="L41" s="282">
        <v>2</v>
      </c>
      <c r="M41" s="282">
        <v>12</v>
      </c>
      <c r="N41" s="980">
        <v>38</v>
      </c>
    </row>
    <row r="42" spans="1:14" ht="21.95" customHeight="1">
      <c r="A42" s="584">
        <v>2016</v>
      </c>
      <c r="B42" s="1479">
        <v>8707</v>
      </c>
      <c r="C42" s="1478"/>
      <c r="D42" s="499" t="s">
        <v>261</v>
      </c>
      <c r="E42" s="499" t="s">
        <v>261</v>
      </c>
      <c r="F42" s="282"/>
      <c r="G42" s="282">
        <v>7938</v>
      </c>
      <c r="H42" s="1478">
        <v>19</v>
      </c>
      <c r="I42" s="1478"/>
      <c r="J42" s="499">
        <v>11</v>
      </c>
      <c r="K42" s="499">
        <v>8</v>
      </c>
      <c r="L42" s="282">
        <v>3</v>
      </c>
      <c r="M42" s="282">
        <v>16</v>
      </c>
      <c r="N42" s="980">
        <v>83</v>
      </c>
    </row>
    <row r="43" spans="1:14" ht="21.95" customHeight="1">
      <c r="A43" s="584">
        <v>2017</v>
      </c>
      <c r="B43" s="1479">
        <v>8931</v>
      </c>
      <c r="C43" s="1478"/>
      <c r="D43" s="499" t="s">
        <v>261</v>
      </c>
      <c r="E43" s="499" t="s">
        <v>261</v>
      </c>
      <c r="F43" s="282"/>
      <c r="G43" s="282">
        <v>8354</v>
      </c>
      <c r="H43" s="1478">
        <v>22</v>
      </c>
      <c r="I43" s="1478"/>
      <c r="J43" s="282">
        <v>9</v>
      </c>
      <c r="K43" s="282">
        <v>13</v>
      </c>
      <c r="L43" s="282">
        <v>2</v>
      </c>
      <c r="M43" s="282">
        <v>20</v>
      </c>
      <c r="N43" s="980">
        <v>46</v>
      </c>
    </row>
    <row r="44" spans="1:14" ht="21.95" customHeight="1">
      <c r="A44" s="584">
        <v>2018</v>
      </c>
      <c r="B44" s="1479">
        <v>8856</v>
      </c>
      <c r="C44" s="1478"/>
      <c r="D44" s="499" t="s">
        <v>261</v>
      </c>
      <c r="E44" s="499" t="s">
        <v>261</v>
      </c>
      <c r="F44" s="282"/>
      <c r="G44" s="282">
        <v>8393</v>
      </c>
      <c r="H44" s="1478">
        <v>14</v>
      </c>
      <c r="I44" s="1478"/>
      <c r="J44" s="282">
        <v>9</v>
      </c>
      <c r="K44" s="282">
        <v>5</v>
      </c>
      <c r="L44" s="282">
        <v>0</v>
      </c>
      <c r="M44" s="282">
        <v>14</v>
      </c>
      <c r="N44" s="980">
        <v>69</v>
      </c>
    </row>
    <row r="45" spans="1:14" ht="21.95" customHeight="1">
      <c r="A45" s="584">
        <v>2019</v>
      </c>
      <c r="B45" s="1479">
        <v>8741</v>
      </c>
      <c r="C45" s="1478"/>
      <c r="D45" s="499" t="s">
        <v>820</v>
      </c>
      <c r="E45" s="499" t="s">
        <v>820</v>
      </c>
      <c r="F45" s="282"/>
      <c r="G45" s="282">
        <v>8594</v>
      </c>
      <c r="H45" s="1478">
        <f>SUM(J45:K45)</f>
        <v>9</v>
      </c>
      <c r="I45" s="1478"/>
      <c r="J45" s="282">
        <v>5</v>
      </c>
      <c r="K45" s="282">
        <v>4</v>
      </c>
      <c r="L45" s="282">
        <v>0</v>
      </c>
      <c r="M45" s="282">
        <v>9</v>
      </c>
      <c r="N45" s="980">
        <v>0</v>
      </c>
    </row>
    <row r="46" spans="1:14" s="524" customFormat="1" ht="21.95" customHeight="1">
      <c r="A46" s="771">
        <v>2020</v>
      </c>
      <c r="B46" s="1485">
        <f>SUM(D46:E46)</f>
        <v>0</v>
      </c>
      <c r="C46" s="1484"/>
      <c r="D46" s="981" t="s">
        <v>823</v>
      </c>
      <c r="E46" s="981" t="s">
        <v>823</v>
      </c>
      <c r="F46" s="803"/>
      <c r="G46" s="803">
        <v>0</v>
      </c>
      <c r="H46" s="1484">
        <f>SUM(J46:K46)</f>
        <v>8</v>
      </c>
      <c r="I46" s="1484"/>
      <c r="J46" s="803">
        <v>5</v>
      </c>
      <c r="K46" s="803">
        <v>3</v>
      </c>
      <c r="L46" s="803">
        <v>3</v>
      </c>
      <c r="M46" s="803">
        <v>5</v>
      </c>
      <c r="N46" s="982">
        <v>14</v>
      </c>
    </row>
    <row r="47" spans="1:14" ht="9.9499999999999993" customHeight="1" thickBot="1">
      <c r="A47" s="632"/>
      <c r="B47" s="983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633"/>
    </row>
    <row r="48" spans="1:14" ht="9.9499999999999993" customHeight="1">
      <c r="A48" s="133"/>
      <c r="B48" s="133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</row>
    <row r="49" spans="1:14" ht="16.5" customHeight="1">
      <c r="A49" s="138" t="s">
        <v>60</v>
      </c>
      <c r="N49" s="1810"/>
    </row>
  </sheetData>
  <mergeCells count="56">
    <mergeCell ref="L39:L40"/>
    <mergeCell ref="M10:M12"/>
    <mergeCell ref="M7:M9"/>
    <mergeCell ref="K24:K25"/>
    <mergeCell ref="L24:L25"/>
    <mergeCell ref="N23:N25"/>
    <mergeCell ref="M23:M25"/>
    <mergeCell ref="C24:C25"/>
    <mergeCell ref="D24:D25"/>
    <mergeCell ref="F24:F25"/>
    <mergeCell ref="G24:G25"/>
    <mergeCell ref="H23:H25"/>
    <mergeCell ref="I23:I25"/>
    <mergeCell ref="B22:D23"/>
    <mergeCell ref="E23:G23"/>
    <mergeCell ref="E22:G22"/>
    <mergeCell ref="B14:C14"/>
    <mergeCell ref="B21:N21"/>
    <mergeCell ref="B7:E8"/>
    <mergeCell ref="D9:D10"/>
    <mergeCell ref="E9:E10"/>
    <mergeCell ref="I8:I9"/>
    <mergeCell ref="K8:K10"/>
    <mergeCell ref="J11:J12"/>
    <mergeCell ref="J8:J10"/>
    <mergeCell ref="N39:N40"/>
    <mergeCell ref="M39:M40"/>
    <mergeCell ref="B35:N35"/>
    <mergeCell ref="F37:G37"/>
    <mergeCell ref="J23:L23"/>
    <mergeCell ref="F9:F12"/>
    <mergeCell ref="K11:K12"/>
    <mergeCell ref="L8:L9"/>
    <mergeCell ref="L10:L12"/>
    <mergeCell ref="B17:C17"/>
    <mergeCell ref="B18:C18"/>
    <mergeCell ref="B13:C13"/>
    <mergeCell ref="H46:I46"/>
    <mergeCell ref="B46:C46"/>
    <mergeCell ref="H45:I45"/>
    <mergeCell ref="B45:C45"/>
    <mergeCell ref="H44:I44"/>
    <mergeCell ref="B44:C44"/>
    <mergeCell ref="A35:A40"/>
    <mergeCell ref="A21:A26"/>
    <mergeCell ref="A6:A12"/>
    <mergeCell ref="H43:I43"/>
    <mergeCell ref="B43:C43"/>
    <mergeCell ref="H42:I42"/>
    <mergeCell ref="H41:I41"/>
    <mergeCell ref="F38:G40"/>
    <mergeCell ref="B41:C41"/>
    <mergeCell ref="B42:C42"/>
    <mergeCell ref="B6:N6"/>
    <mergeCell ref="B15:C15"/>
    <mergeCell ref="B16:C16"/>
  </mergeCells>
  <phoneticPr fontId="4" type="noConversion"/>
  <printOptions horizontalCentered="1" gridLinesSet="0"/>
  <pageMargins left="0.59055118110236227" right="0.59055118110236227" top="0.55118110236220474" bottom="0.55118110236220474" header="0.51181102362204722" footer="0.51181102362204722"/>
  <pageSetup paperSize="9" scale="80" pageOrder="overThenDown" orientation="portrait" r:id="rId1"/>
  <headerFooter alignWithMargins="0"/>
  <rowBreaks count="1" manualBreakCount="1">
    <brk id="49" max="1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K20"/>
  <sheetViews>
    <sheetView view="pageBreakPreview" topLeftCell="A4" zoomScaleNormal="100" zoomScaleSheetLayoutView="100" workbookViewId="0">
      <selection activeCell="H16" sqref="H16:I16"/>
    </sheetView>
  </sheetViews>
  <sheetFormatPr defaultRowHeight="17.25"/>
  <cols>
    <col min="1" max="1" width="9.44140625" style="185" customWidth="1"/>
    <col min="2" max="2" width="8.6640625" style="185" customWidth="1"/>
    <col min="3" max="3" width="8.88671875" style="185" customWidth="1"/>
    <col min="4" max="4" width="8.6640625" style="185" customWidth="1"/>
    <col min="5" max="5" width="8.109375" style="185" customWidth="1"/>
    <col min="6" max="6" width="8.5546875" style="185" customWidth="1"/>
    <col min="7" max="7" width="9" style="185" customWidth="1"/>
    <col min="8" max="8" width="8" style="185" customWidth="1"/>
    <col min="9" max="9" width="9.33203125" style="185" customWidth="1"/>
    <col min="10" max="16384" width="8.88671875" style="185"/>
  </cols>
  <sheetData>
    <row r="1" spans="1:11" s="90" customFormat="1" ht="15" customHeight="1">
      <c r="A1" s="89"/>
      <c r="B1" s="89"/>
      <c r="C1" s="89"/>
      <c r="D1" s="89"/>
      <c r="E1" s="89"/>
      <c r="F1" s="89"/>
      <c r="G1" s="89"/>
      <c r="H1" s="89"/>
      <c r="I1" s="89"/>
    </row>
    <row r="2" spans="1:11" s="643" customFormat="1" ht="30" customHeight="1">
      <c r="A2" s="595" t="s">
        <v>788</v>
      </c>
      <c r="B2" s="595"/>
      <c r="C2" s="595"/>
      <c r="D2" s="595"/>
      <c r="E2" s="595"/>
      <c r="F2" s="595"/>
      <c r="G2" s="595"/>
      <c r="H2" s="595"/>
      <c r="I2" s="595"/>
    </row>
    <row r="3" spans="1:11" s="636" customFormat="1" ht="30" customHeight="1">
      <c r="A3" s="644" t="s">
        <v>304</v>
      </c>
      <c r="B3" s="644"/>
      <c r="C3" s="645"/>
      <c r="D3" s="644"/>
      <c r="E3" s="644"/>
      <c r="F3" s="644"/>
      <c r="G3" s="644"/>
      <c r="H3" s="644"/>
      <c r="I3" s="644"/>
    </row>
    <row r="4" spans="1:11" s="171" customFormat="1" ht="15" customHeight="1">
      <c r="A4" s="183"/>
      <c r="B4" s="183"/>
      <c r="C4" s="184"/>
      <c r="D4" s="183"/>
      <c r="E4" s="183"/>
      <c r="F4" s="183"/>
      <c r="G4" s="183"/>
      <c r="H4" s="183"/>
      <c r="I4" s="183"/>
    </row>
    <row r="5" spans="1:11" s="105" customFormat="1" ht="14.25" thickBot="1">
      <c r="A5" s="974" t="s">
        <v>305</v>
      </c>
      <c r="B5" s="974"/>
      <c r="C5" s="974"/>
      <c r="D5" s="974"/>
      <c r="E5" s="974"/>
      <c r="F5" s="974"/>
      <c r="G5" s="974"/>
      <c r="H5" s="974"/>
      <c r="I5" s="914" t="s">
        <v>250</v>
      </c>
    </row>
    <row r="6" spans="1:11" ht="17.25" customHeight="1">
      <c r="A6" s="1469" t="s">
        <v>346</v>
      </c>
      <c r="B6" s="1342" t="s">
        <v>306</v>
      </c>
      <c r="C6" s="1504"/>
      <c r="D6" s="1500" t="s">
        <v>314</v>
      </c>
      <c r="E6" s="1501"/>
      <c r="F6" s="1505" t="s">
        <v>307</v>
      </c>
      <c r="G6" s="1506"/>
      <c r="H6" s="1342" t="s">
        <v>315</v>
      </c>
      <c r="I6" s="1344"/>
    </row>
    <row r="7" spans="1:11" ht="14.25" customHeight="1">
      <c r="A7" s="1470"/>
      <c r="B7" s="1496" t="s">
        <v>310</v>
      </c>
      <c r="C7" s="1497"/>
      <c r="D7" s="1502"/>
      <c r="E7" s="1503"/>
      <c r="F7" s="1496" t="s">
        <v>312</v>
      </c>
      <c r="G7" s="1497"/>
      <c r="H7" s="1498" t="s">
        <v>313</v>
      </c>
      <c r="I7" s="1499"/>
    </row>
    <row r="8" spans="1:11" ht="29.25" customHeight="1">
      <c r="A8" s="1470"/>
      <c r="B8" s="1493"/>
      <c r="C8" s="1495"/>
      <c r="D8" s="1498" t="s">
        <v>311</v>
      </c>
      <c r="E8" s="1509"/>
      <c r="F8" s="1493"/>
      <c r="G8" s="1495"/>
      <c r="H8" s="1493"/>
      <c r="I8" s="1494"/>
    </row>
    <row r="9" spans="1:11" ht="17.25" customHeight="1">
      <c r="A9" s="1470"/>
      <c r="B9" s="1373" t="s">
        <v>308</v>
      </c>
      <c r="C9" s="1375"/>
      <c r="D9" s="1373" t="s">
        <v>308</v>
      </c>
      <c r="E9" s="1375"/>
      <c r="F9" s="1373" t="s">
        <v>308</v>
      </c>
      <c r="G9" s="1375"/>
      <c r="H9" s="1373" t="s">
        <v>308</v>
      </c>
      <c r="I9" s="1492"/>
    </row>
    <row r="10" spans="1:11" ht="25.5" customHeight="1">
      <c r="A10" s="1471"/>
      <c r="B10" s="1493" t="s">
        <v>309</v>
      </c>
      <c r="C10" s="1495"/>
      <c r="D10" s="1493" t="s">
        <v>309</v>
      </c>
      <c r="E10" s="1495"/>
      <c r="F10" s="1493" t="s">
        <v>309</v>
      </c>
      <c r="G10" s="1495"/>
      <c r="H10" s="1493" t="s">
        <v>309</v>
      </c>
      <c r="I10" s="1494"/>
    </row>
    <row r="11" spans="1:11" ht="54.95" customHeight="1">
      <c r="A11" s="584">
        <v>2015</v>
      </c>
      <c r="B11" s="1513">
        <v>10100</v>
      </c>
      <c r="C11" s="1510"/>
      <c r="D11" s="1510">
        <v>668</v>
      </c>
      <c r="E11" s="1510"/>
      <c r="F11" s="1510">
        <v>7024</v>
      </c>
      <c r="G11" s="1510"/>
      <c r="H11" s="1510">
        <v>3861</v>
      </c>
      <c r="I11" s="1515"/>
    </row>
    <row r="12" spans="1:11" ht="54.95" customHeight="1">
      <c r="A12" s="984">
        <v>2016</v>
      </c>
      <c r="B12" s="1507">
        <v>9349</v>
      </c>
      <c r="C12" s="1508"/>
      <c r="D12" s="1508">
        <v>515</v>
      </c>
      <c r="E12" s="1508"/>
      <c r="F12" s="1508">
        <v>4696</v>
      </c>
      <c r="G12" s="1508"/>
      <c r="H12" s="1508">
        <v>3547</v>
      </c>
      <c r="I12" s="1516"/>
    </row>
    <row r="13" spans="1:11" s="186" customFormat="1" ht="54.95" customHeight="1">
      <c r="A13" s="984">
        <v>2017</v>
      </c>
      <c r="B13" s="1507">
        <v>16937</v>
      </c>
      <c r="C13" s="1508"/>
      <c r="D13" s="1508">
        <v>395</v>
      </c>
      <c r="E13" s="1508"/>
      <c r="F13" s="1508">
        <v>4902</v>
      </c>
      <c r="G13" s="1508"/>
      <c r="H13" s="1508">
        <v>3093</v>
      </c>
      <c r="I13" s="1516"/>
    </row>
    <row r="14" spans="1:11" s="186" customFormat="1" ht="54.95" customHeight="1">
      <c r="A14" s="984">
        <v>2018</v>
      </c>
      <c r="B14" s="1507">
        <v>9163</v>
      </c>
      <c r="C14" s="1508"/>
      <c r="D14" s="1508">
        <v>851</v>
      </c>
      <c r="E14" s="1508"/>
      <c r="F14" s="1508">
        <v>4579</v>
      </c>
      <c r="G14" s="1508"/>
      <c r="H14" s="1508">
        <v>2936</v>
      </c>
      <c r="I14" s="1516"/>
    </row>
    <row r="15" spans="1:11" s="186" customFormat="1" ht="54.95" customHeight="1">
      <c r="A15" s="984">
        <v>2019</v>
      </c>
      <c r="B15" s="1507">
        <v>9460</v>
      </c>
      <c r="C15" s="1508"/>
      <c r="D15" s="1508">
        <v>592</v>
      </c>
      <c r="E15" s="1508"/>
      <c r="F15" s="1508">
        <v>4645</v>
      </c>
      <c r="G15" s="1508"/>
      <c r="H15" s="1508">
        <v>2413</v>
      </c>
      <c r="I15" s="1516"/>
      <c r="K15" s="191"/>
    </row>
    <row r="16" spans="1:11" s="731" customFormat="1" ht="54.95" customHeight="1">
      <c r="A16" s="770">
        <v>2020</v>
      </c>
      <c r="B16" s="1511">
        <v>1767</v>
      </c>
      <c r="C16" s="1512"/>
      <c r="D16" s="1512">
        <v>669</v>
      </c>
      <c r="E16" s="1512"/>
      <c r="F16" s="1512">
        <v>2158</v>
      </c>
      <c r="G16" s="1512"/>
      <c r="H16" s="1512">
        <v>383</v>
      </c>
      <c r="I16" s="1514"/>
    </row>
    <row r="17" spans="1:11" s="187" customFormat="1" ht="9.9499999999999993" customHeight="1" thickBot="1">
      <c r="A17" s="985"/>
      <c r="B17" s="986"/>
      <c r="C17" s="987"/>
      <c r="D17" s="987"/>
      <c r="E17" s="987"/>
      <c r="F17" s="987"/>
      <c r="G17" s="987"/>
      <c r="H17" s="987"/>
      <c r="I17" s="988"/>
    </row>
    <row r="18" spans="1:11" s="187" customFormat="1" ht="9.9499999999999993" customHeight="1">
      <c r="A18" s="188"/>
      <c r="B18" s="189"/>
      <c r="C18" s="189"/>
      <c r="D18" s="189"/>
      <c r="E18" s="189"/>
      <c r="F18" s="189"/>
      <c r="G18" s="189"/>
      <c r="H18" s="189"/>
      <c r="I18" s="189"/>
    </row>
    <row r="19" spans="1:11" s="187" customFormat="1" ht="15" customHeight="1">
      <c r="A19" s="192" t="s">
        <v>316</v>
      </c>
      <c r="B19" s="189"/>
      <c r="C19" s="189"/>
      <c r="D19" s="189"/>
      <c r="E19" s="189"/>
      <c r="F19" s="189"/>
      <c r="G19" s="189"/>
      <c r="H19" s="189"/>
      <c r="I19" s="189"/>
    </row>
    <row r="20" spans="1:11" s="101" customFormat="1" ht="15" customHeight="1">
      <c r="A20" s="137" t="s">
        <v>60</v>
      </c>
      <c r="B20" s="137"/>
      <c r="C20" s="137"/>
      <c r="D20" s="137"/>
      <c r="E20" s="137"/>
      <c r="F20" s="137"/>
      <c r="G20" s="137"/>
      <c r="H20" s="137"/>
      <c r="I20" s="137"/>
      <c r="K20" s="185"/>
    </row>
  </sheetData>
  <mergeCells count="41">
    <mergeCell ref="H16:I16"/>
    <mergeCell ref="H11:I11"/>
    <mergeCell ref="H12:I12"/>
    <mergeCell ref="H13:I13"/>
    <mergeCell ref="H14:I14"/>
    <mergeCell ref="H15:I15"/>
    <mergeCell ref="F11:G11"/>
    <mergeCell ref="F12:G12"/>
    <mergeCell ref="F13:G13"/>
    <mergeCell ref="F14:G14"/>
    <mergeCell ref="B16:C16"/>
    <mergeCell ref="D16:E16"/>
    <mergeCell ref="F16:G16"/>
    <mergeCell ref="B15:C15"/>
    <mergeCell ref="D15:E15"/>
    <mergeCell ref="F15:G15"/>
    <mergeCell ref="B14:C14"/>
    <mergeCell ref="D11:E11"/>
    <mergeCell ref="D12:E12"/>
    <mergeCell ref="D13:E13"/>
    <mergeCell ref="D14:E14"/>
    <mergeCell ref="B11:C11"/>
    <mergeCell ref="B12:C12"/>
    <mergeCell ref="B13:C13"/>
    <mergeCell ref="A6:A10"/>
    <mergeCell ref="D8:E8"/>
    <mergeCell ref="B7:C8"/>
    <mergeCell ref="F7:G8"/>
    <mergeCell ref="H7:I8"/>
    <mergeCell ref="D6:E7"/>
    <mergeCell ref="B6:C6"/>
    <mergeCell ref="F6:G6"/>
    <mergeCell ref="H6:I6"/>
    <mergeCell ref="H9:I9"/>
    <mergeCell ref="H10:I10"/>
    <mergeCell ref="B9:C9"/>
    <mergeCell ref="B10:C10"/>
    <mergeCell ref="D9:E9"/>
    <mergeCell ref="D10:E10"/>
    <mergeCell ref="F9:G9"/>
    <mergeCell ref="F10:G10"/>
  </mergeCells>
  <phoneticPr fontId="4" type="noConversion"/>
  <printOptions gridLinesSet="0"/>
  <pageMargins left="0.49" right="0.39370078740157483" top="0.55118110236220474" bottom="0.55118110236220474" header="0.51181102362204722" footer="0.51181102362204722"/>
  <pageSetup paperSize="9" scale="90" pageOrder="overThenDown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E38"/>
  <sheetViews>
    <sheetView view="pageBreakPreview" topLeftCell="A4" zoomScaleNormal="100" workbookViewId="0">
      <selection activeCell="D25" sqref="D25:E35"/>
    </sheetView>
  </sheetViews>
  <sheetFormatPr defaultRowHeight="17.25" outlineLevelRow="1"/>
  <cols>
    <col min="1" max="1" width="12.6640625" style="195" customWidth="1"/>
    <col min="2" max="5" width="15.77734375" style="195" customWidth="1"/>
    <col min="6" max="16384" width="8.88671875" style="195"/>
  </cols>
  <sheetData>
    <row r="1" spans="1:5" s="37" customFormat="1" ht="15" customHeight="1">
      <c r="A1" s="38"/>
      <c r="B1" s="193"/>
      <c r="C1" s="193"/>
      <c r="D1" s="193"/>
    </row>
    <row r="2" spans="1:5" s="647" customFormat="1" ht="30" customHeight="1">
      <c r="A2" s="549" t="s">
        <v>789</v>
      </c>
      <c r="B2" s="646"/>
      <c r="C2" s="646"/>
      <c r="D2" s="646"/>
      <c r="E2" s="646"/>
    </row>
    <row r="3" spans="1:5" s="647" customFormat="1" ht="30" customHeight="1">
      <c r="A3" s="648" t="s">
        <v>317</v>
      </c>
      <c r="B3" s="646"/>
      <c r="C3" s="646"/>
      <c r="D3" s="646"/>
      <c r="E3" s="646"/>
    </row>
    <row r="4" spans="1:5" ht="15" customHeight="1">
      <c r="A4" s="83"/>
      <c r="B4" s="194"/>
      <c r="C4" s="194"/>
      <c r="D4" s="194"/>
      <c r="E4" s="194"/>
    </row>
    <row r="5" spans="1:5" s="55" customFormat="1" ht="14.25" thickBot="1">
      <c r="A5" s="913" t="s">
        <v>1</v>
      </c>
      <c r="E5" s="914" t="s">
        <v>318</v>
      </c>
    </row>
    <row r="6" spans="1:5" ht="19.5" customHeight="1">
      <c r="A6" s="563" t="s">
        <v>837</v>
      </c>
      <c r="B6" s="196" t="s">
        <v>840</v>
      </c>
      <c r="C6" s="197"/>
      <c r="D6" s="197"/>
      <c r="E6" s="989"/>
    </row>
    <row r="7" spans="1:5">
      <c r="A7" s="565"/>
      <c r="B7" s="1426" t="s">
        <v>319</v>
      </c>
      <c r="C7" s="1438"/>
      <c r="D7" s="1426" t="s">
        <v>320</v>
      </c>
      <c r="E7" s="1439"/>
    </row>
    <row r="8" spans="1:5" ht="15" customHeight="1">
      <c r="A8" s="565"/>
      <c r="B8" s="69"/>
      <c r="C8" s="871"/>
      <c r="D8" s="200"/>
      <c r="E8" s="990"/>
    </row>
    <row r="9" spans="1:5" ht="15" customHeight="1">
      <c r="A9" s="566" t="s">
        <v>49</v>
      </c>
      <c r="B9" s="1407" t="s">
        <v>322</v>
      </c>
      <c r="C9" s="1408"/>
      <c r="D9" s="1517" t="s">
        <v>321</v>
      </c>
      <c r="E9" s="1518"/>
    </row>
    <row r="10" spans="1:5" s="55" customFormat="1" ht="25.5" customHeight="1">
      <c r="A10" s="600">
        <v>2015</v>
      </c>
      <c r="B10" s="1519">
        <v>428</v>
      </c>
      <c r="C10" s="1519"/>
      <c r="D10" s="1519">
        <v>352</v>
      </c>
      <c r="E10" s="1520"/>
    </row>
    <row r="11" spans="1:5" s="55" customFormat="1" ht="25.5" customHeight="1">
      <c r="A11" s="570">
        <v>2016</v>
      </c>
      <c r="B11" s="1519">
        <v>419</v>
      </c>
      <c r="C11" s="1519"/>
      <c r="D11" s="1519">
        <v>354</v>
      </c>
      <c r="E11" s="1520"/>
    </row>
    <row r="12" spans="1:5" s="55" customFormat="1" ht="25.5" customHeight="1">
      <c r="A12" s="570">
        <v>2017</v>
      </c>
      <c r="B12" s="1519">
        <v>411</v>
      </c>
      <c r="C12" s="1519"/>
      <c r="D12" s="1519">
        <v>345</v>
      </c>
      <c r="E12" s="1520"/>
    </row>
    <row r="13" spans="1:5" s="55" customFormat="1" ht="25.5" customHeight="1">
      <c r="A13" s="570">
        <v>2018</v>
      </c>
      <c r="B13" s="1519">
        <v>369</v>
      </c>
      <c r="C13" s="1519"/>
      <c r="D13" s="1519">
        <v>361</v>
      </c>
      <c r="E13" s="1520"/>
    </row>
    <row r="14" spans="1:5" s="55" customFormat="1" ht="25.5" customHeight="1">
      <c r="A14" s="570">
        <v>2019</v>
      </c>
      <c r="B14" s="1521">
        <f>SUM(B15:C24)</f>
        <v>294</v>
      </c>
      <c r="C14" s="1519"/>
      <c r="D14" s="1519">
        <f>SUM(D15:E24)</f>
        <v>316</v>
      </c>
      <c r="E14" s="1520"/>
    </row>
    <row r="15" spans="1:5" s="55" customFormat="1" ht="27" hidden="1" customHeight="1" outlineLevel="1">
      <c r="A15" s="577" t="s">
        <v>50</v>
      </c>
      <c r="B15" s="1523">
        <v>216</v>
      </c>
      <c r="C15" s="1524"/>
      <c r="D15" s="1524">
        <v>226</v>
      </c>
      <c r="E15" s="1525"/>
    </row>
    <row r="16" spans="1:5" s="55" customFormat="1" ht="27" hidden="1" customHeight="1" outlineLevel="1">
      <c r="A16" s="577" t="s">
        <v>51</v>
      </c>
      <c r="B16" s="1523">
        <v>8</v>
      </c>
      <c r="C16" s="1524"/>
      <c r="D16" s="1524">
        <v>4</v>
      </c>
      <c r="E16" s="1525"/>
    </row>
    <row r="17" spans="1:5" s="55" customFormat="1" ht="27" hidden="1" customHeight="1" outlineLevel="1">
      <c r="A17" s="577" t="s">
        <v>52</v>
      </c>
      <c r="B17" s="1523">
        <v>3</v>
      </c>
      <c r="C17" s="1524"/>
      <c r="D17" s="1524">
        <v>2</v>
      </c>
      <c r="E17" s="1525"/>
    </row>
    <row r="18" spans="1:5" s="55" customFormat="1" ht="27" hidden="1" customHeight="1" outlineLevel="1">
      <c r="A18" s="577" t="s">
        <v>53</v>
      </c>
      <c r="B18" s="1523">
        <v>3</v>
      </c>
      <c r="C18" s="1524"/>
      <c r="D18" s="1524">
        <v>6</v>
      </c>
      <c r="E18" s="1525"/>
    </row>
    <row r="19" spans="1:5" s="55" customFormat="1" ht="27" hidden="1" customHeight="1" outlineLevel="1">
      <c r="A19" s="577" t="s">
        <v>54</v>
      </c>
      <c r="B19" s="1523">
        <v>7</v>
      </c>
      <c r="C19" s="1524"/>
      <c r="D19" s="1524">
        <v>5</v>
      </c>
      <c r="E19" s="1525"/>
    </row>
    <row r="20" spans="1:5" s="55" customFormat="1" ht="27" hidden="1" customHeight="1" outlineLevel="1">
      <c r="A20" s="577" t="s">
        <v>682</v>
      </c>
      <c r="B20" s="1523">
        <v>4</v>
      </c>
      <c r="C20" s="1524"/>
      <c r="D20" s="1524">
        <v>3</v>
      </c>
      <c r="E20" s="1525"/>
    </row>
    <row r="21" spans="1:5" s="55" customFormat="1" ht="27" hidden="1" customHeight="1" outlineLevel="1">
      <c r="A21" s="577" t="s">
        <v>55</v>
      </c>
      <c r="B21" s="1523">
        <v>36</v>
      </c>
      <c r="C21" s="1524"/>
      <c r="D21" s="1524">
        <v>45</v>
      </c>
      <c r="E21" s="1525"/>
    </row>
    <row r="22" spans="1:5" s="55" customFormat="1" ht="27" hidden="1" customHeight="1" outlineLevel="1">
      <c r="A22" s="577" t="s">
        <v>56</v>
      </c>
      <c r="B22" s="1523">
        <v>3</v>
      </c>
      <c r="C22" s="1524"/>
      <c r="D22" s="1524">
        <v>8</v>
      </c>
      <c r="E22" s="1525"/>
    </row>
    <row r="23" spans="1:5" s="55" customFormat="1" ht="27" hidden="1" customHeight="1" outlineLevel="1">
      <c r="A23" s="577" t="s">
        <v>57</v>
      </c>
      <c r="B23" s="1523">
        <v>7</v>
      </c>
      <c r="C23" s="1524"/>
      <c r="D23" s="1524">
        <v>8</v>
      </c>
      <c r="E23" s="1525"/>
    </row>
    <row r="24" spans="1:5" s="55" customFormat="1" ht="27" hidden="1" customHeight="1" outlineLevel="1">
      <c r="A24" s="577" t="s">
        <v>58</v>
      </c>
      <c r="B24" s="1523">
        <v>7</v>
      </c>
      <c r="C24" s="1524"/>
      <c r="D24" s="1524">
        <v>9</v>
      </c>
      <c r="E24" s="1525"/>
    </row>
    <row r="25" spans="1:5" s="55" customFormat="1" ht="25.5" customHeight="1" collapsed="1">
      <c r="A25" s="770">
        <v>2020</v>
      </c>
      <c r="B25" s="1485">
        <f>SUM(B26:C35)</f>
        <v>301</v>
      </c>
      <c r="C25" s="1484"/>
      <c r="D25" s="1484">
        <f>SUM(D26:E35)</f>
        <v>296</v>
      </c>
      <c r="E25" s="1522"/>
    </row>
    <row r="26" spans="1:5" s="55" customFormat="1" ht="27" customHeight="1" outlineLevel="1">
      <c r="A26" s="577" t="s">
        <v>50</v>
      </c>
      <c r="B26" s="1521">
        <v>221</v>
      </c>
      <c r="C26" s="1519"/>
      <c r="D26" s="1519">
        <v>202</v>
      </c>
      <c r="E26" s="1520"/>
    </row>
    <row r="27" spans="1:5" s="55" customFormat="1" ht="27" customHeight="1" outlineLevel="1">
      <c r="A27" s="577" t="s">
        <v>51</v>
      </c>
      <c r="B27" s="1521">
        <v>11</v>
      </c>
      <c r="C27" s="1519"/>
      <c r="D27" s="1519">
        <v>11</v>
      </c>
      <c r="E27" s="1520"/>
    </row>
    <row r="28" spans="1:5" s="55" customFormat="1" ht="27" customHeight="1" outlineLevel="1">
      <c r="A28" s="577" t="s">
        <v>52</v>
      </c>
      <c r="B28" s="1521">
        <v>5</v>
      </c>
      <c r="C28" s="1519"/>
      <c r="D28" s="1519">
        <v>4</v>
      </c>
      <c r="E28" s="1520"/>
    </row>
    <row r="29" spans="1:5" s="55" customFormat="1" ht="27" customHeight="1" outlineLevel="1">
      <c r="A29" s="577" t="s">
        <v>53</v>
      </c>
      <c r="B29" s="1521">
        <v>0</v>
      </c>
      <c r="C29" s="1519"/>
      <c r="D29" s="1519">
        <v>0</v>
      </c>
      <c r="E29" s="1520"/>
    </row>
    <row r="30" spans="1:5" s="55" customFormat="1" ht="27" customHeight="1" outlineLevel="1">
      <c r="A30" s="577" t="s">
        <v>54</v>
      </c>
      <c r="B30" s="1521">
        <v>5</v>
      </c>
      <c r="C30" s="1519"/>
      <c r="D30" s="1519">
        <v>11</v>
      </c>
      <c r="E30" s="1520"/>
    </row>
    <row r="31" spans="1:5" s="55" customFormat="1" ht="27" customHeight="1" outlineLevel="1">
      <c r="A31" s="577" t="s">
        <v>682</v>
      </c>
      <c r="B31" s="1521">
        <v>6</v>
      </c>
      <c r="C31" s="1519"/>
      <c r="D31" s="1519">
        <v>10</v>
      </c>
      <c r="E31" s="1520"/>
    </row>
    <row r="32" spans="1:5" s="55" customFormat="1" ht="27" customHeight="1" outlineLevel="1">
      <c r="A32" s="577" t="s">
        <v>55</v>
      </c>
      <c r="B32" s="1521">
        <v>31</v>
      </c>
      <c r="C32" s="1519"/>
      <c r="D32" s="1519">
        <v>34</v>
      </c>
      <c r="E32" s="1520"/>
    </row>
    <row r="33" spans="1:5" s="55" customFormat="1" ht="27" customHeight="1" outlineLevel="1">
      <c r="A33" s="577" t="s">
        <v>56</v>
      </c>
      <c r="B33" s="1521">
        <v>8</v>
      </c>
      <c r="C33" s="1519"/>
      <c r="D33" s="1519">
        <v>8</v>
      </c>
      <c r="E33" s="1520"/>
    </row>
    <row r="34" spans="1:5" s="55" customFormat="1" ht="27" customHeight="1" outlineLevel="1">
      <c r="A34" s="577" t="s">
        <v>57</v>
      </c>
      <c r="B34" s="1521">
        <v>8</v>
      </c>
      <c r="C34" s="1519"/>
      <c r="D34" s="1519">
        <v>9</v>
      </c>
      <c r="E34" s="1520"/>
    </row>
    <row r="35" spans="1:5" s="55" customFormat="1" ht="27" customHeight="1" outlineLevel="1">
      <c r="A35" s="577" t="s">
        <v>58</v>
      </c>
      <c r="B35" s="1521">
        <v>6</v>
      </c>
      <c r="C35" s="1519"/>
      <c r="D35" s="1519">
        <v>7</v>
      </c>
      <c r="E35" s="1520"/>
    </row>
    <row r="36" spans="1:5" s="716" customFormat="1" ht="9.9499999999999993" customHeight="1" thickBot="1">
      <c r="A36" s="738"/>
      <c r="B36" s="720"/>
      <c r="C36" s="720"/>
      <c r="D36" s="720"/>
      <c r="E36" s="939"/>
    </row>
    <row r="37" spans="1:5" s="55" customFormat="1" ht="9.9499999999999993" customHeight="1">
      <c r="A37" s="72"/>
      <c r="B37" s="199"/>
      <c r="C37" s="199"/>
      <c r="D37" s="199"/>
      <c r="E37" s="199"/>
    </row>
    <row r="38" spans="1:5" s="55" customFormat="1" ht="13.5">
      <c r="A38" s="973" t="s">
        <v>60</v>
      </c>
    </row>
  </sheetData>
  <mergeCells count="56">
    <mergeCell ref="D33:E33"/>
    <mergeCell ref="D34:E34"/>
    <mergeCell ref="D35:E35"/>
    <mergeCell ref="B33:C33"/>
    <mergeCell ref="B34:C34"/>
    <mergeCell ref="B35:C35"/>
    <mergeCell ref="B32:C32"/>
    <mergeCell ref="D26:E26"/>
    <mergeCell ref="D27:E27"/>
    <mergeCell ref="D28:E28"/>
    <mergeCell ref="D29:E29"/>
    <mergeCell ref="D30:E30"/>
    <mergeCell ref="B27:C27"/>
    <mergeCell ref="B28:C28"/>
    <mergeCell ref="B29:C29"/>
    <mergeCell ref="B30:C30"/>
    <mergeCell ref="B31:C31"/>
    <mergeCell ref="B26:C26"/>
    <mergeCell ref="D22:E22"/>
    <mergeCell ref="D23:E23"/>
    <mergeCell ref="D24:E24"/>
    <mergeCell ref="D31:E31"/>
    <mergeCell ref="D32:E32"/>
    <mergeCell ref="B20:C20"/>
    <mergeCell ref="B21:C21"/>
    <mergeCell ref="B22:C22"/>
    <mergeCell ref="B23:C23"/>
    <mergeCell ref="B24:C24"/>
    <mergeCell ref="B14:C14"/>
    <mergeCell ref="D14:E14"/>
    <mergeCell ref="B25:C25"/>
    <mergeCell ref="D25:E25"/>
    <mergeCell ref="B15:C15"/>
    <mergeCell ref="B16:C16"/>
    <mergeCell ref="B17:C17"/>
    <mergeCell ref="B18:C18"/>
    <mergeCell ref="B19:C19"/>
    <mergeCell ref="D15:E15"/>
    <mergeCell ref="D16:E16"/>
    <mergeCell ref="D17:E17"/>
    <mergeCell ref="D18:E18"/>
    <mergeCell ref="D19:E19"/>
    <mergeCell ref="D20:E20"/>
    <mergeCell ref="D21:E21"/>
    <mergeCell ref="B11:C11"/>
    <mergeCell ref="D11:E11"/>
    <mergeCell ref="B12:C12"/>
    <mergeCell ref="D12:E12"/>
    <mergeCell ref="B13:C13"/>
    <mergeCell ref="D13:E13"/>
    <mergeCell ref="B7:C7"/>
    <mergeCell ref="B9:C9"/>
    <mergeCell ref="D7:E7"/>
    <mergeCell ref="D9:E9"/>
    <mergeCell ref="B10:C10"/>
    <mergeCell ref="D10:E10"/>
  </mergeCells>
  <phoneticPr fontId="4" type="noConversion"/>
  <printOptions gridLinesSet="0"/>
  <pageMargins left="0.70866141732283472" right="0.39370078740157483" top="0.55118110236220474" bottom="0.55118110236220474" header="0.51181102362204722" footer="0.51181102362204722"/>
  <pageSetup paperSize="9" pageOrder="overThenDown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37"/>
  <sheetViews>
    <sheetView view="pageBreakPreview" topLeftCell="F13" zoomScaleNormal="100" workbookViewId="0">
      <selection activeCell="L29" sqref="L29"/>
    </sheetView>
  </sheetViews>
  <sheetFormatPr defaultRowHeight="13.5"/>
  <cols>
    <col min="1" max="12" width="11.77734375" style="208" customWidth="1"/>
    <col min="13" max="16384" width="8.88671875" style="208"/>
  </cols>
  <sheetData>
    <row r="1" spans="1:12" s="201" customFormat="1" ht="15" customHeight="1">
      <c r="A1" s="38"/>
      <c r="B1" s="193"/>
      <c r="C1" s="193"/>
      <c r="D1" s="193"/>
      <c r="E1" s="193"/>
      <c r="F1" s="193"/>
      <c r="G1" s="37"/>
    </row>
    <row r="2" spans="1:12" s="652" customFormat="1" ht="30" customHeight="1">
      <c r="A2" s="650" t="s">
        <v>790</v>
      </c>
      <c r="B2" s="650"/>
      <c r="C2" s="650"/>
      <c r="D2" s="650"/>
      <c r="E2" s="650"/>
      <c r="F2" s="651"/>
      <c r="G2" s="1526" t="s">
        <v>787</v>
      </c>
      <c r="H2" s="1526"/>
      <c r="I2" s="1526"/>
      <c r="J2" s="1526"/>
      <c r="K2" s="1526"/>
      <c r="L2" s="1526"/>
    </row>
    <row r="3" spans="1:12" s="655" customFormat="1" ht="30" customHeight="1">
      <c r="A3" s="653"/>
      <c r="B3" s="654"/>
      <c r="C3" s="654"/>
      <c r="D3" s="654"/>
      <c r="E3" s="654"/>
      <c r="F3" s="654"/>
      <c r="G3" s="1526"/>
      <c r="H3" s="1526"/>
      <c r="I3" s="1526"/>
      <c r="J3" s="1526"/>
      <c r="K3" s="1526"/>
      <c r="L3" s="1526"/>
    </row>
    <row r="4" spans="1:12" s="204" customFormat="1" ht="15" customHeight="1">
      <c r="A4" s="649"/>
      <c r="B4" s="649"/>
      <c r="C4" s="649"/>
      <c r="D4" s="649"/>
      <c r="E4" s="649"/>
      <c r="F4" s="649"/>
      <c r="G4" s="203"/>
    </row>
    <row r="5" spans="1:12" ht="14.25" thickBot="1">
      <c r="A5" s="991" t="s">
        <v>323</v>
      </c>
      <c r="B5" s="991"/>
      <c r="C5" s="991"/>
      <c r="D5" s="991"/>
      <c r="E5" s="991"/>
      <c r="F5" s="212"/>
      <c r="G5" s="914"/>
      <c r="L5" s="914" t="s">
        <v>324</v>
      </c>
    </row>
    <row r="6" spans="1:12" s="205" customFormat="1" ht="13.5" customHeight="1">
      <c r="A6" s="1550" t="s">
        <v>25</v>
      </c>
      <c r="B6" s="1552" t="s">
        <v>20</v>
      </c>
      <c r="C6" s="1540"/>
      <c r="D6" s="1540"/>
      <c r="E6" s="1540"/>
      <c r="F6" s="1541"/>
      <c r="G6" s="1293" t="s">
        <v>21</v>
      </c>
      <c r="H6" s="1283"/>
      <c r="I6" s="1283"/>
      <c r="J6" s="1283"/>
      <c r="K6" s="1283"/>
      <c r="L6" s="1291"/>
    </row>
    <row r="7" spans="1:12" s="205" customFormat="1" ht="13.5" customHeight="1">
      <c r="A7" s="1551"/>
      <c r="B7" s="1535"/>
      <c r="C7" s="1536"/>
      <c r="D7" s="1536"/>
      <c r="E7" s="1536"/>
      <c r="F7" s="1547"/>
      <c r="G7" s="1294"/>
      <c r="H7" s="1284"/>
      <c r="I7" s="1284"/>
      <c r="J7" s="1284"/>
      <c r="K7" s="1284"/>
      <c r="L7" s="1292"/>
    </row>
    <row r="8" spans="1:12" s="205" customFormat="1" ht="13.5" customHeight="1">
      <c r="A8" s="1551"/>
      <c r="B8" s="1530" t="s">
        <v>10</v>
      </c>
      <c r="C8" s="1531"/>
      <c r="D8" s="1531"/>
      <c r="E8" s="1531"/>
      <c r="F8" s="1532"/>
      <c r="G8" s="1294" t="s">
        <v>32</v>
      </c>
      <c r="H8" s="1533" t="s">
        <v>792</v>
      </c>
      <c r="I8" s="1533"/>
      <c r="J8" s="1533"/>
      <c r="K8" s="1533"/>
      <c r="L8" s="1534"/>
    </row>
    <row r="9" spans="1:12" s="205" customFormat="1" ht="13.5" customHeight="1">
      <c r="A9" s="1551"/>
      <c r="B9" s="1535" t="s">
        <v>11</v>
      </c>
      <c r="C9" s="1536"/>
      <c r="D9" s="1537"/>
      <c r="E9" s="1289" t="s">
        <v>12</v>
      </c>
      <c r="F9" s="1538" t="s">
        <v>13</v>
      </c>
      <c r="G9" s="1294"/>
      <c r="H9" s="1535" t="s">
        <v>11</v>
      </c>
      <c r="I9" s="1536"/>
      <c r="J9" s="1537"/>
      <c r="K9" s="1289" t="s">
        <v>12</v>
      </c>
      <c r="L9" s="1538" t="s">
        <v>13</v>
      </c>
    </row>
    <row r="10" spans="1:12" s="205" customFormat="1" ht="21.75" customHeight="1">
      <c r="A10" s="1551"/>
      <c r="B10" s="849"/>
      <c r="C10" s="848" t="s">
        <v>9</v>
      </c>
      <c r="D10" s="848" t="s">
        <v>15</v>
      </c>
      <c r="E10" s="1290"/>
      <c r="F10" s="1539"/>
      <c r="G10" s="1294"/>
      <c r="H10" s="849"/>
      <c r="I10" s="848" t="s">
        <v>9</v>
      </c>
      <c r="J10" s="848" t="s">
        <v>15</v>
      </c>
      <c r="K10" s="1290"/>
      <c r="L10" s="1539"/>
    </row>
    <row r="11" spans="1:12" ht="23.25" customHeight="1">
      <c r="A11" s="992">
        <v>2015</v>
      </c>
      <c r="B11" s="209">
        <v>69068</v>
      </c>
      <c r="C11" s="206">
        <v>34906</v>
      </c>
      <c r="D11" s="206">
        <v>33311</v>
      </c>
      <c r="E11" s="206">
        <v>46858</v>
      </c>
      <c r="F11" s="993">
        <v>21359</v>
      </c>
      <c r="G11" s="999" t="s">
        <v>825</v>
      </c>
      <c r="H11" s="1000">
        <v>32530</v>
      </c>
      <c r="I11" s="1000">
        <v>12288</v>
      </c>
      <c r="J11" s="1000">
        <v>20242</v>
      </c>
      <c r="K11" s="1000">
        <v>16064</v>
      </c>
      <c r="L11" s="1001">
        <v>16466</v>
      </c>
    </row>
    <row r="12" spans="1:12" ht="23.25" customHeight="1">
      <c r="A12" s="992">
        <v>2016</v>
      </c>
      <c r="B12" s="209">
        <v>68453</v>
      </c>
      <c r="C12" s="206">
        <v>34764</v>
      </c>
      <c r="D12" s="206">
        <v>33228</v>
      </c>
      <c r="E12" s="206">
        <v>40751</v>
      </c>
      <c r="F12" s="993">
        <v>27241</v>
      </c>
      <c r="G12" s="999" t="s">
        <v>826</v>
      </c>
      <c r="H12" s="1000">
        <v>33195</v>
      </c>
      <c r="I12" s="1000">
        <v>16374</v>
      </c>
      <c r="J12" s="1000">
        <v>16821</v>
      </c>
      <c r="K12" s="1000">
        <v>12873</v>
      </c>
      <c r="L12" s="1001">
        <v>20322</v>
      </c>
    </row>
    <row r="13" spans="1:12" ht="23.25" customHeight="1">
      <c r="A13" s="992">
        <v>2017</v>
      </c>
      <c r="B13" s="209">
        <v>67992</v>
      </c>
      <c r="C13" s="206">
        <v>34946</v>
      </c>
      <c r="D13" s="206">
        <v>33507</v>
      </c>
      <c r="E13" s="206">
        <v>41554</v>
      </c>
      <c r="F13" s="993">
        <v>26899</v>
      </c>
      <c r="G13" s="999" t="s">
        <v>827</v>
      </c>
      <c r="H13" s="1000">
        <v>33709</v>
      </c>
      <c r="I13" s="1000">
        <v>16604</v>
      </c>
      <c r="J13" s="1000">
        <v>17105</v>
      </c>
      <c r="K13" s="1000">
        <v>13594</v>
      </c>
      <c r="L13" s="1001">
        <v>20115</v>
      </c>
    </row>
    <row r="14" spans="1:12" ht="23.25" customHeight="1">
      <c r="A14" s="992">
        <v>2018</v>
      </c>
      <c r="B14" s="209">
        <v>68156</v>
      </c>
      <c r="C14" s="206">
        <v>34814</v>
      </c>
      <c r="D14" s="206">
        <v>33342</v>
      </c>
      <c r="E14" s="206">
        <v>42089</v>
      </c>
      <c r="F14" s="993">
        <v>26067</v>
      </c>
      <c r="G14" s="999" t="s">
        <v>828</v>
      </c>
      <c r="H14" s="1000">
        <v>33754</v>
      </c>
      <c r="I14" s="1000">
        <v>16645</v>
      </c>
      <c r="J14" s="1000">
        <v>17109</v>
      </c>
      <c r="K14" s="1000">
        <v>14082</v>
      </c>
      <c r="L14" s="1001">
        <v>19672</v>
      </c>
    </row>
    <row r="15" spans="1:12" ht="23.25" customHeight="1">
      <c r="A15" s="992">
        <v>2019</v>
      </c>
      <c r="B15" s="209">
        <v>67621</v>
      </c>
      <c r="C15" s="209">
        <v>34691</v>
      </c>
      <c r="D15" s="209">
        <v>32930</v>
      </c>
      <c r="E15" s="206">
        <v>42616</v>
      </c>
      <c r="F15" s="993">
        <v>25005</v>
      </c>
      <c r="G15" s="999">
        <v>2253</v>
      </c>
      <c r="H15" s="1000">
        <v>33655</v>
      </c>
      <c r="I15" s="1000">
        <v>16635</v>
      </c>
      <c r="J15" s="1000">
        <v>17020</v>
      </c>
      <c r="K15" s="1000">
        <v>14684</v>
      </c>
      <c r="L15" s="1001">
        <v>18971</v>
      </c>
    </row>
    <row r="16" spans="1:12" s="733" customFormat="1" ht="23.25" customHeight="1">
      <c r="A16" s="994">
        <v>2020</v>
      </c>
      <c r="B16" s="433">
        <f>SUM(C16:D16)</f>
        <v>67676</v>
      </c>
      <c r="C16" s="829">
        <v>34967</v>
      </c>
      <c r="D16" s="829">
        <v>32709</v>
      </c>
      <c r="E16" s="432">
        <f t="shared" ref="E16" si="0">SUM(K16,F29,L29)</f>
        <v>43649</v>
      </c>
      <c r="F16" s="995">
        <f t="shared" ref="F16" si="1">SUM(L16,G29)</f>
        <v>24027</v>
      </c>
      <c r="G16" s="1002">
        <v>2333</v>
      </c>
      <c r="H16" s="1003">
        <f>SUM(I16:J16)</f>
        <v>33611</v>
      </c>
      <c r="I16" s="1004">
        <v>16651</v>
      </c>
      <c r="J16" s="1004">
        <v>16960</v>
      </c>
      <c r="K16" s="1004">
        <v>15318</v>
      </c>
      <c r="L16" s="1005">
        <v>18293</v>
      </c>
    </row>
    <row r="17" spans="1:13" ht="9.9499999999999993" customHeight="1" thickBot="1">
      <c r="A17" s="996"/>
      <c r="B17" s="997"/>
      <c r="C17" s="997"/>
      <c r="D17" s="997"/>
      <c r="E17" s="997"/>
      <c r="F17" s="998"/>
      <c r="G17" s="1006"/>
      <c r="H17" s="1007"/>
      <c r="I17" s="1007"/>
      <c r="J17" s="1007"/>
      <c r="K17" s="1007"/>
      <c r="L17" s="1008"/>
    </row>
    <row r="18" spans="1:13" ht="9.9499999999999993" customHeight="1" thickBot="1">
      <c r="A18" s="212" t="s">
        <v>28</v>
      </c>
      <c r="B18" s="212"/>
      <c r="C18" s="212"/>
      <c r="D18" s="212"/>
      <c r="E18" s="212"/>
      <c r="F18" s="212"/>
      <c r="G18" s="212"/>
    </row>
    <row r="19" spans="1:13" ht="17.25" customHeight="1">
      <c r="A19" s="1554" t="s">
        <v>25</v>
      </c>
      <c r="B19" s="1540" t="s">
        <v>22</v>
      </c>
      <c r="C19" s="1540"/>
      <c r="D19" s="1540"/>
      <c r="E19" s="1540"/>
      <c r="F19" s="1541"/>
      <c r="G19" s="1545" t="s">
        <v>23</v>
      </c>
      <c r="H19" s="1540"/>
      <c r="I19" s="1540"/>
      <c r="J19" s="1540"/>
      <c r="K19" s="1540"/>
      <c r="L19" s="1541"/>
    </row>
    <row r="20" spans="1:13" ht="17.25" customHeight="1">
      <c r="A20" s="1555"/>
      <c r="B20" s="1542"/>
      <c r="C20" s="1542"/>
      <c r="D20" s="1542"/>
      <c r="E20" s="1542"/>
      <c r="F20" s="1543"/>
      <c r="G20" s="1546"/>
      <c r="H20" s="1536"/>
      <c r="I20" s="1536"/>
      <c r="J20" s="1536"/>
      <c r="K20" s="1536"/>
      <c r="L20" s="1547"/>
    </row>
    <row r="21" spans="1:13" ht="17.25" customHeight="1">
      <c r="A21" s="1555"/>
      <c r="B21" s="1284" t="s">
        <v>32</v>
      </c>
      <c r="C21" s="1527" t="s">
        <v>792</v>
      </c>
      <c r="D21" s="1528"/>
      <c r="E21" s="1528"/>
      <c r="F21" s="1529"/>
      <c r="G21" s="1013"/>
      <c r="H21" s="1527" t="s">
        <v>10</v>
      </c>
      <c r="I21" s="1528"/>
      <c r="J21" s="1528"/>
      <c r="K21" s="1528"/>
      <c r="L21" s="1529"/>
      <c r="M21" s="224"/>
    </row>
    <row r="22" spans="1:13" ht="17.25" customHeight="1">
      <c r="A22" s="1555"/>
      <c r="B22" s="1284"/>
      <c r="C22" s="1535" t="s">
        <v>11</v>
      </c>
      <c r="D22" s="1536"/>
      <c r="E22" s="1537"/>
      <c r="F22" s="1538" t="s">
        <v>12</v>
      </c>
      <c r="G22" s="1548" t="s">
        <v>13</v>
      </c>
      <c r="H22" s="1535" t="s">
        <v>11</v>
      </c>
      <c r="I22" s="1536"/>
      <c r="J22" s="1537"/>
      <c r="K22" s="1553" t="s">
        <v>14</v>
      </c>
      <c r="L22" s="1544" t="s">
        <v>24</v>
      </c>
      <c r="M22" s="224"/>
    </row>
    <row r="23" spans="1:13" ht="27" customHeight="1">
      <c r="A23" s="1556"/>
      <c r="B23" s="1284"/>
      <c r="C23" s="849"/>
      <c r="D23" s="848" t="s">
        <v>9</v>
      </c>
      <c r="E23" s="848" t="s">
        <v>15</v>
      </c>
      <c r="F23" s="1539"/>
      <c r="G23" s="1549"/>
      <c r="H23" s="849"/>
      <c r="I23" s="848" t="s">
        <v>9</v>
      </c>
      <c r="J23" s="848" t="s">
        <v>15</v>
      </c>
      <c r="K23" s="1290"/>
      <c r="L23" s="1539"/>
      <c r="M23" s="224"/>
    </row>
    <row r="24" spans="1:13" ht="24" customHeight="1">
      <c r="A24" s="992">
        <v>2015</v>
      </c>
      <c r="B24" s="826">
        <v>19</v>
      </c>
      <c r="C24" s="226">
        <v>10928</v>
      </c>
      <c r="D24" s="226">
        <v>3800</v>
      </c>
      <c r="E24" s="226">
        <v>7128</v>
      </c>
      <c r="F24" s="1009">
        <v>6035</v>
      </c>
      <c r="G24" s="999">
        <v>4893</v>
      </c>
      <c r="H24" s="226">
        <v>24759</v>
      </c>
      <c r="I24" s="1014">
        <v>12807</v>
      </c>
      <c r="J24" s="1014">
        <v>11952</v>
      </c>
      <c r="K24" s="1014">
        <v>13306</v>
      </c>
      <c r="L24" s="1015">
        <v>24759</v>
      </c>
      <c r="M24" s="224"/>
    </row>
    <row r="25" spans="1:13" ht="24" customHeight="1">
      <c r="A25" s="992">
        <v>2016</v>
      </c>
      <c r="B25" s="827">
        <v>19</v>
      </c>
      <c r="C25" s="226">
        <v>10710</v>
      </c>
      <c r="D25" s="226">
        <v>5968</v>
      </c>
      <c r="E25" s="226">
        <v>4742</v>
      </c>
      <c r="F25" s="1009">
        <v>3791</v>
      </c>
      <c r="G25" s="999">
        <v>6919</v>
      </c>
      <c r="H25" s="226">
        <v>24087</v>
      </c>
      <c r="I25" s="1014">
        <v>12422</v>
      </c>
      <c r="J25" s="1014">
        <v>11665</v>
      </c>
      <c r="K25" s="1014">
        <v>13117</v>
      </c>
      <c r="L25" s="1015">
        <v>24087</v>
      </c>
    </row>
    <row r="26" spans="1:13" ht="24" customHeight="1">
      <c r="A26" s="992">
        <v>2017</v>
      </c>
      <c r="B26" s="827">
        <v>19</v>
      </c>
      <c r="C26" s="226">
        <v>10547</v>
      </c>
      <c r="D26" s="226">
        <v>5860</v>
      </c>
      <c r="E26" s="226">
        <v>4687</v>
      </c>
      <c r="F26" s="1009">
        <v>3763</v>
      </c>
      <c r="G26" s="999">
        <v>6784</v>
      </c>
      <c r="H26" s="226">
        <v>24197</v>
      </c>
      <c r="I26" s="1014">
        <v>12482</v>
      </c>
      <c r="J26" s="1014">
        <v>11715</v>
      </c>
      <c r="K26" s="1014">
        <v>13501</v>
      </c>
      <c r="L26" s="1015">
        <v>24197</v>
      </c>
    </row>
    <row r="27" spans="1:13" ht="24" customHeight="1">
      <c r="A27" s="992">
        <v>2018</v>
      </c>
      <c r="B27" s="827">
        <v>19</v>
      </c>
      <c r="C27" s="226">
        <v>10126</v>
      </c>
      <c r="D27" s="226">
        <v>5623</v>
      </c>
      <c r="E27" s="226">
        <v>4503</v>
      </c>
      <c r="F27" s="1009">
        <v>3731</v>
      </c>
      <c r="G27" s="999">
        <v>6395</v>
      </c>
      <c r="H27" s="226">
        <v>24276</v>
      </c>
      <c r="I27" s="1014">
        <v>12546</v>
      </c>
      <c r="J27" s="1014">
        <v>11730</v>
      </c>
      <c r="K27" s="1014">
        <v>13846</v>
      </c>
      <c r="L27" s="1015">
        <v>24276</v>
      </c>
    </row>
    <row r="28" spans="1:13" ht="24" customHeight="1">
      <c r="A28" s="992">
        <v>2019</v>
      </c>
      <c r="B28" s="827">
        <v>19</v>
      </c>
      <c r="C28" s="207">
        <v>9775</v>
      </c>
      <c r="D28" s="828">
        <v>5479</v>
      </c>
      <c r="E28" s="22">
        <v>4296</v>
      </c>
      <c r="F28" s="537">
        <v>3741</v>
      </c>
      <c r="G28" s="999">
        <v>6034</v>
      </c>
      <c r="H28" s="226">
        <v>24191</v>
      </c>
      <c r="I28" s="1014">
        <v>12577</v>
      </c>
      <c r="J28" s="1014">
        <v>11614</v>
      </c>
      <c r="K28" s="1014">
        <v>14317</v>
      </c>
      <c r="L28" s="1015">
        <v>24191</v>
      </c>
    </row>
    <row r="29" spans="1:13" s="733" customFormat="1" ht="24" customHeight="1">
      <c r="A29" s="994">
        <v>2020</v>
      </c>
      <c r="B29" s="832">
        <v>19</v>
      </c>
      <c r="C29" s="830">
        <f>SUM(D29:E29)</f>
        <v>10055</v>
      </c>
      <c r="D29" s="732">
        <v>5801</v>
      </c>
      <c r="E29" s="732">
        <v>4254</v>
      </c>
      <c r="F29" s="1010">
        <v>4321</v>
      </c>
      <c r="G29" s="1016">
        <v>5734</v>
      </c>
      <c r="H29" s="831">
        <f>SUM(I29:J29)</f>
        <v>24010</v>
      </c>
      <c r="I29" s="1017">
        <v>12515</v>
      </c>
      <c r="J29" s="1017">
        <v>11495</v>
      </c>
      <c r="K29" s="1017">
        <v>14448</v>
      </c>
      <c r="L29" s="1018">
        <v>24010</v>
      </c>
    </row>
    <row r="30" spans="1:13" ht="9.9499999999999993" customHeight="1" thickBot="1">
      <c r="A30" s="996"/>
      <c r="B30" s="997"/>
      <c r="C30" s="1011"/>
      <c r="D30" s="1011"/>
      <c r="E30" s="1011"/>
      <c r="F30" s="1012"/>
      <c r="G30" s="1006"/>
      <c r="H30" s="1019"/>
      <c r="I30" s="1007"/>
      <c r="J30" s="1007"/>
      <c r="K30" s="1007"/>
      <c r="L30" s="1008"/>
    </row>
    <row r="31" spans="1:13" ht="9.9499999999999993" customHeight="1">
      <c r="A31" s="409"/>
      <c r="B31" s="214"/>
      <c r="C31" s="213"/>
      <c r="D31" s="213"/>
      <c r="E31" s="213"/>
      <c r="F31" s="213"/>
      <c r="G31" s="207"/>
      <c r="H31" s="207"/>
    </row>
    <row r="32" spans="1:13" s="217" customFormat="1" ht="15" customHeight="1">
      <c r="A32" s="227" t="s">
        <v>326</v>
      </c>
      <c r="B32" s="225"/>
      <c r="C32" s="215"/>
      <c r="D32" s="215"/>
      <c r="E32" s="215"/>
      <c r="F32" s="215"/>
      <c r="G32" s="215"/>
      <c r="H32" s="216"/>
    </row>
    <row r="33" spans="1:7" s="218" customFormat="1" ht="15" customHeight="1">
      <c r="A33" s="219" t="s">
        <v>791</v>
      </c>
      <c r="G33" s="220"/>
    </row>
    <row r="35" spans="1:7">
      <c r="A35" s="221"/>
      <c r="G35" s="222"/>
    </row>
    <row r="36" spans="1:7">
      <c r="A36" s="223"/>
    </row>
    <row r="37" spans="1:7">
      <c r="A37" s="221"/>
    </row>
  </sheetData>
  <mergeCells count="25">
    <mergeCell ref="A6:A10"/>
    <mergeCell ref="B6:F7"/>
    <mergeCell ref="H22:J22"/>
    <mergeCell ref="K22:K23"/>
    <mergeCell ref="A19:A23"/>
    <mergeCell ref="L22:L23"/>
    <mergeCell ref="G19:L20"/>
    <mergeCell ref="B21:B23"/>
    <mergeCell ref="C22:E22"/>
    <mergeCell ref="F22:F23"/>
    <mergeCell ref="G22:G23"/>
    <mergeCell ref="G2:L3"/>
    <mergeCell ref="C21:F21"/>
    <mergeCell ref="H21:L21"/>
    <mergeCell ref="G6:L7"/>
    <mergeCell ref="B8:F8"/>
    <mergeCell ref="G8:G10"/>
    <mergeCell ref="H8:L8"/>
    <mergeCell ref="B9:D9"/>
    <mergeCell ref="E9:E10"/>
    <mergeCell ref="F9:F10"/>
    <mergeCell ref="H9:J9"/>
    <mergeCell ref="K9:K10"/>
    <mergeCell ref="L9:L10"/>
    <mergeCell ref="B19:F20"/>
  </mergeCells>
  <phoneticPr fontId="4" type="noConversion"/>
  <printOptions gridLinesSet="0"/>
  <pageMargins left="0.57999999999999996" right="0.39370078740157483" top="0.55118110236220474" bottom="0.55118110236220474" header="0.51181102362204722" footer="0.51181102362204722"/>
  <pageSetup paperSize="9" scale="95" pageOrder="overThenDown" orientation="portrait" blackAndWhite="1" r:id="rId1"/>
  <headerFooter alignWithMargins="0"/>
  <colBreaks count="1" manualBreakCount="1">
    <brk id="6" max="34" man="1"/>
  </colBreaks>
  <ignoredErrors>
    <ignoredError sqref="H16 H29 C29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Q41"/>
  <sheetViews>
    <sheetView view="pageBreakPreview" topLeftCell="A7" zoomScaleNormal="100" zoomScaleSheetLayoutView="100" workbookViewId="0">
      <selection activeCell="P21" sqref="P21:Q21"/>
    </sheetView>
  </sheetViews>
  <sheetFormatPr defaultRowHeight="13.5" outlineLevelRow="1"/>
  <cols>
    <col min="1" max="1" width="8.21875" style="55" customWidth="1"/>
    <col min="2" max="9" width="4.77734375" style="58" customWidth="1"/>
    <col min="10" max="17" width="4.77734375" style="55" customWidth="1"/>
    <col min="18" max="16384" width="8.88671875" style="55"/>
  </cols>
  <sheetData>
    <row r="1" spans="1:17" s="37" customFormat="1" ht="15" customHeight="1">
      <c r="A1" s="38"/>
      <c r="B1" s="193"/>
      <c r="C1" s="193"/>
      <c r="D1" s="193"/>
      <c r="E1" s="193"/>
      <c r="F1" s="193"/>
      <c r="G1" s="193"/>
      <c r="H1" s="193"/>
    </row>
    <row r="2" spans="1:17" s="554" customFormat="1" ht="30" customHeight="1">
      <c r="A2" s="1566" t="s">
        <v>793</v>
      </c>
      <c r="B2" s="1566"/>
      <c r="C2" s="1566"/>
      <c r="D2" s="1566"/>
      <c r="E2" s="1566"/>
      <c r="F2" s="1566"/>
      <c r="G2" s="1566"/>
      <c r="H2" s="1566"/>
      <c r="I2" s="1566"/>
      <c r="J2" s="1566"/>
      <c r="K2" s="1566"/>
      <c r="L2" s="1566"/>
      <c r="M2" s="1566"/>
      <c r="N2" s="1566"/>
      <c r="O2" s="1566"/>
      <c r="P2" s="1566"/>
      <c r="Q2" s="1566"/>
    </row>
    <row r="3" spans="1:17" s="555" customFormat="1" ht="30" customHeight="1">
      <c r="A3" s="1567" t="s">
        <v>362</v>
      </c>
      <c r="B3" s="1567"/>
      <c r="C3" s="1567"/>
      <c r="D3" s="1567"/>
      <c r="E3" s="1567"/>
      <c r="F3" s="1567"/>
      <c r="G3" s="1567"/>
      <c r="H3" s="1567"/>
      <c r="I3" s="1567"/>
      <c r="J3" s="1567"/>
      <c r="K3" s="1567"/>
      <c r="L3" s="1567"/>
      <c r="M3" s="1567"/>
      <c r="N3" s="1567"/>
      <c r="O3" s="1567"/>
      <c r="P3" s="1567"/>
      <c r="Q3" s="1567"/>
    </row>
    <row r="4" spans="1:17" s="67" customFormat="1" ht="15" customHeight="1">
      <c r="A4" s="228"/>
      <c r="B4" s="228"/>
      <c r="C4" s="228"/>
      <c r="D4" s="228"/>
      <c r="E4" s="228"/>
      <c r="F4" s="228"/>
      <c r="G4" s="228"/>
      <c r="H4" s="229"/>
      <c r="I4" s="229"/>
    </row>
    <row r="5" spans="1:17" ht="14.25" thickBot="1">
      <c r="A5" s="1020" t="s">
        <v>363</v>
      </c>
      <c r="B5" s="1020"/>
      <c r="C5" s="1020"/>
      <c r="D5" s="1020"/>
      <c r="E5" s="1020"/>
      <c r="F5" s="1021"/>
      <c r="G5" s="657"/>
      <c r="H5" s="1021"/>
      <c r="I5" s="657"/>
      <c r="J5" s="572"/>
      <c r="K5" s="572"/>
      <c r="L5" s="572"/>
      <c r="M5" s="572"/>
      <c r="N5" s="1557" t="s">
        <v>794</v>
      </c>
      <c r="O5" s="1557"/>
      <c r="P5" s="1557"/>
      <c r="Q5" s="1557"/>
    </row>
    <row r="6" spans="1:17" ht="35.1" customHeight="1">
      <c r="A6" s="1563" t="s">
        <v>831</v>
      </c>
      <c r="B6" s="1283" t="s">
        <v>20</v>
      </c>
      <c r="C6" s="1283"/>
      <c r="D6" s="1283"/>
      <c r="E6" s="1283"/>
      <c r="F6" s="1283" t="s">
        <v>4</v>
      </c>
      <c r="G6" s="1283"/>
      <c r="H6" s="1283"/>
      <c r="I6" s="1283"/>
      <c r="J6" s="1283" t="s">
        <v>5</v>
      </c>
      <c r="K6" s="1283"/>
      <c r="L6" s="1283"/>
      <c r="M6" s="1283"/>
      <c r="N6" s="1283" t="s">
        <v>6</v>
      </c>
      <c r="O6" s="1283"/>
      <c r="P6" s="1283"/>
      <c r="Q6" s="1291"/>
    </row>
    <row r="7" spans="1:17" ht="35.1" customHeight="1">
      <c r="A7" s="1564"/>
      <c r="B7" s="1284"/>
      <c r="C7" s="1284"/>
      <c r="D7" s="1284"/>
      <c r="E7" s="1284"/>
      <c r="F7" s="1284"/>
      <c r="G7" s="1284"/>
      <c r="H7" s="1284"/>
      <c r="I7" s="1284"/>
      <c r="J7" s="1284"/>
      <c r="K7" s="1284"/>
      <c r="L7" s="1284"/>
      <c r="M7" s="1284"/>
      <c r="N7" s="1284"/>
      <c r="O7" s="1284"/>
      <c r="P7" s="1284"/>
      <c r="Q7" s="1292"/>
    </row>
    <row r="8" spans="1:17" ht="35.1" customHeight="1">
      <c r="A8" s="1564"/>
      <c r="B8" s="1284" t="s">
        <v>7</v>
      </c>
      <c r="C8" s="1284"/>
      <c r="D8" s="1284" t="s">
        <v>26</v>
      </c>
      <c r="E8" s="1284"/>
      <c r="F8" s="1284" t="s">
        <v>7</v>
      </c>
      <c r="G8" s="1284"/>
      <c r="H8" s="1284" t="s">
        <v>26</v>
      </c>
      <c r="I8" s="1284"/>
      <c r="J8" s="1284" t="s">
        <v>7</v>
      </c>
      <c r="K8" s="1284"/>
      <c r="L8" s="1284" t="s">
        <v>26</v>
      </c>
      <c r="M8" s="1284"/>
      <c r="N8" s="1284" t="s">
        <v>7</v>
      </c>
      <c r="O8" s="1284"/>
      <c r="P8" s="1284" t="s">
        <v>26</v>
      </c>
      <c r="Q8" s="1292"/>
    </row>
    <row r="9" spans="1:17" s="56" customFormat="1" ht="35.1" customHeight="1">
      <c r="A9" s="1564"/>
      <c r="B9" s="1284"/>
      <c r="C9" s="1284"/>
      <c r="D9" s="1284"/>
      <c r="E9" s="1284"/>
      <c r="F9" s="1284"/>
      <c r="G9" s="1284"/>
      <c r="H9" s="1284"/>
      <c r="I9" s="1284"/>
      <c r="J9" s="1284"/>
      <c r="K9" s="1284"/>
      <c r="L9" s="1284"/>
      <c r="M9" s="1284"/>
      <c r="N9" s="1284"/>
      <c r="O9" s="1284"/>
      <c r="P9" s="1284"/>
      <c r="Q9" s="1292"/>
    </row>
    <row r="10" spans="1:17" ht="39.950000000000003" customHeight="1">
      <c r="A10" s="600">
        <v>2015</v>
      </c>
      <c r="B10" s="1560">
        <f t="shared" ref="B10:B15" si="0">SUM(F10,J10,N10)</f>
        <v>1947231</v>
      </c>
      <c r="C10" s="1560"/>
      <c r="D10" s="1560">
        <f t="shared" ref="D10:D15" si="1">SUM(H10,L10,P10)</f>
        <v>68858884</v>
      </c>
      <c r="E10" s="1560"/>
      <c r="F10" s="1560">
        <v>969101</v>
      </c>
      <c r="G10" s="1560"/>
      <c r="H10" s="1560">
        <v>33133464</v>
      </c>
      <c r="I10" s="1560"/>
      <c r="J10" s="1560">
        <v>311945</v>
      </c>
      <c r="K10" s="1560"/>
      <c r="L10" s="1560">
        <v>10553887</v>
      </c>
      <c r="M10" s="1560"/>
      <c r="N10" s="1560">
        <v>666185</v>
      </c>
      <c r="O10" s="1560"/>
      <c r="P10" s="1560">
        <v>25171533</v>
      </c>
      <c r="Q10" s="1561"/>
    </row>
    <row r="11" spans="1:17" s="56" customFormat="1" ht="39.950000000000003" customHeight="1" outlineLevel="1">
      <c r="A11" s="570">
        <v>2016</v>
      </c>
      <c r="B11" s="1560">
        <f t="shared" si="0"/>
        <v>1963455</v>
      </c>
      <c r="C11" s="1560"/>
      <c r="D11" s="1560">
        <f t="shared" si="1"/>
        <v>76379699</v>
      </c>
      <c r="E11" s="1560"/>
      <c r="F11" s="1560">
        <v>1004346</v>
      </c>
      <c r="G11" s="1560"/>
      <c r="H11" s="1560">
        <v>37994465</v>
      </c>
      <c r="I11" s="1560"/>
      <c r="J11" s="1560">
        <v>305728</v>
      </c>
      <c r="K11" s="1560"/>
      <c r="L11" s="1560">
        <v>10597371</v>
      </c>
      <c r="M11" s="1560"/>
      <c r="N11" s="1560">
        <v>653381</v>
      </c>
      <c r="O11" s="1560"/>
      <c r="P11" s="1560">
        <v>27787863</v>
      </c>
      <c r="Q11" s="1561"/>
    </row>
    <row r="12" spans="1:17" s="56" customFormat="1" ht="39.950000000000003" customHeight="1" outlineLevel="1">
      <c r="A12" s="570">
        <v>2017</v>
      </c>
      <c r="B12" s="1560">
        <f t="shared" si="0"/>
        <v>2012985</v>
      </c>
      <c r="C12" s="1560"/>
      <c r="D12" s="1560">
        <f t="shared" si="1"/>
        <v>82665398</v>
      </c>
      <c r="E12" s="1560"/>
      <c r="F12" s="1560">
        <v>1042048</v>
      </c>
      <c r="G12" s="1560"/>
      <c r="H12" s="1560">
        <v>41632010</v>
      </c>
      <c r="I12" s="1560"/>
      <c r="J12" s="1560">
        <v>306049</v>
      </c>
      <c r="K12" s="1560"/>
      <c r="L12" s="1560">
        <v>11239840</v>
      </c>
      <c r="M12" s="1560"/>
      <c r="N12" s="1560">
        <v>664888</v>
      </c>
      <c r="O12" s="1560"/>
      <c r="P12" s="1560">
        <v>29793548</v>
      </c>
      <c r="Q12" s="1561"/>
    </row>
    <row r="13" spans="1:17" s="56" customFormat="1" ht="39.950000000000003" customHeight="1" outlineLevel="1">
      <c r="A13" s="570">
        <v>2018</v>
      </c>
      <c r="B13" s="1560">
        <f t="shared" si="0"/>
        <v>2017012</v>
      </c>
      <c r="C13" s="1560"/>
      <c r="D13" s="1560">
        <f t="shared" si="1"/>
        <v>93787359</v>
      </c>
      <c r="E13" s="1560"/>
      <c r="F13" s="1560">
        <v>1047215</v>
      </c>
      <c r="G13" s="1560"/>
      <c r="H13" s="1560">
        <v>47157107</v>
      </c>
      <c r="I13" s="1560"/>
      <c r="J13" s="1560">
        <v>296452</v>
      </c>
      <c r="K13" s="1560"/>
      <c r="L13" s="1560">
        <v>12476325</v>
      </c>
      <c r="M13" s="1560"/>
      <c r="N13" s="1560">
        <v>673345</v>
      </c>
      <c r="O13" s="1560"/>
      <c r="P13" s="1560">
        <v>34153927</v>
      </c>
      <c r="Q13" s="1561"/>
    </row>
    <row r="14" spans="1:17" s="58" customFormat="1" ht="39.950000000000003" customHeight="1" outlineLevel="1">
      <c r="A14" s="570">
        <v>2019</v>
      </c>
      <c r="B14" s="1560">
        <f t="shared" si="0"/>
        <v>2023778</v>
      </c>
      <c r="C14" s="1560"/>
      <c r="D14" s="1560">
        <f t="shared" si="1"/>
        <v>103182968</v>
      </c>
      <c r="E14" s="1560"/>
      <c r="F14" s="1560">
        <f>SUM(F15:G17)</f>
        <v>1059127</v>
      </c>
      <c r="G14" s="1560"/>
      <c r="H14" s="1560">
        <f>SUM(H15:I17)</f>
        <v>52290535</v>
      </c>
      <c r="I14" s="1560"/>
      <c r="J14" s="1560">
        <f t="shared" ref="J14" si="2">SUM(J15:K17)</f>
        <v>284184</v>
      </c>
      <c r="K14" s="1560"/>
      <c r="L14" s="1560">
        <f t="shared" ref="L14" si="3">SUM(L15:M17)</f>
        <v>12508621</v>
      </c>
      <c r="M14" s="1560"/>
      <c r="N14" s="1560">
        <f t="shared" ref="N14" si="4">SUM(N15:O17)</f>
        <v>680467</v>
      </c>
      <c r="O14" s="1560"/>
      <c r="P14" s="1560">
        <f t="shared" ref="P14" si="5">SUM(P15:Q17)</f>
        <v>38383812</v>
      </c>
      <c r="Q14" s="1561"/>
    </row>
    <row r="15" spans="1:17" s="56" customFormat="1" ht="24.95" customHeight="1">
      <c r="A15" s="570" t="s">
        <v>334</v>
      </c>
      <c r="B15" s="1558">
        <f t="shared" si="0"/>
        <v>24627</v>
      </c>
      <c r="C15" s="1558"/>
      <c r="D15" s="1558">
        <f t="shared" si="1"/>
        <v>44160218</v>
      </c>
      <c r="E15" s="1558"/>
      <c r="F15" s="1558">
        <v>11682</v>
      </c>
      <c r="G15" s="1558"/>
      <c r="H15" s="1558">
        <v>21480892</v>
      </c>
      <c r="I15" s="1558"/>
      <c r="J15" s="1558">
        <v>3284</v>
      </c>
      <c r="K15" s="1558"/>
      <c r="L15" s="1558">
        <v>5189067</v>
      </c>
      <c r="M15" s="1558"/>
      <c r="N15" s="1558">
        <v>9661</v>
      </c>
      <c r="O15" s="1558"/>
      <c r="P15" s="1558">
        <v>17490259</v>
      </c>
      <c r="Q15" s="1559"/>
    </row>
    <row r="16" spans="1:17" s="56" customFormat="1" ht="24.95" customHeight="1" outlineLevel="1">
      <c r="A16" s="570" t="s">
        <v>335</v>
      </c>
      <c r="B16" s="1558">
        <f t="shared" ref="B16:B17" si="6">SUM(F16,J16,N16)</f>
        <v>1290327</v>
      </c>
      <c r="C16" s="1558"/>
      <c r="D16" s="1558">
        <f t="shared" ref="D16:D17" si="7">SUM(H16,L16,P16)</f>
        <v>37609798</v>
      </c>
      <c r="E16" s="1558"/>
      <c r="F16" s="1558">
        <v>673279</v>
      </c>
      <c r="G16" s="1558"/>
      <c r="H16" s="1558">
        <v>19576711</v>
      </c>
      <c r="I16" s="1558"/>
      <c r="J16" s="1558">
        <v>180752</v>
      </c>
      <c r="K16" s="1558"/>
      <c r="L16" s="1558">
        <v>4769591</v>
      </c>
      <c r="M16" s="1558"/>
      <c r="N16" s="1558">
        <v>436296</v>
      </c>
      <c r="O16" s="1558"/>
      <c r="P16" s="1558">
        <v>13263496</v>
      </c>
      <c r="Q16" s="1559"/>
    </row>
    <row r="17" spans="1:17" s="56" customFormat="1" ht="24.95" customHeight="1" outlineLevel="1">
      <c r="A17" s="570" t="s">
        <v>336</v>
      </c>
      <c r="B17" s="1558">
        <f t="shared" si="6"/>
        <v>708824</v>
      </c>
      <c r="C17" s="1558"/>
      <c r="D17" s="1558">
        <f t="shared" si="7"/>
        <v>21412952</v>
      </c>
      <c r="E17" s="1558"/>
      <c r="F17" s="1558">
        <v>374166</v>
      </c>
      <c r="G17" s="1558"/>
      <c r="H17" s="1558">
        <v>11232932</v>
      </c>
      <c r="I17" s="1558"/>
      <c r="J17" s="1558">
        <v>100148</v>
      </c>
      <c r="K17" s="1558"/>
      <c r="L17" s="1558">
        <v>2549963</v>
      </c>
      <c r="M17" s="1558"/>
      <c r="N17" s="1558">
        <v>234510</v>
      </c>
      <c r="O17" s="1558"/>
      <c r="P17" s="1558">
        <v>7630057</v>
      </c>
      <c r="Q17" s="1559"/>
    </row>
    <row r="18" spans="1:17" s="58" customFormat="1" ht="39.950000000000003" customHeight="1" outlineLevel="1">
      <c r="A18" s="771">
        <v>2020</v>
      </c>
      <c r="B18" s="1562">
        <f>SUM(F18,J18,N18)</f>
        <v>1836421</v>
      </c>
      <c r="C18" s="1562"/>
      <c r="D18" s="1562">
        <f>SUM(H18,L18,P18)</f>
        <v>104805583</v>
      </c>
      <c r="E18" s="1562"/>
      <c r="F18" s="1562">
        <f>SUM(F19:G21)</f>
        <v>969175</v>
      </c>
      <c r="G18" s="1562"/>
      <c r="H18" s="1562">
        <f>SUM(H19:I21)</f>
        <v>52430290</v>
      </c>
      <c r="I18" s="1562"/>
      <c r="J18" s="1562">
        <f t="shared" ref="J18" si="8">SUM(J19:K21)</f>
        <v>243097</v>
      </c>
      <c r="K18" s="1562"/>
      <c r="L18" s="1562">
        <f t="shared" ref="L18" si="9">SUM(L19:M21)</f>
        <v>12359717</v>
      </c>
      <c r="M18" s="1562"/>
      <c r="N18" s="1562">
        <f t="shared" ref="N18" si="10">SUM(N19:O21)</f>
        <v>624149</v>
      </c>
      <c r="O18" s="1562"/>
      <c r="P18" s="1562">
        <f t="shared" ref="P18" si="11">SUM(P19:Q21)</f>
        <v>40015576</v>
      </c>
      <c r="Q18" s="1565"/>
    </row>
    <row r="19" spans="1:17" s="44" customFormat="1" ht="24.95" customHeight="1" outlineLevel="1">
      <c r="A19" s="570" t="s">
        <v>334</v>
      </c>
      <c r="B19" s="1558">
        <f>SUM(F19,J19,N19)</f>
        <v>22434</v>
      </c>
      <c r="C19" s="1558"/>
      <c r="D19" s="1558">
        <f>SUM(H19,L19,P19)</f>
        <v>45470359</v>
      </c>
      <c r="E19" s="1558"/>
      <c r="F19" s="1558">
        <v>10693</v>
      </c>
      <c r="G19" s="1558"/>
      <c r="H19" s="1558">
        <v>21497786</v>
      </c>
      <c r="I19" s="1558"/>
      <c r="J19" s="1558">
        <v>2886</v>
      </c>
      <c r="K19" s="1558"/>
      <c r="L19" s="1558">
        <v>5148431</v>
      </c>
      <c r="M19" s="1558"/>
      <c r="N19" s="1558">
        <v>8855</v>
      </c>
      <c r="O19" s="1558"/>
      <c r="P19" s="1558">
        <v>18824142</v>
      </c>
      <c r="Q19" s="1559"/>
    </row>
    <row r="20" spans="1:17" s="157" customFormat="1" ht="24.95" customHeight="1">
      <c r="A20" s="570" t="s">
        <v>335</v>
      </c>
      <c r="B20" s="1558">
        <f>SUM(F20,J20,N20)</f>
        <v>1176781</v>
      </c>
      <c r="C20" s="1558"/>
      <c r="D20" s="1558">
        <f t="shared" ref="D20:D21" si="12">SUM(H20,L20,P20)</f>
        <v>37207112</v>
      </c>
      <c r="E20" s="1558"/>
      <c r="F20" s="1558">
        <v>619967</v>
      </c>
      <c r="G20" s="1558"/>
      <c r="H20" s="1558">
        <v>19312918</v>
      </c>
      <c r="I20" s="1558"/>
      <c r="J20" s="1558">
        <v>157143</v>
      </c>
      <c r="K20" s="1558"/>
      <c r="L20" s="1558">
        <v>4736236</v>
      </c>
      <c r="M20" s="1558"/>
      <c r="N20" s="1558">
        <v>399671</v>
      </c>
      <c r="O20" s="1558"/>
      <c r="P20" s="1558">
        <v>13157958</v>
      </c>
      <c r="Q20" s="1559"/>
    </row>
    <row r="21" spans="1:17" s="157" customFormat="1" ht="24.95" customHeight="1">
      <c r="A21" s="570" t="s">
        <v>336</v>
      </c>
      <c r="B21" s="1558">
        <f>SUM(F21,J21,N21)</f>
        <v>637206</v>
      </c>
      <c r="C21" s="1558"/>
      <c r="D21" s="1558">
        <f t="shared" si="12"/>
        <v>22128112</v>
      </c>
      <c r="E21" s="1558"/>
      <c r="F21" s="1558">
        <v>338515</v>
      </c>
      <c r="G21" s="1558"/>
      <c r="H21" s="1558">
        <v>11619586</v>
      </c>
      <c r="I21" s="1558"/>
      <c r="J21" s="1558">
        <v>83068</v>
      </c>
      <c r="K21" s="1558"/>
      <c r="L21" s="1558">
        <v>2475050</v>
      </c>
      <c r="M21" s="1558"/>
      <c r="N21" s="1558">
        <v>215623</v>
      </c>
      <c r="O21" s="1558"/>
      <c r="P21" s="1558">
        <v>8033476</v>
      </c>
      <c r="Q21" s="1559"/>
    </row>
    <row r="22" spans="1:17" s="157" customFormat="1" ht="9.9499999999999993" customHeight="1" thickBot="1">
      <c r="A22" s="601"/>
      <c r="B22" s="1023"/>
      <c r="C22" s="544"/>
      <c r="D22" s="544"/>
      <c r="E22" s="543"/>
      <c r="F22" s="543"/>
      <c r="G22" s="544"/>
      <c r="H22" s="544"/>
      <c r="I22" s="544"/>
      <c r="J22" s="1024"/>
      <c r="K22" s="1025"/>
      <c r="L22" s="1025"/>
      <c r="M22" s="1025"/>
      <c r="N22" s="1025"/>
      <c r="O22" s="1025"/>
      <c r="P22" s="1025"/>
      <c r="Q22" s="1026"/>
    </row>
    <row r="23" spans="1:17" s="41" customFormat="1" ht="9.9499999999999993" customHeight="1">
      <c r="A23" s="72"/>
      <c r="B23" s="22"/>
      <c r="C23" s="22"/>
      <c r="D23" s="22"/>
      <c r="E23" s="64"/>
      <c r="F23" s="64"/>
      <c r="G23" s="22"/>
      <c r="H23" s="22"/>
      <c r="I23" s="22"/>
      <c r="J23" s="63"/>
      <c r="K23" s="44"/>
      <c r="L23" s="44"/>
      <c r="M23" s="44"/>
      <c r="N23" s="44"/>
      <c r="O23" s="44"/>
      <c r="P23" s="44"/>
      <c r="Q23" s="44"/>
    </row>
    <row r="24" spans="1:17" s="51" customFormat="1" ht="18" customHeight="1">
      <c r="A24" s="1022" t="s">
        <v>791</v>
      </c>
      <c r="B24" s="948"/>
      <c r="C24" s="948"/>
      <c r="D24" s="948"/>
      <c r="E24" s="948"/>
      <c r="F24" s="948"/>
      <c r="G24" s="948"/>
      <c r="H24" s="948"/>
      <c r="I24" s="948"/>
      <c r="J24" s="55"/>
      <c r="K24" s="55"/>
      <c r="L24" s="55"/>
      <c r="M24" s="55"/>
      <c r="N24" s="55"/>
      <c r="O24" s="55"/>
      <c r="P24" s="55"/>
      <c r="Q24" s="55"/>
    </row>
    <row r="25" spans="1:17" s="51" customFormat="1" ht="18" customHeight="1">
      <c r="A25" s="55"/>
      <c r="B25" s="58"/>
      <c r="C25" s="58"/>
      <c r="D25" s="58"/>
      <c r="E25" s="58"/>
      <c r="F25" s="58"/>
      <c r="G25" s="58"/>
      <c r="H25" s="58"/>
      <c r="I25" s="58"/>
      <c r="J25" s="44"/>
      <c r="K25" s="44"/>
      <c r="L25" s="44"/>
      <c r="M25" s="44"/>
      <c r="N25" s="44"/>
      <c r="O25" s="44"/>
      <c r="P25" s="44"/>
      <c r="Q25" s="44"/>
    </row>
    <row r="26" spans="1:17" ht="18" customHeight="1">
      <c r="J26" s="246"/>
      <c r="K26" s="246"/>
      <c r="L26" s="246"/>
      <c r="M26" s="246"/>
      <c r="N26" s="246"/>
      <c r="O26" s="246"/>
      <c r="P26" s="246"/>
      <c r="Q26" s="246"/>
    </row>
    <row r="27" spans="1:17" ht="22.5" customHeight="1">
      <c r="J27" s="51"/>
      <c r="K27" s="51"/>
      <c r="L27" s="51"/>
      <c r="M27" s="51"/>
      <c r="N27" s="51"/>
      <c r="O27" s="51"/>
      <c r="P27" s="51"/>
      <c r="Q27" s="51"/>
    </row>
    <row r="28" spans="1:17" ht="35.1" customHeight="1">
      <c r="J28" s="51"/>
      <c r="K28" s="51"/>
      <c r="L28" s="51"/>
      <c r="M28" s="51"/>
      <c r="N28" s="51"/>
      <c r="O28" s="51"/>
      <c r="P28" s="51"/>
      <c r="Q28" s="51"/>
    </row>
    <row r="29" spans="1:17" ht="35.1" customHeight="1">
      <c r="J29" s="51"/>
      <c r="K29" s="51"/>
      <c r="L29" s="51"/>
      <c r="M29" s="51"/>
      <c r="N29" s="51"/>
      <c r="O29" s="51"/>
      <c r="P29" s="51"/>
      <c r="Q29" s="51"/>
    </row>
    <row r="30" spans="1:17" s="56" customFormat="1" ht="35.1" customHeight="1">
      <c r="A30" s="55"/>
      <c r="B30" s="58"/>
      <c r="C30" s="58"/>
      <c r="D30" s="58"/>
      <c r="E30" s="58"/>
      <c r="F30" s="58"/>
      <c r="G30" s="58"/>
      <c r="H30" s="58"/>
      <c r="I30" s="58"/>
      <c r="J30" s="55"/>
      <c r="K30" s="55"/>
      <c r="L30" s="55"/>
      <c r="M30" s="55"/>
      <c r="N30" s="55"/>
      <c r="O30" s="55"/>
      <c r="P30" s="55"/>
      <c r="Q30" s="55"/>
    </row>
    <row r="31" spans="1:17" s="58" customFormat="1" ht="35.1" customHeight="1">
      <c r="A31" s="55"/>
      <c r="J31" s="55"/>
      <c r="K31" s="55"/>
      <c r="L31" s="55"/>
      <c r="M31" s="55"/>
      <c r="N31" s="55"/>
      <c r="O31" s="55"/>
      <c r="P31" s="55"/>
      <c r="Q31" s="55"/>
    </row>
    <row r="32" spans="1:17" s="58" customFormat="1" ht="35.1" customHeight="1">
      <c r="A32" s="55"/>
      <c r="J32" s="55"/>
      <c r="K32" s="55"/>
      <c r="L32" s="55"/>
      <c r="M32" s="55"/>
      <c r="N32" s="55"/>
      <c r="O32" s="55"/>
      <c r="P32" s="55"/>
      <c r="Q32" s="55"/>
    </row>
    <row r="33" spans="1:17" s="58" customFormat="1" ht="35.1" customHeight="1">
      <c r="A33" s="55"/>
      <c r="J33" s="55"/>
      <c r="K33" s="55"/>
      <c r="L33" s="55"/>
      <c r="M33" s="55"/>
      <c r="N33" s="55"/>
      <c r="O33" s="55"/>
      <c r="P33" s="55"/>
      <c r="Q33" s="55"/>
    </row>
    <row r="34" spans="1:17" s="58" customFormat="1" ht="35.1" customHeight="1">
      <c r="A34" s="55"/>
      <c r="J34" s="248"/>
      <c r="K34" s="56"/>
      <c r="L34" s="56"/>
      <c r="M34" s="56"/>
      <c r="N34" s="56"/>
      <c r="O34" s="56"/>
      <c r="P34" s="56"/>
      <c r="Q34" s="56"/>
    </row>
    <row r="35" spans="1:17" s="44" customFormat="1" ht="6" customHeight="1">
      <c r="A35" s="55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</row>
    <row r="36" spans="1:17" s="44" customFormat="1" ht="6" customHeight="1">
      <c r="A36" s="55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</row>
    <row r="37" spans="1:17" s="44" customFormat="1" ht="7.5" customHeight="1">
      <c r="A37" s="55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</row>
    <row r="38" spans="1:17">
      <c r="J38" s="58"/>
      <c r="K38" s="58"/>
      <c r="L38" s="58"/>
      <c r="M38" s="58"/>
      <c r="N38" s="58"/>
      <c r="O38" s="58"/>
      <c r="P38" s="58"/>
      <c r="Q38" s="58"/>
    </row>
    <row r="39" spans="1:17">
      <c r="J39" s="250"/>
      <c r="K39" s="44"/>
      <c r="L39" s="44"/>
      <c r="M39" s="44"/>
      <c r="N39" s="44"/>
      <c r="O39" s="44"/>
      <c r="P39" s="44"/>
      <c r="Q39" s="44"/>
    </row>
    <row r="40" spans="1:17">
      <c r="J40" s="250"/>
      <c r="K40" s="44"/>
      <c r="L40" s="44"/>
      <c r="M40" s="44"/>
      <c r="N40" s="44"/>
      <c r="O40" s="44"/>
      <c r="P40" s="44"/>
      <c r="Q40" s="44"/>
    </row>
    <row r="41" spans="1:17">
      <c r="J41" s="250"/>
      <c r="K41" s="44"/>
      <c r="L41" s="44"/>
      <c r="M41" s="44"/>
      <c r="N41" s="44"/>
      <c r="O41" s="44"/>
      <c r="P41" s="44"/>
      <c r="Q41" s="44"/>
    </row>
  </sheetData>
  <mergeCells count="112">
    <mergeCell ref="B14:C14"/>
    <mergeCell ref="D14:E14"/>
    <mergeCell ref="P10:Q10"/>
    <mergeCell ref="A2:Q2"/>
    <mergeCell ref="A3:Q3"/>
    <mergeCell ref="N19:O19"/>
    <mergeCell ref="N20:O20"/>
    <mergeCell ref="N21:O21"/>
    <mergeCell ref="P19:Q19"/>
    <mergeCell ref="P20:Q20"/>
    <mergeCell ref="P21:Q21"/>
    <mergeCell ref="J19:K19"/>
    <mergeCell ref="J20:K20"/>
    <mergeCell ref="J21:K21"/>
    <mergeCell ref="L20:M20"/>
    <mergeCell ref="L19:M19"/>
    <mergeCell ref="L21:M21"/>
    <mergeCell ref="B19:C19"/>
    <mergeCell ref="B20:C20"/>
    <mergeCell ref="B21:C21"/>
    <mergeCell ref="D20:E20"/>
    <mergeCell ref="D19:E19"/>
    <mergeCell ref="D21:E21"/>
    <mergeCell ref="F14:G14"/>
    <mergeCell ref="H14:I14"/>
    <mergeCell ref="D16:E16"/>
    <mergeCell ref="D17:E17"/>
    <mergeCell ref="N18:O18"/>
    <mergeCell ref="P14:Q14"/>
    <mergeCell ref="P18:Q18"/>
    <mergeCell ref="L14:M14"/>
    <mergeCell ref="L18:M18"/>
    <mergeCell ref="N14:O14"/>
    <mergeCell ref="N16:O16"/>
    <mergeCell ref="N17:O17"/>
    <mergeCell ref="P16:Q16"/>
    <mergeCell ref="P17:Q17"/>
    <mergeCell ref="L16:M16"/>
    <mergeCell ref="L17:M17"/>
    <mergeCell ref="J18:K18"/>
    <mergeCell ref="A6:A9"/>
    <mergeCell ref="B6:E7"/>
    <mergeCell ref="F6:I7"/>
    <mergeCell ref="J6:M7"/>
    <mergeCell ref="B10:C10"/>
    <mergeCell ref="D10:E10"/>
    <mergeCell ref="F10:G10"/>
    <mergeCell ref="B16:C16"/>
    <mergeCell ref="B17:C17"/>
    <mergeCell ref="B8:C9"/>
    <mergeCell ref="D8:E9"/>
    <mergeCell ref="F8:G9"/>
    <mergeCell ref="H8:I9"/>
    <mergeCell ref="J8:K9"/>
    <mergeCell ref="B11:C11"/>
    <mergeCell ref="D11:E11"/>
    <mergeCell ref="F11:G11"/>
    <mergeCell ref="H11:I11"/>
    <mergeCell ref="H10:I10"/>
    <mergeCell ref="B13:C13"/>
    <mergeCell ref="D13:E13"/>
    <mergeCell ref="F13:G13"/>
    <mergeCell ref="H13:I13"/>
    <mergeCell ref="B12:C12"/>
    <mergeCell ref="L8:M9"/>
    <mergeCell ref="F15:G15"/>
    <mergeCell ref="H15:I15"/>
    <mergeCell ref="B15:C15"/>
    <mergeCell ref="D15:E15"/>
    <mergeCell ref="H21:I21"/>
    <mergeCell ref="F16:G16"/>
    <mergeCell ref="H16:I16"/>
    <mergeCell ref="F17:G17"/>
    <mergeCell ref="H17:I17"/>
    <mergeCell ref="F18:G18"/>
    <mergeCell ref="H18:I18"/>
    <mergeCell ref="F20:G20"/>
    <mergeCell ref="H20:I20"/>
    <mergeCell ref="F21:G21"/>
    <mergeCell ref="J16:K16"/>
    <mergeCell ref="J17:K17"/>
    <mergeCell ref="B18:C18"/>
    <mergeCell ref="D18:E18"/>
    <mergeCell ref="F19:G19"/>
    <mergeCell ref="H19:I19"/>
    <mergeCell ref="D12:E12"/>
    <mergeCell ref="F12:G12"/>
    <mergeCell ref="H12:I12"/>
    <mergeCell ref="N5:Q5"/>
    <mergeCell ref="J15:K15"/>
    <mergeCell ref="L15:M15"/>
    <mergeCell ref="N15:O15"/>
    <mergeCell ref="P15:Q15"/>
    <mergeCell ref="J14:K14"/>
    <mergeCell ref="L11:M11"/>
    <mergeCell ref="N11:O11"/>
    <mergeCell ref="P11:Q11"/>
    <mergeCell ref="L12:M12"/>
    <mergeCell ref="N12:O12"/>
    <mergeCell ref="P12:Q12"/>
    <mergeCell ref="L13:M13"/>
    <mergeCell ref="N13:O13"/>
    <mergeCell ref="P13:Q13"/>
    <mergeCell ref="J11:K11"/>
    <mergeCell ref="J10:K10"/>
    <mergeCell ref="L10:M10"/>
    <mergeCell ref="N10:O10"/>
    <mergeCell ref="J13:K13"/>
    <mergeCell ref="J12:K12"/>
    <mergeCell ref="N6:Q7"/>
    <mergeCell ref="N8:O9"/>
    <mergeCell ref="P8:Q9"/>
  </mergeCells>
  <phoneticPr fontId="4" type="noConversion"/>
  <printOptions gridLinesSet="0"/>
  <pageMargins left="0.55000000000000004" right="0.39370078740157483" top="0.55118110236220474" bottom="0.55118110236220474" header="0.51181102362204722" footer="0.51181102362204722"/>
  <pageSetup paperSize="9" scale="74" pageOrder="overThenDown" orientation="portrait" blackAndWhite="1" r:id="rId1"/>
  <headerFooter alignWithMargins="0"/>
  <ignoredErrors>
    <ignoredError sqref="B19:E21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O44"/>
  <sheetViews>
    <sheetView view="pageBreakPreview" zoomScaleNormal="100" zoomScaleSheetLayoutView="100" workbookViewId="0">
      <selection activeCell="H19" sqref="H19:I22"/>
    </sheetView>
  </sheetViews>
  <sheetFormatPr defaultRowHeight="13.5" outlineLevelRow="1"/>
  <cols>
    <col min="1" max="1" width="8.21875" style="55" customWidth="1"/>
    <col min="2" max="2" width="8.88671875" style="58" customWidth="1"/>
    <col min="3" max="3" width="12.33203125" style="58" customWidth="1"/>
    <col min="4" max="4" width="12" style="58" customWidth="1"/>
    <col min="5" max="5" width="9.77734375" style="58" customWidth="1"/>
    <col min="6" max="9" width="8.77734375" style="58" customWidth="1"/>
    <col min="10" max="10" width="9.33203125" style="55" bestFit="1" customWidth="1"/>
    <col min="11" max="11" width="10" style="55" bestFit="1" customWidth="1"/>
    <col min="12" max="16384" width="8.88671875" style="55"/>
  </cols>
  <sheetData>
    <row r="1" spans="1:15" s="37" customFormat="1" ht="15" customHeight="1">
      <c r="A1" s="38"/>
      <c r="B1" s="193"/>
      <c r="C1" s="193"/>
      <c r="D1" s="193"/>
      <c r="E1" s="193"/>
      <c r="F1" s="193"/>
      <c r="G1" s="193"/>
      <c r="H1" s="193"/>
    </row>
    <row r="2" spans="1:15" s="554" customFormat="1" ht="30" customHeight="1">
      <c r="A2" s="1566" t="s">
        <v>795</v>
      </c>
      <c r="B2" s="1566"/>
      <c r="C2" s="1566"/>
      <c r="D2" s="1566"/>
      <c r="E2" s="1566"/>
      <c r="F2" s="1566"/>
      <c r="G2" s="1566"/>
      <c r="H2" s="1566"/>
      <c r="I2" s="1566"/>
    </row>
    <row r="3" spans="1:15" s="555" customFormat="1" ht="40.5" customHeight="1">
      <c r="A3" s="1570" t="s">
        <v>354</v>
      </c>
      <c r="B3" s="1570"/>
      <c r="C3" s="1570"/>
      <c r="D3" s="1570"/>
      <c r="E3" s="1570"/>
      <c r="F3" s="1570"/>
      <c r="G3" s="1570"/>
      <c r="H3" s="1570"/>
      <c r="I3" s="1570"/>
    </row>
    <row r="4" spans="1:15" s="67" customFormat="1" ht="15" customHeight="1">
      <c r="A4" s="228"/>
      <c r="B4" s="228"/>
      <c r="C4" s="228"/>
      <c r="D4" s="228"/>
      <c r="E4" s="228"/>
      <c r="F4" s="228"/>
      <c r="G4" s="228"/>
      <c r="H4" s="229"/>
      <c r="I4" s="229"/>
    </row>
    <row r="5" spans="1:15" s="87" customFormat="1" ht="17.25" thickBot="1">
      <c r="A5" s="656" t="s">
        <v>327</v>
      </c>
      <c r="B5" s="230"/>
      <c r="C5" s="230"/>
      <c r="D5" s="230"/>
      <c r="E5" s="231"/>
      <c r="F5" s="232"/>
      <c r="G5" s="233"/>
      <c r="H5" s="232"/>
      <c r="I5" s="657" t="s">
        <v>328</v>
      </c>
    </row>
    <row r="6" spans="1:15" s="51" customFormat="1" ht="16.5" customHeight="1">
      <c r="A6" s="1444" t="s">
        <v>325</v>
      </c>
      <c r="B6" s="49" t="s">
        <v>329</v>
      </c>
      <c r="C6" s="48" t="s">
        <v>330</v>
      </c>
      <c r="D6" s="48"/>
      <c r="E6" s="1577" t="s">
        <v>841</v>
      </c>
      <c r="F6" s="1578"/>
      <c r="G6" s="1578"/>
      <c r="H6" s="1578"/>
      <c r="I6" s="1579"/>
    </row>
    <row r="7" spans="1:15" s="51" customFormat="1" ht="16.5" customHeight="1">
      <c r="A7" s="1323"/>
      <c r="B7" s="52"/>
      <c r="C7" s="234" t="s">
        <v>331</v>
      </c>
      <c r="D7" s="234"/>
      <c r="E7" s="1339" t="s">
        <v>359</v>
      </c>
      <c r="F7" s="1580"/>
      <c r="G7" s="1580"/>
      <c r="H7" s="1580"/>
      <c r="I7" s="1581"/>
    </row>
    <row r="8" spans="1:15" s="51" customFormat="1" ht="16.5" customHeight="1">
      <c r="A8" s="1323"/>
      <c r="B8" s="1279" t="s">
        <v>818</v>
      </c>
      <c r="C8" s="52" t="s">
        <v>357</v>
      </c>
      <c r="D8" s="52" t="s">
        <v>356</v>
      </c>
      <c r="E8" s="52" t="s">
        <v>254</v>
      </c>
      <c r="F8" s="1425" t="s">
        <v>332</v>
      </c>
      <c r="G8" s="1571"/>
      <c r="H8" s="1425" t="s">
        <v>333</v>
      </c>
      <c r="I8" s="1572"/>
    </row>
    <row r="9" spans="1:15" s="51" customFormat="1" ht="16.5" customHeight="1">
      <c r="A9" s="1323"/>
      <c r="B9" s="1279"/>
      <c r="C9" s="1576" t="s">
        <v>355</v>
      </c>
      <c r="D9" s="1279" t="s">
        <v>358</v>
      </c>
      <c r="E9" s="52"/>
      <c r="F9" s="1573" t="s">
        <v>360</v>
      </c>
      <c r="G9" s="1574"/>
      <c r="H9" s="1573" t="s">
        <v>361</v>
      </c>
      <c r="I9" s="1582"/>
    </row>
    <row r="10" spans="1:15" s="51" customFormat="1" ht="16.5" customHeight="1">
      <c r="A10" s="1324"/>
      <c r="B10" s="1280"/>
      <c r="C10" s="1320"/>
      <c r="D10" s="1280"/>
      <c r="E10" s="374" t="s">
        <v>106</v>
      </c>
      <c r="F10" s="1275"/>
      <c r="G10" s="1575"/>
      <c r="H10" s="1275"/>
      <c r="I10" s="1583"/>
    </row>
    <row r="11" spans="1:15" ht="35.1" customHeight="1">
      <c r="A11" s="570">
        <v>2015</v>
      </c>
      <c r="B11" s="235">
        <v>1947231</v>
      </c>
      <c r="C11" s="236">
        <v>1456478</v>
      </c>
      <c r="D11" s="236">
        <v>13092279</v>
      </c>
      <c r="E11" s="236">
        <f>SUM(F11:I11)</f>
        <v>91739671</v>
      </c>
      <c r="F11" s="1560">
        <v>68858884</v>
      </c>
      <c r="G11" s="1560"/>
      <c r="H11" s="1568">
        <v>22880787</v>
      </c>
      <c r="I11" s="1569"/>
    </row>
    <row r="12" spans="1:15" ht="35.1" customHeight="1">
      <c r="A12" s="570">
        <v>2016</v>
      </c>
      <c r="B12" s="235">
        <v>1963455</v>
      </c>
      <c r="C12" s="236">
        <v>1458507</v>
      </c>
      <c r="D12" s="236">
        <v>13903645</v>
      </c>
      <c r="E12" s="236">
        <f t="shared" ref="E12:E14" si="0">SUM(F12:I12)</f>
        <v>101504260</v>
      </c>
      <c r="F12" s="1560">
        <v>76379699</v>
      </c>
      <c r="G12" s="1560"/>
      <c r="H12" s="1568">
        <v>25124561</v>
      </c>
      <c r="I12" s="1569"/>
    </row>
    <row r="13" spans="1:15" ht="35.1" customHeight="1">
      <c r="A13" s="570">
        <v>2017</v>
      </c>
      <c r="B13" s="235">
        <v>2012985</v>
      </c>
      <c r="C13" s="236">
        <v>1495661</v>
      </c>
      <c r="D13" s="236">
        <v>14788768</v>
      </c>
      <c r="E13" s="236">
        <f t="shared" si="0"/>
        <v>110282017</v>
      </c>
      <c r="F13" s="1560">
        <v>82665398</v>
      </c>
      <c r="G13" s="1560"/>
      <c r="H13" s="1568">
        <v>27616619</v>
      </c>
      <c r="I13" s="1569"/>
      <c r="J13" s="237"/>
      <c r="K13" s="237"/>
      <c r="L13" s="237"/>
      <c r="M13" s="237"/>
      <c r="N13" s="238"/>
    </row>
    <row r="14" spans="1:15" s="56" customFormat="1" ht="35.1" customHeight="1">
      <c r="A14" s="570">
        <v>2018</v>
      </c>
      <c r="B14" s="235">
        <v>2017012</v>
      </c>
      <c r="C14" s="236">
        <v>1499931</v>
      </c>
      <c r="D14" s="236">
        <v>15621860</v>
      </c>
      <c r="E14" s="236">
        <f t="shared" si="0"/>
        <v>123540402</v>
      </c>
      <c r="F14" s="1560">
        <v>93787359</v>
      </c>
      <c r="G14" s="1560"/>
      <c r="H14" s="1568">
        <v>29753043</v>
      </c>
      <c r="I14" s="1569"/>
      <c r="J14" s="237"/>
      <c r="K14" s="237"/>
      <c r="L14" s="237"/>
      <c r="M14" s="237"/>
      <c r="N14" s="237"/>
      <c r="O14" s="236"/>
    </row>
    <row r="15" spans="1:15" ht="35.1" customHeight="1">
      <c r="A15" s="570">
        <v>2019</v>
      </c>
      <c r="B15" s="835">
        <f>SUM(B16:B18)</f>
        <v>2023778</v>
      </c>
      <c r="C15" s="836">
        <f>SUM(C16:C18)</f>
        <v>2209064</v>
      </c>
      <c r="D15" s="836">
        <f>SUM(D16:D18)</f>
        <v>16499939</v>
      </c>
      <c r="E15" s="836">
        <f>SUM(E16:E18)</f>
        <v>135871509</v>
      </c>
      <c r="F15" s="1586">
        <f>SUM(F16:G18)</f>
        <v>103182968</v>
      </c>
      <c r="G15" s="1586"/>
      <c r="H15" s="1587">
        <f>SUM(H16:I18)</f>
        <v>32688541</v>
      </c>
      <c r="I15" s="1588"/>
      <c r="J15" s="236"/>
      <c r="K15" s="236"/>
      <c r="L15" s="236"/>
      <c r="M15" s="236"/>
    </row>
    <row r="16" spans="1:15" s="56" customFormat="1" ht="35.1" hidden="1" customHeight="1" outlineLevel="1">
      <c r="A16" s="570" t="s">
        <v>334</v>
      </c>
      <c r="B16" s="837">
        <v>24627</v>
      </c>
      <c r="C16" s="838">
        <v>211366</v>
      </c>
      <c r="D16" s="838">
        <v>354494</v>
      </c>
      <c r="E16" s="839">
        <f>SUM(F16:I16)</f>
        <v>53809207</v>
      </c>
      <c r="F16" s="1584">
        <v>44160218</v>
      </c>
      <c r="G16" s="1584"/>
      <c r="H16" s="1584">
        <v>9648989</v>
      </c>
      <c r="I16" s="1585"/>
      <c r="J16" s="239"/>
      <c r="K16" s="240"/>
      <c r="L16" s="239"/>
      <c r="M16" s="239"/>
      <c r="N16" s="239"/>
    </row>
    <row r="17" spans="1:14" s="56" customFormat="1" ht="35.1" hidden="1" customHeight="1" outlineLevel="1">
      <c r="A17" s="570" t="s">
        <v>335</v>
      </c>
      <c r="B17" s="837">
        <v>1290327</v>
      </c>
      <c r="C17" s="838">
        <v>1288874</v>
      </c>
      <c r="D17" s="838">
        <v>2501612</v>
      </c>
      <c r="E17" s="839">
        <f t="shared" ref="E17:E18" si="1">SUM(F17:I17)</f>
        <v>52393585</v>
      </c>
      <c r="F17" s="1584">
        <v>37609798</v>
      </c>
      <c r="G17" s="1584"/>
      <c r="H17" s="1584">
        <v>14783787</v>
      </c>
      <c r="I17" s="1585"/>
      <c r="J17" s="239"/>
      <c r="K17" s="240"/>
      <c r="L17" s="239"/>
      <c r="M17" s="239"/>
      <c r="N17" s="239"/>
    </row>
    <row r="18" spans="1:14" s="58" customFormat="1" ht="35.1" hidden="1" customHeight="1" outlineLevel="1">
      <c r="A18" s="570" t="s">
        <v>336</v>
      </c>
      <c r="B18" s="837">
        <v>708824</v>
      </c>
      <c r="C18" s="838">
        <v>708824</v>
      </c>
      <c r="D18" s="838">
        <v>13643833</v>
      </c>
      <c r="E18" s="839">
        <f t="shared" si="1"/>
        <v>29668717</v>
      </c>
      <c r="F18" s="1584">
        <v>21412952</v>
      </c>
      <c r="G18" s="1584"/>
      <c r="H18" s="1584">
        <v>8255765</v>
      </c>
      <c r="I18" s="1585"/>
      <c r="J18" s="241"/>
      <c r="K18" s="240"/>
      <c r="L18" s="241"/>
      <c r="M18" s="241"/>
      <c r="N18" s="241"/>
    </row>
    <row r="19" spans="1:14" s="56" customFormat="1" ht="35.1" customHeight="1" collapsed="1">
      <c r="A19" s="771">
        <v>2020</v>
      </c>
      <c r="B19" s="840">
        <f>SUM(B20:B22)</f>
        <v>1836421</v>
      </c>
      <c r="C19" s="841">
        <f>SUM(C20:C22)</f>
        <v>2006698</v>
      </c>
      <c r="D19" s="841">
        <f>SUM(D20:D22)</f>
        <v>16726409</v>
      </c>
      <c r="E19" s="841">
        <f>SUM(E20:E22)</f>
        <v>137601942</v>
      </c>
      <c r="F19" s="1589">
        <f>SUM(F20:G22)</f>
        <v>104805583</v>
      </c>
      <c r="G19" s="1589"/>
      <c r="H19" s="1590">
        <f>SUM(H20:I22)</f>
        <v>32796357</v>
      </c>
      <c r="I19" s="1591"/>
      <c r="J19" s="242"/>
      <c r="K19" s="242"/>
      <c r="L19" s="242"/>
      <c r="M19" s="242"/>
      <c r="N19" s="239"/>
    </row>
    <row r="20" spans="1:14" s="56" customFormat="1" ht="35.1" customHeight="1" outlineLevel="1">
      <c r="A20" s="570" t="s">
        <v>334</v>
      </c>
      <c r="B20" s="833">
        <v>22434</v>
      </c>
      <c r="C20" s="834">
        <v>195527</v>
      </c>
      <c r="D20" s="834">
        <v>323538</v>
      </c>
      <c r="E20" s="243">
        <v>55221443</v>
      </c>
      <c r="F20" s="1558">
        <v>45470359</v>
      </c>
      <c r="G20" s="1558"/>
      <c r="H20" s="1558">
        <v>9751083</v>
      </c>
      <c r="I20" s="1559"/>
      <c r="J20" s="239"/>
      <c r="K20" s="240"/>
      <c r="L20" s="239"/>
      <c r="M20" s="239"/>
      <c r="N20" s="239"/>
    </row>
    <row r="21" spans="1:14" s="56" customFormat="1" ht="35.1" customHeight="1" outlineLevel="1">
      <c r="A21" s="570" t="s">
        <v>335</v>
      </c>
      <c r="B21" s="833">
        <v>1176781</v>
      </c>
      <c r="C21" s="834">
        <v>1173965</v>
      </c>
      <c r="D21" s="834">
        <v>2427271</v>
      </c>
      <c r="E21" s="243">
        <f t="shared" ref="E21" si="2">SUM(F21:I21)</f>
        <v>51801522</v>
      </c>
      <c r="F21" s="1558">
        <v>37207112</v>
      </c>
      <c r="G21" s="1558"/>
      <c r="H21" s="1558">
        <v>14594410</v>
      </c>
      <c r="I21" s="1559"/>
      <c r="J21" s="239"/>
      <c r="K21" s="240"/>
      <c r="L21" s="239"/>
      <c r="M21" s="239"/>
      <c r="N21" s="239"/>
    </row>
    <row r="22" spans="1:14" s="58" customFormat="1" ht="35.1" customHeight="1" outlineLevel="1">
      <c r="A22" s="570" t="s">
        <v>842</v>
      </c>
      <c r="B22" s="833">
        <v>637206</v>
      </c>
      <c r="C22" s="834">
        <v>637206</v>
      </c>
      <c r="D22" s="834">
        <v>13975600</v>
      </c>
      <c r="E22" s="243">
        <v>30578977</v>
      </c>
      <c r="F22" s="1558">
        <v>22128112</v>
      </c>
      <c r="G22" s="1558"/>
      <c r="H22" s="1558">
        <v>8450864</v>
      </c>
      <c r="I22" s="1559"/>
      <c r="J22" s="241"/>
      <c r="K22" s="240"/>
      <c r="L22" s="241"/>
      <c r="M22" s="241"/>
      <c r="N22" s="241"/>
    </row>
    <row r="23" spans="1:14" s="44" customFormat="1" ht="9.75" customHeight="1" outlineLevel="1" thickBot="1">
      <c r="A23" s="601"/>
      <c r="B23" s="1023"/>
      <c r="C23" s="544"/>
      <c r="D23" s="544"/>
      <c r="E23" s="543"/>
      <c r="F23" s="543"/>
      <c r="G23" s="544"/>
      <c r="H23" s="544"/>
      <c r="I23" s="548"/>
      <c r="J23" s="63"/>
    </row>
    <row r="24" spans="1:14" s="44" customFormat="1" ht="9.75" customHeight="1" outlineLevel="1">
      <c r="A24" s="72"/>
      <c r="B24" s="22"/>
      <c r="C24" s="22"/>
      <c r="D24" s="22"/>
      <c r="E24" s="64"/>
      <c r="F24" s="64"/>
      <c r="G24" s="22"/>
      <c r="H24" s="22"/>
      <c r="I24" s="22"/>
      <c r="J24" s="63"/>
    </row>
    <row r="25" spans="1:14" s="157" customFormat="1" ht="15" customHeight="1">
      <c r="A25" s="167" t="s">
        <v>337</v>
      </c>
      <c r="B25" s="167"/>
      <c r="C25" s="167"/>
      <c r="D25" s="167"/>
      <c r="E25" s="167"/>
      <c r="F25" s="167"/>
      <c r="G25" s="76"/>
      <c r="H25" s="76"/>
      <c r="I25" s="76"/>
      <c r="J25" s="244"/>
    </row>
    <row r="26" spans="1:14" s="157" customFormat="1" ht="15" customHeight="1">
      <c r="A26" s="173" t="s">
        <v>338</v>
      </c>
      <c r="B26" s="167"/>
      <c r="C26" s="167"/>
      <c r="D26" s="167"/>
      <c r="E26" s="167"/>
      <c r="F26" s="167"/>
      <c r="G26" s="76"/>
      <c r="H26" s="76"/>
      <c r="I26" s="76"/>
      <c r="J26" s="244"/>
    </row>
    <row r="27" spans="1:14" s="735" customFormat="1" ht="15" customHeight="1">
      <c r="A27" s="736" t="s">
        <v>791</v>
      </c>
      <c r="B27" s="734"/>
      <c r="C27" s="734"/>
      <c r="D27" s="734"/>
      <c r="E27" s="734"/>
      <c r="F27" s="734"/>
      <c r="G27" s="734"/>
      <c r="H27" s="734"/>
      <c r="I27" s="734"/>
    </row>
    <row r="28" spans="1:14" s="44" customFormat="1" ht="21.75" customHeight="1">
      <c r="A28" s="55"/>
      <c r="B28" s="58"/>
      <c r="C28" s="58"/>
      <c r="D28" s="254"/>
      <c r="E28" s="58"/>
      <c r="F28" s="58"/>
      <c r="G28" s="58"/>
      <c r="H28" s="58"/>
      <c r="I28" s="58"/>
    </row>
    <row r="29" spans="1:14" s="246" customFormat="1" ht="16.5" customHeight="1">
      <c r="A29" s="55"/>
      <c r="B29" s="58"/>
      <c r="C29" s="58"/>
      <c r="D29" s="58"/>
      <c r="E29" s="58"/>
      <c r="F29" s="58"/>
      <c r="G29" s="58"/>
      <c r="H29" s="58"/>
      <c r="I29" s="58"/>
    </row>
    <row r="30" spans="1:14" s="51" customFormat="1" ht="18" customHeight="1">
      <c r="A30" s="55"/>
      <c r="B30" s="58"/>
      <c r="C30" s="58"/>
      <c r="D30" s="58"/>
      <c r="E30" s="58"/>
      <c r="F30" s="58"/>
      <c r="G30" s="58"/>
      <c r="H30" s="58"/>
      <c r="I30" s="58"/>
    </row>
    <row r="31" spans="1:14" s="51" customFormat="1" ht="18" customHeight="1">
      <c r="A31" s="55"/>
      <c r="B31" s="58"/>
      <c r="C31" s="58"/>
      <c r="D31" s="58"/>
      <c r="E31" s="58"/>
      <c r="F31" s="58"/>
      <c r="G31" s="58"/>
      <c r="H31" s="58"/>
      <c r="I31" s="58"/>
    </row>
    <row r="32" spans="1:14" s="51" customFormat="1" ht="18" customHeight="1">
      <c r="A32" s="55"/>
      <c r="B32" s="58"/>
      <c r="C32" s="58"/>
      <c r="D32" s="58"/>
      <c r="E32" s="58"/>
      <c r="F32" s="58"/>
      <c r="G32" s="58"/>
      <c r="H32" s="58"/>
      <c r="I32" s="58"/>
    </row>
    <row r="33" spans="1:10" ht="18" customHeight="1"/>
    <row r="34" spans="1:10" ht="22.5" customHeight="1"/>
    <row r="35" spans="1:10" ht="35.1" customHeight="1"/>
    <row r="36" spans="1:10" ht="35.1" customHeight="1"/>
    <row r="37" spans="1:10" s="56" customFormat="1" ht="35.1" customHeight="1">
      <c r="A37" s="55"/>
      <c r="B37" s="58"/>
      <c r="C37" s="58"/>
      <c r="D37" s="58"/>
      <c r="E37" s="58"/>
      <c r="F37" s="58"/>
      <c r="G37" s="58"/>
      <c r="H37" s="58"/>
      <c r="I37" s="58"/>
      <c r="J37" s="248"/>
    </row>
    <row r="38" spans="1:10" s="58" customFormat="1" ht="35.1" customHeight="1">
      <c r="A38" s="55"/>
    </row>
    <row r="39" spans="1:10" s="58" customFormat="1" ht="35.1" customHeight="1">
      <c r="A39" s="55"/>
    </row>
    <row r="40" spans="1:10" s="58" customFormat="1" ht="35.1" customHeight="1">
      <c r="A40" s="55"/>
    </row>
    <row r="41" spans="1:10" s="58" customFormat="1" ht="35.1" customHeight="1">
      <c r="A41" s="55"/>
    </row>
    <row r="42" spans="1:10" s="44" customFormat="1" ht="6" customHeight="1">
      <c r="A42" s="55"/>
      <c r="B42" s="58"/>
      <c r="C42" s="58"/>
      <c r="D42" s="58"/>
      <c r="E42" s="58"/>
      <c r="F42" s="58"/>
      <c r="G42" s="58"/>
      <c r="H42" s="58"/>
      <c r="I42" s="58"/>
      <c r="J42" s="250"/>
    </row>
    <row r="43" spans="1:10" s="44" customFormat="1" ht="6" customHeight="1">
      <c r="A43" s="55"/>
      <c r="B43" s="58"/>
      <c r="C43" s="58"/>
      <c r="D43" s="58"/>
      <c r="E43" s="58"/>
      <c r="F43" s="58"/>
      <c r="G43" s="58"/>
      <c r="H43" s="58"/>
      <c r="I43" s="58"/>
      <c r="J43" s="250"/>
    </row>
    <row r="44" spans="1:10" s="44" customFormat="1" ht="7.5" customHeight="1">
      <c r="A44" s="55"/>
      <c r="B44" s="58"/>
      <c r="C44" s="58"/>
      <c r="D44" s="58"/>
      <c r="E44" s="58"/>
      <c r="F44" s="58"/>
      <c r="G44" s="58"/>
      <c r="H44" s="58"/>
      <c r="I44" s="58"/>
      <c r="J44" s="250"/>
    </row>
  </sheetData>
  <mergeCells count="36">
    <mergeCell ref="F22:G22"/>
    <mergeCell ref="H22:I22"/>
    <mergeCell ref="F19:G19"/>
    <mergeCell ref="H19:I19"/>
    <mergeCell ref="F20:G20"/>
    <mergeCell ref="H20:I20"/>
    <mergeCell ref="F21:G21"/>
    <mergeCell ref="H21:I21"/>
    <mergeCell ref="F18:G18"/>
    <mergeCell ref="H18:I18"/>
    <mergeCell ref="F13:G13"/>
    <mergeCell ref="H13:I13"/>
    <mergeCell ref="F14:G14"/>
    <mergeCell ref="H14:I14"/>
    <mergeCell ref="F15:G15"/>
    <mergeCell ref="H15:I15"/>
    <mergeCell ref="F16:G16"/>
    <mergeCell ref="H16:I16"/>
    <mergeCell ref="F17:G17"/>
    <mergeCell ref="H17:I17"/>
    <mergeCell ref="F11:G11"/>
    <mergeCell ref="H11:I11"/>
    <mergeCell ref="F12:G12"/>
    <mergeCell ref="H12:I12"/>
    <mergeCell ref="A2:I2"/>
    <mergeCell ref="A3:I3"/>
    <mergeCell ref="F8:G8"/>
    <mergeCell ref="H8:I8"/>
    <mergeCell ref="F9:G10"/>
    <mergeCell ref="C9:C10"/>
    <mergeCell ref="D9:D10"/>
    <mergeCell ref="E6:I6"/>
    <mergeCell ref="E7:I7"/>
    <mergeCell ref="H9:I10"/>
    <mergeCell ref="B8:B10"/>
    <mergeCell ref="A6:A10"/>
  </mergeCells>
  <phoneticPr fontId="4" type="noConversion"/>
  <printOptions gridLinesSet="0"/>
  <pageMargins left="0.55000000000000004" right="0.39370078740157483" top="0.55118110236220474" bottom="0.55118110236220474" header="0.51181102362204722" footer="0.51181102362204722"/>
  <pageSetup paperSize="9" scale="74" pageOrder="overThenDown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J18"/>
  <sheetViews>
    <sheetView view="pageBreakPreview" zoomScaleNormal="100" zoomScaleSheetLayoutView="100" workbookViewId="0">
      <selection activeCell="I15" sqref="I15"/>
    </sheetView>
  </sheetViews>
  <sheetFormatPr defaultRowHeight="13.5"/>
  <cols>
    <col min="1" max="1" width="8.21875" style="55" customWidth="1"/>
    <col min="2" max="2" width="7.44140625" style="58" bestFit="1" customWidth="1"/>
    <col min="3" max="4" width="7.21875" style="58" bestFit="1" customWidth="1"/>
    <col min="5" max="5" width="9" style="58" bestFit="1" customWidth="1"/>
    <col min="6" max="6" width="7.5546875" style="58" bestFit="1" customWidth="1"/>
    <col min="7" max="7" width="10.33203125" style="58" bestFit="1" customWidth="1"/>
    <col min="8" max="8" width="8.5546875" style="58" bestFit="1" customWidth="1"/>
    <col min="9" max="9" width="10.77734375" style="58" customWidth="1"/>
    <col min="10" max="10" width="9.33203125" style="55" bestFit="1" customWidth="1"/>
    <col min="11" max="11" width="10" style="55" bestFit="1" customWidth="1"/>
    <col min="12" max="16384" width="8.88671875" style="55"/>
  </cols>
  <sheetData>
    <row r="1" spans="1:10" ht="15" customHeight="1"/>
    <row r="2" spans="1:10" s="555" customFormat="1" ht="30" customHeight="1">
      <c r="A2" s="551" t="s">
        <v>806</v>
      </c>
      <c r="B2" s="658"/>
      <c r="C2" s="658"/>
      <c r="D2" s="658"/>
      <c r="E2" s="658"/>
      <c r="F2" s="658"/>
      <c r="G2" s="658"/>
      <c r="H2" s="658"/>
      <c r="I2" s="658"/>
    </row>
    <row r="3" spans="1:10" s="555" customFormat="1" ht="30" customHeight="1">
      <c r="A3" s="648" t="s">
        <v>364</v>
      </c>
      <c r="B3" s="659"/>
      <c r="C3" s="659"/>
      <c r="D3" s="659"/>
      <c r="E3" s="659"/>
      <c r="F3" s="659"/>
      <c r="G3" s="659"/>
      <c r="H3" s="659"/>
      <c r="I3" s="659"/>
    </row>
    <row r="4" spans="1:10" s="44" customFormat="1" ht="15" customHeight="1">
      <c r="A4" s="83"/>
      <c r="B4" s="245"/>
      <c r="C4" s="245"/>
      <c r="D4" s="245"/>
      <c r="E4" s="245"/>
      <c r="F4" s="245"/>
      <c r="G4" s="245"/>
      <c r="H4" s="245"/>
      <c r="I4" s="245"/>
    </row>
    <row r="5" spans="1:10" s="51" customFormat="1" ht="16.5" customHeight="1" thickBot="1">
      <c r="A5" s="913" t="s">
        <v>339</v>
      </c>
      <c r="B5" s="656"/>
      <c r="C5" s="656"/>
      <c r="D5" s="656"/>
      <c r="E5" s="656"/>
      <c r="F5" s="948"/>
      <c r="G5" s="948" t="s">
        <v>28</v>
      </c>
      <c r="H5" s="948"/>
      <c r="I5" s="1030" t="s">
        <v>340</v>
      </c>
    </row>
    <row r="6" spans="1:10" s="51" customFormat="1" ht="18" customHeight="1">
      <c r="A6" s="563"/>
      <c r="B6" s="1325" t="s">
        <v>341</v>
      </c>
      <c r="C6" s="1326"/>
      <c r="D6" s="1592"/>
      <c r="E6" s="50" t="s">
        <v>342</v>
      </c>
      <c r="F6" s="48"/>
      <c r="G6" s="49" t="s">
        <v>343</v>
      </c>
      <c r="H6" s="49" t="s">
        <v>344</v>
      </c>
      <c r="I6" s="971" t="s">
        <v>345</v>
      </c>
    </row>
    <row r="7" spans="1:10" s="51" customFormat="1" ht="27" customHeight="1">
      <c r="A7" s="1323" t="s">
        <v>346</v>
      </c>
      <c r="B7" s="1425"/>
      <c r="C7" s="1571"/>
      <c r="D7" s="1395"/>
      <c r="E7" s="1595" t="s">
        <v>347</v>
      </c>
      <c r="F7" s="1596"/>
      <c r="G7" s="1279" t="s">
        <v>843</v>
      </c>
      <c r="H7" s="1279" t="s">
        <v>844</v>
      </c>
      <c r="I7" s="1277" t="s">
        <v>365</v>
      </c>
    </row>
    <row r="8" spans="1:10" s="51" customFormat="1" ht="27" customHeight="1">
      <c r="A8" s="1323"/>
      <c r="B8" s="52" t="s">
        <v>46</v>
      </c>
      <c r="C8" s="1593" t="s">
        <v>30</v>
      </c>
      <c r="D8" s="1593" t="s">
        <v>348</v>
      </c>
      <c r="E8" s="52" t="s">
        <v>349</v>
      </c>
      <c r="F8" s="52" t="s">
        <v>350</v>
      </c>
      <c r="G8" s="1279"/>
      <c r="H8" s="1279"/>
      <c r="I8" s="1277"/>
    </row>
    <row r="9" spans="1:10" ht="18" customHeight="1">
      <c r="A9" s="566"/>
      <c r="B9" s="374" t="s">
        <v>351</v>
      </c>
      <c r="C9" s="1594"/>
      <c r="D9" s="1593"/>
      <c r="E9" s="374" t="s">
        <v>352</v>
      </c>
      <c r="F9" s="374" t="s">
        <v>353</v>
      </c>
      <c r="G9" s="1280"/>
      <c r="H9" s="1280"/>
      <c r="I9" s="1278"/>
    </row>
    <row r="10" spans="1:10" ht="50.1" customHeight="1">
      <c r="A10" s="570">
        <v>2015</v>
      </c>
      <c r="B10" s="22">
        <v>26007</v>
      </c>
      <c r="C10" s="22">
        <v>14804</v>
      </c>
      <c r="D10" s="22">
        <v>11203</v>
      </c>
      <c r="E10" s="22">
        <v>1846</v>
      </c>
      <c r="F10" s="842">
        <v>12558</v>
      </c>
      <c r="G10" s="22">
        <v>12917</v>
      </c>
      <c r="H10" s="22">
        <v>104</v>
      </c>
      <c r="I10" s="537">
        <v>428</v>
      </c>
    </row>
    <row r="11" spans="1:10" s="56" customFormat="1" ht="50.1" customHeight="1">
      <c r="A11" s="570">
        <v>2016</v>
      </c>
      <c r="B11" s="22">
        <v>26546</v>
      </c>
      <c r="C11" s="22">
        <v>14841</v>
      </c>
      <c r="D11" s="22">
        <v>11705</v>
      </c>
      <c r="E11" s="842">
        <v>2084</v>
      </c>
      <c r="F11" s="842">
        <v>13075</v>
      </c>
      <c r="G11" s="842">
        <v>12633</v>
      </c>
      <c r="H11" s="842">
        <v>141</v>
      </c>
      <c r="I11" s="808">
        <v>697</v>
      </c>
      <c r="J11" s="248"/>
    </row>
    <row r="12" spans="1:10" s="58" customFormat="1" ht="50.1" customHeight="1">
      <c r="A12" s="570">
        <v>2017</v>
      </c>
      <c r="B12" s="22">
        <v>25827</v>
      </c>
      <c r="C12" s="22">
        <v>14319</v>
      </c>
      <c r="D12" s="22">
        <v>11508</v>
      </c>
      <c r="E12" s="842">
        <v>2327</v>
      </c>
      <c r="F12" s="842">
        <v>13037</v>
      </c>
      <c r="G12" s="842">
        <v>11767</v>
      </c>
      <c r="H12" s="842">
        <v>178</v>
      </c>
      <c r="I12" s="808">
        <v>845</v>
      </c>
    </row>
    <row r="13" spans="1:10" s="58" customFormat="1" ht="50.1" customHeight="1">
      <c r="A13" s="570">
        <v>2018</v>
      </c>
      <c r="B13" s="22">
        <v>26009</v>
      </c>
      <c r="C13" s="22">
        <v>14348</v>
      </c>
      <c r="D13" s="22">
        <v>11661</v>
      </c>
      <c r="E13" s="842">
        <v>2482</v>
      </c>
      <c r="F13" s="842">
        <v>13323</v>
      </c>
      <c r="G13" s="842">
        <v>11329</v>
      </c>
      <c r="H13" s="842">
        <v>164</v>
      </c>
      <c r="I13" s="808">
        <v>1193</v>
      </c>
    </row>
    <row r="14" spans="1:10" s="58" customFormat="1" ht="50.1" customHeight="1">
      <c r="A14" s="570">
        <v>2019</v>
      </c>
      <c r="B14" s="22">
        <f>SUM(C14:D14)</f>
        <v>25059</v>
      </c>
      <c r="C14" s="22">
        <v>13666</v>
      </c>
      <c r="D14" s="22">
        <v>11393</v>
      </c>
      <c r="E14" s="842">
        <v>2670</v>
      </c>
      <c r="F14" s="842">
        <v>13393</v>
      </c>
      <c r="G14" s="842">
        <v>10317</v>
      </c>
      <c r="H14" s="842">
        <v>160</v>
      </c>
      <c r="I14" s="808">
        <v>1189</v>
      </c>
    </row>
    <row r="15" spans="1:10" s="712" customFormat="1" ht="50.1" customHeight="1">
      <c r="A15" s="771">
        <v>2020</v>
      </c>
      <c r="B15" s="165">
        <f>SUM(C15:D15)</f>
        <v>24215</v>
      </c>
      <c r="C15" s="165">
        <v>13093</v>
      </c>
      <c r="D15" s="165">
        <v>11122</v>
      </c>
      <c r="E15" s="843">
        <v>2779</v>
      </c>
      <c r="F15" s="843">
        <v>13350</v>
      </c>
      <c r="G15" s="843">
        <v>9581</v>
      </c>
      <c r="H15" s="843">
        <v>189</v>
      </c>
      <c r="I15" s="809">
        <v>1095</v>
      </c>
    </row>
    <row r="16" spans="1:10" s="44" customFormat="1" ht="9.9499999999999993" customHeight="1" thickBot="1">
      <c r="A16" s="967"/>
      <c r="B16" s="1023"/>
      <c r="C16" s="544"/>
      <c r="D16" s="544"/>
      <c r="E16" s="1027"/>
      <c r="F16" s="1027"/>
      <c r="G16" s="1028"/>
      <c r="H16" s="1028"/>
      <c r="I16" s="1029"/>
      <c r="J16" s="250"/>
    </row>
    <row r="17" spans="1:10" s="44" customFormat="1" ht="9.9499999999999993" customHeight="1">
      <c r="A17" s="72"/>
      <c r="B17" s="22"/>
      <c r="C17" s="22"/>
      <c r="D17" s="22"/>
      <c r="E17" s="251"/>
      <c r="F17" s="251"/>
      <c r="G17" s="252"/>
      <c r="H17" s="252"/>
      <c r="I17" s="252"/>
      <c r="J17" s="250"/>
    </row>
    <row r="18" spans="1:10">
      <c r="A18" s="328" t="s">
        <v>796</v>
      </c>
      <c r="B18" s="948"/>
      <c r="C18" s="948"/>
      <c r="D18" s="948"/>
      <c r="E18" s="948"/>
      <c r="F18" s="948"/>
      <c r="G18" s="948"/>
      <c r="H18" s="948"/>
      <c r="I18" s="948"/>
    </row>
  </sheetData>
  <mergeCells count="8">
    <mergeCell ref="H7:H9"/>
    <mergeCell ref="I7:I9"/>
    <mergeCell ref="B6:D7"/>
    <mergeCell ref="A7:A8"/>
    <mergeCell ref="C8:C9"/>
    <mergeCell ref="D8:D9"/>
    <mergeCell ref="G7:G9"/>
    <mergeCell ref="E7:F7"/>
  </mergeCells>
  <phoneticPr fontId="4" type="noConversion"/>
  <printOptions gridLinesSet="0"/>
  <pageMargins left="0.55000000000000004" right="0.39370078740157483" top="0.55118110236220474" bottom="0.55118110236220474" header="0.51181102362204722" footer="0.51181102362204722"/>
  <pageSetup paperSize="9" scale="74" pageOrder="overThenDown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46"/>
  <sheetViews>
    <sheetView view="pageBreakPreview" topLeftCell="A16" zoomScaleNormal="100" workbookViewId="0">
      <selection activeCell="M34" sqref="M34"/>
    </sheetView>
  </sheetViews>
  <sheetFormatPr defaultRowHeight="17.25"/>
  <cols>
    <col min="1" max="1" width="5.33203125" style="185" customWidth="1"/>
    <col min="2" max="2" width="8" style="185" customWidth="1"/>
    <col min="3" max="3" width="10.21875" style="185" bestFit="1" customWidth="1"/>
    <col min="4" max="4" width="5.88671875" style="185" customWidth="1"/>
    <col min="5" max="5" width="9.33203125" style="185" bestFit="1" customWidth="1"/>
    <col min="6" max="6" width="6.21875" style="185" customWidth="1"/>
    <col min="7" max="7" width="9.33203125" style="185" bestFit="1" customWidth="1"/>
    <col min="8" max="8" width="5.77734375" style="185" customWidth="1"/>
    <col min="9" max="9" width="9.6640625" style="185" customWidth="1"/>
    <col min="10" max="10" width="5.77734375" style="185" customWidth="1"/>
    <col min="11" max="11" width="8.5546875" style="185" customWidth="1"/>
    <col min="12" max="12" width="6.88671875" style="185" customWidth="1"/>
    <col min="13" max="13" width="8.5546875" style="185" customWidth="1"/>
    <col min="14" max="16384" width="8.88671875" style="185"/>
  </cols>
  <sheetData>
    <row r="1" spans="1:13" s="90" customFormat="1" ht="15" customHeight="1">
      <c r="A1" s="89"/>
      <c r="B1" s="89"/>
      <c r="C1" s="89"/>
      <c r="D1" s="255"/>
      <c r="E1" s="255"/>
      <c r="F1" s="255"/>
      <c r="G1" s="255"/>
      <c r="H1" s="255"/>
      <c r="J1" s="170"/>
      <c r="K1" s="170"/>
      <c r="L1" s="170"/>
    </row>
    <row r="2" spans="1:13" s="596" customFormat="1" ht="30" customHeight="1">
      <c r="A2" s="660" t="s">
        <v>807</v>
      </c>
      <c r="B2" s="660"/>
      <c r="C2" s="660"/>
      <c r="D2" s="660"/>
      <c r="E2" s="635"/>
      <c r="F2" s="635"/>
      <c r="G2" s="635"/>
      <c r="H2" s="635"/>
      <c r="I2" s="635"/>
      <c r="J2" s="635"/>
      <c r="K2" s="635"/>
      <c r="L2" s="635"/>
      <c r="M2" s="635"/>
    </row>
    <row r="3" spans="1:13" s="636" customFormat="1" ht="30" customHeight="1">
      <c r="A3" s="1600" t="s">
        <v>797</v>
      </c>
      <c r="B3" s="1600"/>
      <c r="C3" s="1600"/>
      <c r="D3" s="1600"/>
      <c r="E3" s="1600"/>
      <c r="F3" s="1600"/>
      <c r="G3" s="1600"/>
      <c r="H3" s="1600"/>
      <c r="I3" s="1600"/>
      <c r="J3" s="1600"/>
      <c r="K3" s="1600"/>
      <c r="L3" s="1600"/>
      <c r="M3" s="1600"/>
    </row>
    <row r="4" spans="1:13" s="636" customFormat="1" ht="30" customHeight="1">
      <c r="A4" s="1600"/>
      <c r="B4" s="1600"/>
      <c r="C4" s="1600"/>
      <c r="D4" s="1600"/>
      <c r="E4" s="1600"/>
      <c r="F4" s="1600"/>
      <c r="G4" s="1600"/>
      <c r="H4" s="1600"/>
      <c r="I4" s="1600"/>
      <c r="J4" s="1600"/>
      <c r="K4" s="1600"/>
      <c r="L4" s="1600"/>
      <c r="M4" s="1600"/>
    </row>
    <row r="5" spans="1:13" s="171" customFormat="1" ht="15" customHeight="1">
      <c r="A5" s="256"/>
      <c r="B5" s="256"/>
      <c r="C5" s="256"/>
      <c r="D5" s="257"/>
      <c r="E5" s="257"/>
      <c r="F5" s="257"/>
      <c r="G5" s="257"/>
      <c r="H5" s="257"/>
      <c r="I5" s="257"/>
      <c r="J5" s="257"/>
      <c r="K5" s="257"/>
      <c r="L5" s="257"/>
      <c r="M5" s="257"/>
    </row>
    <row r="6" spans="1:13" s="105" customFormat="1" ht="14.25" thickBot="1">
      <c r="A6" s="1052" t="s">
        <v>366</v>
      </c>
      <c r="B6" s="1052"/>
      <c r="C6" s="1052"/>
      <c r="D6" s="1052"/>
      <c r="E6" s="1053"/>
      <c r="F6" s="1053"/>
      <c r="G6" s="177"/>
      <c r="M6" s="1054" t="s">
        <v>367</v>
      </c>
    </row>
    <row r="7" spans="1:13" s="186" customFormat="1" ht="15.75" customHeight="1">
      <c r="A7" s="1597" t="s">
        <v>386</v>
      </c>
      <c r="B7" s="1601" t="s">
        <v>368</v>
      </c>
      <c r="C7" s="1602"/>
      <c r="D7" s="1603" t="s">
        <v>369</v>
      </c>
      <c r="E7" s="1604"/>
      <c r="F7" s="1604"/>
      <c r="G7" s="1604"/>
      <c r="H7" s="1604"/>
      <c r="I7" s="1604"/>
      <c r="J7" s="1604"/>
      <c r="K7" s="1604"/>
      <c r="L7" s="1604"/>
      <c r="M7" s="1605"/>
    </row>
    <row r="8" spans="1:13" ht="20.25" customHeight="1">
      <c r="A8" s="1598"/>
      <c r="B8" s="873"/>
      <c r="C8" s="873"/>
      <c r="D8" s="1811" t="s">
        <v>370</v>
      </c>
      <c r="E8" s="258"/>
      <c r="F8" s="258"/>
      <c r="G8" s="258"/>
      <c r="H8" s="258"/>
      <c r="I8" s="258"/>
      <c r="J8" s="258"/>
      <c r="K8" s="258"/>
      <c r="L8" s="258"/>
      <c r="M8" s="1031"/>
    </row>
    <row r="9" spans="1:13" ht="15.75" customHeight="1">
      <c r="A9" s="1598"/>
      <c r="B9" s="259"/>
      <c r="C9" s="259"/>
      <c r="D9" s="260" t="s">
        <v>371</v>
      </c>
      <c r="E9" s="261"/>
      <c r="F9" s="262" t="s">
        <v>372</v>
      </c>
      <c r="G9" s="261"/>
      <c r="H9" s="262" t="s">
        <v>372</v>
      </c>
      <c r="I9" s="263"/>
      <c r="J9" s="258" t="s">
        <v>373</v>
      </c>
      <c r="K9" s="261"/>
      <c r="L9" s="258" t="s">
        <v>374</v>
      </c>
      <c r="M9" s="1031"/>
    </row>
    <row r="10" spans="1:13" s="186" customFormat="1" ht="22.5" customHeight="1">
      <c r="A10" s="1598"/>
      <c r="B10" s="1606" t="s">
        <v>375</v>
      </c>
      <c r="C10" s="1607"/>
      <c r="D10" s="1610" t="s">
        <v>398</v>
      </c>
      <c r="E10" s="1611"/>
      <c r="F10" s="264" t="s">
        <v>376</v>
      </c>
      <c r="G10" s="265"/>
      <c r="H10" s="1608" t="s">
        <v>377</v>
      </c>
      <c r="I10" s="1609"/>
      <c r="J10" s="1610" t="s">
        <v>391</v>
      </c>
      <c r="K10" s="1611"/>
      <c r="L10" s="1610" t="s">
        <v>392</v>
      </c>
      <c r="M10" s="1612"/>
    </row>
    <row r="11" spans="1:13" s="270" customFormat="1" ht="15.75" customHeight="1">
      <c r="A11" s="1598"/>
      <c r="B11" s="266" t="s">
        <v>378</v>
      </c>
      <c r="C11" s="267" t="s">
        <v>379</v>
      </c>
      <c r="D11" s="268" t="s">
        <v>378</v>
      </c>
      <c r="E11" s="268" t="s">
        <v>380</v>
      </c>
      <c r="F11" s="268" t="s">
        <v>378</v>
      </c>
      <c r="G11" s="268" t="s">
        <v>380</v>
      </c>
      <c r="H11" s="268" t="s">
        <v>378</v>
      </c>
      <c r="I11" s="268" t="s">
        <v>380</v>
      </c>
      <c r="J11" s="269" t="s">
        <v>378</v>
      </c>
      <c r="K11" s="269" t="s">
        <v>380</v>
      </c>
      <c r="L11" s="269" t="s">
        <v>378</v>
      </c>
      <c r="M11" s="1032" t="s">
        <v>380</v>
      </c>
    </row>
    <row r="12" spans="1:13" s="270" customFormat="1" ht="15.75" customHeight="1">
      <c r="A12" s="1598"/>
      <c r="B12" s="1619" t="s">
        <v>845</v>
      </c>
      <c r="C12" s="271"/>
      <c r="D12" s="272"/>
      <c r="E12" s="273"/>
      <c r="F12" s="273"/>
      <c r="G12" s="273"/>
      <c r="H12" s="273"/>
      <c r="I12" s="273"/>
      <c r="J12" s="273"/>
      <c r="K12" s="273"/>
      <c r="L12" s="273"/>
      <c r="M12" s="1033"/>
    </row>
    <row r="13" spans="1:13" s="270" customFormat="1" ht="15.75" customHeight="1">
      <c r="A13" s="1599"/>
      <c r="B13" s="1620"/>
      <c r="C13" s="877" t="s">
        <v>381</v>
      </c>
      <c r="D13" s="274"/>
      <c r="E13" s="274"/>
      <c r="F13" s="274"/>
      <c r="G13" s="274"/>
      <c r="H13" s="274"/>
      <c r="I13" s="274"/>
      <c r="J13" s="274"/>
      <c r="K13" s="274"/>
      <c r="L13" s="274"/>
      <c r="M13" s="1034"/>
    </row>
    <row r="14" spans="1:13" s="105" customFormat="1" ht="35.1" customHeight="1">
      <c r="A14" s="584">
        <v>2015</v>
      </c>
      <c r="B14" s="275">
        <v>7752</v>
      </c>
      <c r="C14" s="275">
        <v>25425035</v>
      </c>
      <c r="D14" s="1056">
        <v>3587</v>
      </c>
      <c r="E14" s="1035">
        <v>8613245</v>
      </c>
      <c r="F14" s="1035">
        <v>188</v>
      </c>
      <c r="G14" s="1035">
        <v>1778687</v>
      </c>
      <c r="H14" s="276">
        <v>1490</v>
      </c>
      <c r="I14" s="1035">
        <v>6619378</v>
      </c>
      <c r="J14" s="1035">
        <v>692</v>
      </c>
      <c r="K14" s="1035">
        <v>3916762</v>
      </c>
      <c r="L14" s="1035">
        <v>19</v>
      </c>
      <c r="M14" s="1036">
        <v>32064</v>
      </c>
    </row>
    <row r="15" spans="1:13" s="105" customFormat="1" ht="35.1" customHeight="1">
      <c r="A15" s="584">
        <v>2016</v>
      </c>
      <c r="B15" s="277">
        <v>8483</v>
      </c>
      <c r="C15" s="278">
        <v>29109127</v>
      </c>
      <c r="D15" s="1058">
        <v>3553</v>
      </c>
      <c r="E15" s="279">
        <v>8622581</v>
      </c>
      <c r="F15" s="280">
        <v>332</v>
      </c>
      <c r="G15" s="279">
        <v>2635403</v>
      </c>
      <c r="H15" s="280">
        <v>1894</v>
      </c>
      <c r="I15" s="280">
        <v>8421011</v>
      </c>
      <c r="J15" s="280">
        <v>759</v>
      </c>
      <c r="K15" s="279">
        <v>4398354</v>
      </c>
      <c r="L15" s="280">
        <v>28</v>
      </c>
      <c r="M15" s="1037">
        <v>45346</v>
      </c>
    </row>
    <row r="16" spans="1:13" s="105" customFormat="1" ht="35.1" customHeight="1">
      <c r="A16" s="584">
        <v>2017</v>
      </c>
      <c r="B16" s="277">
        <v>9300</v>
      </c>
      <c r="C16" s="278">
        <v>33574884</v>
      </c>
      <c r="D16" s="1058">
        <v>3485</v>
      </c>
      <c r="E16" s="279">
        <v>8520416</v>
      </c>
      <c r="F16" s="280">
        <v>553</v>
      </c>
      <c r="G16" s="279">
        <v>4288121</v>
      </c>
      <c r="H16" s="280">
        <v>2311</v>
      </c>
      <c r="I16" s="280">
        <v>10320529</v>
      </c>
      <c r="J16" s="280">
        <v>855</v>
      </c>
      <c r="K16" s="279">
        <v>4998330</v>
      </c>
      <c r="L16" s="280">
        <v>40</v>
      </c>
      <c r="M16" s="1037">
        <v>71901</v>
      </c>
    </row>
    <row r="17" spans="1:13" s="105" customFormat="1" ht="35.1" customHeight="1">
      <c r="A17" s="584">
        <v>2018</v>
      </c>
      <c r="B17" s="277">
        <v>9487</v>
      </c>
      <c r="C17" s="278">
        <v>36956339</v>
      </c>
      <c r="D17" s="1058">
        <v>3379</v>
      </c>
      <c r="E17" s="279">
        <v>8402732</v>
      </c>
      <c r="F17" s="280">
        <v>605</v>
      </c>
      <c r="G17" s="279">
        <v>5646189</v>
      </c>
      <c r="H17" s="280">
        <v>2458</v>
      </c>
      <c r="I17" s="280">
        <v>11516211</v>
      </c>
      <c r="J17" s="280">
        <v>934</v>
      </c>
      <c r="K17" s="279">
        <v>5561276</v>
      </c>
      <c r="L17" s="280">
        <v>46</v>
      </c>
      <c r="M17" s="1037">
        <v>84898</v>
      </c>
    </row>
    <row r="18" spans="1:13" s="105" customFormat="1" ht="35.1" customHeight="1">
      <c r="A18" s="584">
        <v>2019</v>
      </c>
      <c r="B18" s="277">
        <f>SUM(D18,F18,H18,J18,L18,C33,F33,H33,J33,L33)</f>
        <v>10271</v>
      </c>
      <c r="C18" s="278">
        <f>SUM(E18,G18,I18,K18,M18,E33,G33,I33,K33,M33)</f>
        <v>40919434</v>
      </c>
      <c r="D18" s="1058">
        <v>3282</v>
      </c>
      <c r="E18" s="279">
        <v>8349179</v>
      </c>
      <c r="F18" s="280">
        <v>864</v>
      </c>
      <c r="G18" s="279">
        <v>7136521</v>
      </c>
      <c r="H18" s="280">
        <v>2850</v>
      </c>
      <c r="I18" s="280">
        <v>12697661</v>
      </c>
      <c r="J18" s="280">
        <v>987</v>
      </c>
      <c r="K18" s="279">
        <v>6159447</v>
      </c>
      <c r="L18" s="117">
        <v>59</v>
      </c>
      <c r="M18" s="1038">
        <v>115219</v>
      </c>
    </row>
    <row r="19" spans="1:13" s="716" customFormat="1" ht="35.1" customHeight="1">
      <c r="A19" s="771">
        <v>2020</v>
      </c>
      <c r="B19" s="785">
        <f>SUM(D19,F19,H19,J19,L19,C34,F34,H34,J34,L34)</f>
        <v>11398</v>
      </c>
      <c r="C19" s="786">
        <f>SUM(E19,G19,I19,K19,M19,E34,G34,I34,K34,M34)</f>
        <v>46827576</v>
      </c>
      <c r="D19" s="1057">
        <v>3214</v>
      </c>
      <c r="E19" s="779">
        <v>8251879</v>
      </c>
      <c r="F19" s="780">
        <v>1185</v>
      </c>
      <c r="G19" s="779">
        <v>9998493</v>
      </c>
      <c r="H19" s="780">
        <v>3440</v>
      </c>
      <c r="I19" s="780">
        <v>14819874</v>
      </c>
      <c r="J19" s="780">
        <v>1070</v>
      </c>
      <c r="K19" s="779">
        <v>6748389</v>
      </c>
      <c r="L19" s="773">
        <v>76</v>
      </c>
      <c r="M19" s="1039">
        <v>143974</v>
      </c>
    </row>
    <row r="20" spans="1:13" s="105" customFormat="1" ht="9.9499999999999993" customHeight="1" thickBot="1">
      <c r="A20" s="625"/>
      <c r="B20" s="1040"/>
      <c r="C20" s="626"/>
      <c r="D20" s="177"/>
      <c r="E20" s="177"/>
      <c r="F20" s="177"/>
      <c r="G20" s="177"/>
      <c r="H20" s="1041"/>
      <c r="I20" s="177"/>
      <c r="J20" s="177"/>
      <c r="K20" s="177"/>
      <c r="L20" s="177"/>
      <c r="M20" s="633"/>
    </row>
    <row r="21" spans="1:13" s="105" customFormat="1" ht="9.9499999999999993" customHeight="1" thickBot="1">
      <c r="A21" s="181"/>
      <c r="B21" s="281"/>
      <c r="C21" s="181"/>
      <c r="D21" s="117"/>
      <c r="E21" s="117"/>
      <c r="F21" s="117"/>
      <c r="G21" s="117"/>
      <c r="H21" s="282"/>
      <c r="I21" s="117"/>
      <c r="J21" s="117"/>
      <c r="K21" s="117"/>
      <c r="L21" s="117"/>
      <c r="M21" s="117"/>
    </row>
    <row r="22" spans="1:13" ht="20.25" customHeight="1">
      <c r="A22" s="1597" t="s">
        <v>386</v>
      </c>
      <c r="B22" s="1603" t="s">
        <v>27</v>
      </c>
      <c r="C22" s="1604"/>
      <c r="D22" s="1604"/>
      <c r="E22" s="1604"/>
      <c r="F22" s="1604"/>
      <c r="G22" s="1625"/>
      <c r="H22" s="284"/>
      <c r="I22" s="285" t="s">
        <v>382</v>
      </c>
      <c r="J22" s="284"/>
      <c r="K22" s="284"/>
      <c r="L22" s="284"/>
      <c r="M22" s="1042"/>
    </row>
    <row r="23" spans="1:13" ht="15" customHeight="1">
      <c r="A23" s="1598"/>
      <c r="B23" s="1617" t="s">
        <v>383</v>
      </c>
      <c r="C23" s="1621"/>
      <c r="D23" s="1621"/>
      <c r="E23" s="1622"/>
      <c r="F23" s="1623" t="s">
        <v>384</v>
      </c>
      <c r="G23" s="1624"/>
      <c r="H23" s="260" t="s">
        <v>385</v>
      </c>
      <c r="I23" s="261"/>
      <c r="J23" s="1617" t="s">
        <v>395</v>
      </c>
      <c r="K23" s="1622"/>
      <c r="L23" s="1617" t="s">
        <v>396</v>
      </c>
      <c r="M23" s="1618"/>
    </row>
    <row r="24" spans="1:13" s="186" customFormat="1" ht="15" customHeight="1">
      <c r="A24" s="1598"/>
      <c r="B24" s="1630" t="s">
        <v>387</v>
      </c>
      <c r="C24" s="1623"/>
      <c r="D24" s="1623"/>
      <c r="E24" s="1631"/>
      <c r="F24" s="1623" t="s">
        <v>388</v>
      </c>
      <c r="G24" s="1640"/>
      <c r="H24" s="1613" t="s">
        <v>393</v>
      </c>
      <c r="I24" s="1628"/>
      <c r="J24" s="286"/>
      <c r="K24" s="190"/>
      <c r="L24" s="1613" t="s">
        <v>397</v>
      </c>
      <c r="M24" s="1614"/>
    </row>
    <row r="25" spans="1:13" s="186" customFormat="1" ht="15" customHeight="1">
      <c r="A25" s="1598"/>
      <c r="B25" s="1630" t="s">
        <v>389</v>
      </c>
      <c r="C25" s="1623"/>
      <c r="D25" s="1623"/>
      <c r="E25" s="1631"/>
      <c r="F25" s="1641" t="s">
        <v>389</v>
      </c>
      <c r="G25" s="1642"/>
      <c r="H25" s="1615"/>
      <c r="I25" s="1629"/>
      <c r="J25" s="1632" t="s">
        <v>394</v>
      </c>
      <c r="K25" s="1633"/>
      <c r="L25" s="1615"/>
      <c r="M25" s="1616"/>
    </row>
    <row r="26" spans="1:13" s="270" customFormat="1" ht="15" customHeight="1">
      <c r="A26" s="1598"/>
      <c r="B26" s="1634" t="s">
        <v>378</v>
      </c>
      <c r="C26" s="1635"/>
      <c r="D26" s="1636" t="s">
        <v>380</v>
      </c>
      <c r="E26" s="1637"/>
      <c r="F26" s="878" t="s">
        <v>378</v>
      </c>
      <c r="G26" s="287" t="s">
        <v>380</v>
      </c>
      <c r="H26" s="287" t="s">
        <v>378</v>
      </c>
      <c r="I26" s="287" t="s">
        <v>380</v>
      </c>
      <c r="J26" s="287" t="s">
        <v>378</v>
      </c>
      <c r="K26" s="287" t="s">
        <v>380</v>
      </c>
      <c r="L26" s="287" t="s">
        <v>378</v>
      </c>
      <c r="M26" s="1043" t="s">
        <v>380</v>
      </c>
    </row>
    <row r="27" spans="1:13" s="116" customFormat="1" ht="15" customHeight="1">
      <c r="A27" s="1598"/>
      <c r="B27" s="1630" t="s">
        <v>399</v>
      </c>
      <c r="C27" s="1631"/>
      <c r="D27" s="1638"/>
      <c r="E27" s="1639"/>
      <c r="F27" s="879"/>
      <c r="G27" s="288"/>
      <c r="H27" s="289"/>
      <c r="I27" s="288"/>
      <c r="J27" s="289"/>
      <c r="K27" s="288"/>
      <c r="L27" s="289"/>
      <c r="M27" s="1044"/>
    </row>
    <row r="28" spans="1:13" s="116" customFormat="1" ht="15" customHeight="1">
      <c r="A28" s="1599"/>
      <c r="B28" s="1632"/>
      <c r="C28" s="1633"/>
      <c r="D28" s="1626" t="s">
        <v>390</v>
      </c>
      <c r="E28" s="1627"/>
      <c r="F28" s="880"/>
      <c r="G28" s="290"/>
      <c r="H28" s="290"/>
      <c r="I28" s="290"/>
      <c r="J28" s="290"/>
      <c r="K28" s="290"/>
      <c r="L28" s="290"/>
      <c r="M28" s="1045"/>
    </row>
    <row r="29" spans="1:13" s="107" customFormat="1" ht="30" customHeight="1">
      <c r="A29" s="584">
        <v>2015</v>
      </c>
      <c r="B29" s="291"/>
      <c r="C29" s="292">
        <v>130</v>
      </c>
      <c r="D29" s="293"/>
      <c r="E29" s="293">
        <v>565546</v>
      </c>
      <c r="F29" s="293">
        <v>1314</v>
      </c>
      <c r="G29" s="293">
        <v>2946123</v>
      </c>
      <c r="H29" s="293">
        <v>0</v>
      </c>
      <c r="I29" s="293">
        <v>0</v>
      </c>
      <c r="J29" s="180">
        <v>286</v>
      </c>
      <c r="K29" s="180">
        <v>900585</v>
      </c>
      <c r="L29" s="180">
        <v>46</v>
      </c>
      <c r="M29" s="1046">
        <v>52645</v>
      </c>
    </row>
    <row r="30" spans="1:13" s="105" customFormat="1" ht="30" customHeight="1">
      <c r="A30" s="584">
        <v>2016</v>
      </c>
      <c r="B30" s="291"/>
      <c r="C30" s="292">
        <v>128</v>
      </c>
      <c r="D30" s="294"/>
      <c r="E30" s="294">
        <v>541892</v>
      </c>
      <c r="F30" s="295">
        <v>1422</v>
      </c>
      <c r="G30" s="295">
        <v>3222453</v>
      </c>
      <c r="H30" s="295">
        <v>2</v>
      </c>
      <c r="I30" s="295">
        <v>36617</v>
      </c>
      <c r="J30" s="295">
        <v>309</v>
      </c>
      <c r="K30" s="295">
        <v>1093056</v>
      </c>
      <c r="L30" s="295">
        <v>56</v>
      </c>
      <c r="M30" s="1047">
        <v>92414</v>
      </c>
    </row>
    <row r="31" spans="1:13" s="105" customFormat="1" ht="30" customHeight="1">
      <c r="A31" s="584">
        <v>2017</v>
      </c>
      <c r="B31" s="291"/>
      <c r="C31" s="292">
        <v>127</v>
      </c>
      <c r="D31" s="294"/>
      <c r="E31" s="294">
        <v>555756</v>
      </c>
      <c r="F31" s="295">
        <v>1520</v>
      </c>
      <c r="G31" s="295">
        <v>3487096</v>
      </c>
      <c r="H31" s="295">
        <v>2</v>
      </c>
      <c r="I31" s="295">
        <v>39540</v>
      </c>
      <c r="J31" s="295">
        <v>360</v>
      </c>
      <c r="K31" s="295">
        <v>1171846</v>
      </c>
      <c r="L31" s="295">
        <v>47</v>
      </c>
      <c r="M31" s="1047">
        <v>121349</v>
      </c>
    </row>
    <row r="32" spans="1:13" s="105" customFormat="1" ht="30" customHeight="1">
      <c r="A32" s="584">
        <v>2018</v>
      </c>
      <c r="B32" s="291"/>
      <c r="C32" s="292">
        <v>133</v>
      </c>
      <c r="D32" s="294"/>
      <c r="E32" s="294">
        <v>611525</v>
      </c>
      <c r="F32" s="295">
        <v>1642</v>
      </c>
      <c r="G32" s="295">
        <v>3890730</v>
      </c>
      <c r="H32" s="295">
        <v>7</v>
      </c>
      <c r="I32" s="295">
        <v>111104</v>
      </c>
      <c r="J32" s="295">
        <v>239</v>
      </c>
      <c r="K32" s="295">
        <v>1027993</v>
      </c>
      <c r="L32" s="295">
        <v>44</v>
      </c>
      <c r="M32" s="1047">
        <v>103681</v>
      </c>
    </row>
    <row r="33" spans="1:13" s="105" customFormat="1" ht="30" customHeight="1">
      <c r="A33" s="584">
        <v>2019</v>
      </c>
      <c r="B33" s="291"/>
      <c r="C33" s="292">
        <v>140</v>
      </c>
      <c r="D33" s="294"/>
      <c r="E33" s="294">
        <v>635650</v>
      </c>
      <c r="F33" s="295">
        <v>1729</v>
      </c>
      <c r="G33" s="295">
        <v>4211462</v>
      </c>
      <c r="H33" s="295">
        <v>3</v>
      </c>
      <c r="I33" s="295">
        <v>38206</v>
      </c>
      <c r="J33" s="295">
        <v>323</v>
      </c>
      <c r="K33" s="295">
        <v>1475582</v>
      </c>
      <c r="L33" s="295">
        <v>34</v>
      </c>
      <c r="M33" s="1047">
        <v>100507</v>
      </c>
    </row>
    <row r="34" spans="1:13" s="716" customFormat="1" ht="30" customHeight="1">
      <c r="A34" s="771">
        <v>2020</v>
      </c>
      <c r="B34" s="781"/>
      <c r="C34" s="782">
        <v>136</v>
      </c>
      <c r="D34" s="783"/>
      <c r="E34" s="783">
        <v>612607</v>
      </c>
      <c r="F34" s="784">
        <v>1836</v>
      </c>
      <c r="G34" s="784">
        <v>4496281</v>
      </c>
      <c r="H34" s="784">
        <v>4</v>
      </c>
      <c r="I34" s="784">
        <v>62839</v>
      </c>
      <c r="J34" s="784">
        <v>380</v>
      </c>
      <c r="K34" s="784">
        <v>1541056</v>
      </c>
      <c r="L34" s="784">
        <v>57</v>
      </c>
      <c r="M34" s="1048">
        <v>152184</v>
      </c>
    </row>
    <row r="35" spans="1:13" s="187" customFormat="1" ht="9.9499999999999993" customHeight="1" thickBot="1">
      <c r="A35" s="1049"/>
      <c r="B35" s="1050"/>
      <c r="C35" s="1050"/>
      <c r="D35" s="1051"/>
      <c r="E35" s="1051"/>
      <c r="F35" s="1051"/>
      <c r="G35" s="1051"/>
      <c r="H35" s="1051"/>
      <c r="I35" s="1051"/>
      <c r="J35" s="611"/>
      <c r="K35" s="611"/>
      <c r="L35" s="611"/>
      <c r="M35" s="979"/>
    </row>
    <row r="36" spans="1:13" s="187" customFormat="1" ht="9.9499999999999993" customHeight="1">
      <c r="A36" s="188"/>
      <c r="B36" s="188"/>
      <c r="C36" s="188"/>
      <c r="D36" s="296"/>
      <c r="E36" s="296"/>
      <c r="F36" s="296"/>
      <c r="G36" s="296"/>
      <c r="H36" s="296"/>
      <c r="I36" s="296"/>
      <c r="J36" s="104"/>
      <c r="K36" s="104"/>
      <c r="L36" s="104"/>
      <c r="M36" s="104"/>
    </row>
    <row r="37" spans="1:13" s="105" customFormat="1" ht="15" customHeight="1">
      <c r="A37" s="105" t="s">
        <v>400</v>
      </c>
      <c r="L37" s="117"/>
      <c r="M37" s="117"/>
    </row>
    <row r="38" spans="1:13" s="97" customFormat="1" ht="13.5" customHeight="1">
      <c r="A38" s="328" t="s">
        <v>796</v>
      </c>
      <c r="L38" s="1055"/>
      <c r="M38" s="1055"/>
    </row>
    <row r="40" spans="1:13">
      <c r="A40" s="117"/>
      <c r="B40" s="117"/>
      <c r="C40" s="117"/>
    </row>
    <row r="41" spans="1:13">
      <c r="A41" s="97"/>
      <c r="B41" s="97"/>
      <c r="C41" s="97"/>
    </row>
    <row r="42" spans="1:13">
      <c r="A42" s="105"/>
      <c r="B42" s="105"/>
      <c r="C42" s="105"/>
    </row>
    <row r="43" spans="1:13">
      <c r="A43" s="105"/>
      <c r="B43" s="105"/>
      <c r="C43" s="105"/>
    </row>
    <row r="44" spans="1:13">
      <c r="A44" s="105"/>
      <c r="B44" s="105"/>
      <c r="C44" s="105"/>
    </row>
    <row r="45" spans="1:13">
      <c r="A45" s="105"/>
      <c r="B45" s="105"/>
      <c r="C45" s="105"/>
    </row>
    <row r="46" spans="1:13">
      <c r="A46" s="105"/>
      <c r="B46" s="105"/>
      <c r="C46" s="105"/>
    </row>
  </sheetData>
  <mergeCells count="28">
    <mergeCell ref="J25:K25"/>
    <mergeCell ref="B26:C26"/>
    <mergeCell ref="D26:E26"/>
    <mergeCell ref="D27:E27"/>
    <mergeCell ref="F24:G24"/>
    <mergeCell ref="B25:E25"/>
    <mergeCell ref="F25:G25"/>
    <mergeCell ref="B22:G22"/>
    <mergeCell ref="D28:E28"/>
    <mergeCell ref="H24:I25"/>
    <mergeCell ref="B24:E24"/>
    <mergeCell ref="B27:C28"/>
    <mergeCell ref="A22:A28"/>
    <mergeCell ref="A3:M4"/>
    <mergeCell ref="B7:C7"/>
    <mergeCell ref="D7:M7"/>
    <mergeCell ref="B10:C10"/>
    <mergeCell ref="H10:I10"/>
    <mergeCell ref="J10:K10"/>
    <mergeCell ref="L10:M10"/>
    <mergeCell ref="A7:A13"/>
    <mergeCell ref="L24:M25"/>
    <mergeCell ref="D10:E10"/>
    <mergeCell ref="L23:M23"/>
    <mergeCell ref="B12:B13"/>
    <mergeCell ref="B23:E23"/>
    <mergeCell ref="F23:G23"/>
    <mergeCell ref="J23:K23"/>
  </mergeCells>
  <phoneticPr fontId="4" type="noConversion"/>
  <pageMargins left="0.54" right="0.39370078740157483" top="0.55118110236220474" bottom="0.55118110236220474" header="0.51181102362204722" footer="0.51181102362204722"/>
  <pageSetup paperSize="9" scale="77" pageOrder="overThenDown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C44"/>
  <sheetViews>
    <sheetView view="pageBreakPreview" zoomScaleNormal="70" zoomScaleSheetLayoutView="85" workbookViewId="0">
      <selection activeCell="C11" sqref="C11"/>
    </sheetView>
  </sheetViews>
  <sheetFormatPr defaultRowHeight="13.5" outlineLevelRow="2"/>
  <cols>
    <col min="1" max="1" width="6.5546875" style="23" customWidth="1"/>
    <col min="2" max="2" width="6.6640625" style="23" customWidth="1"/>
    <col min="3" max="3" width="6.5546875" style="23" customWidth="1"/>
    <col min="4" max="13" width="5.77734375" style="23" customWidth="1"/>
    <col min="14" max="23" width="4.77734375" style="23" customWidth="1"/>
    <col min="24" max="25" width="5.77734375" style="23" customWidth="1"/>
    <col min="26" max="26" width="6.44140625" style="23" customWidth="1"/>
    <col min="27" max="27" width="5.77734375" style="23" customWidth="1"/>
    <col min="28" max="16384" width="8.88671875" style="23"/>
  </cols>
  <sheetData>
    <row r="1" spans="1:29" s="6" customFormat="1" ht="15" customHeight="1">
      <c r="J1" s="7"/>
      <c r="K1" s="7"/>
      <c r="L1" s="7"/>
      <c r="O1" s="7"/>
      <c r="P1" s="7"/>
      <c r="Q1" s="7"/>
      <c r="R1" s="7"/>
      <c r="S1" s="7"/>
    </row>
    <row r="2" spans="1:29" s="528" customFormat="1" ht="30" customHeight="1">
      <c r="A2" s="1255" t="s">
        <v>35</v>
      </c>
      <c r="B2" s="1255"/>
      <c r="C2" s="1255"/>
      <c r="D2" s="1255"/>
      <c r="E2" s="1255"/>
      <c r="F2" s="1255"/>
      <c r="G2" s="1255"/>
      <c r="H2" s="1255"/>
      <c r="I2" s="1255"/>
      <c r="J2" s="1255"/>
      <c r="K2" s="1255"/>
      <c r="L2" s="1255"/>
      <c r="M2" s="1255"/>
      <c r="N2" s="1256" t="s">
        <v>683</v>
      </c>
      <c r="O2" s="1256"/>
      <c r="P2" s="1256"/>
      <c r="Q2" s="1256"/>
      <c r="R2" s="1256"/>
      <c r="S2" s="1256"/>
      <c r="T2" s="1256"/>
      <c r="U2" s="1256"/>
      <c r="V2" s="1256"/>
      <c r="W2" s="1256"/>
      <c r="X2" s="1256"/>
      <c r="Y2" s="1256"/>
      <c r="Z2" s="1256"/>
      <c r="AA2" s="1256"/>
    </row>
    <row r="3" spans="1:29" s="533" customFormat="1" ht="30" customHeight="1">
      <c r="A3" s="529"/>
      <c r="B3" s="530"/>
      <c r="C3" s="530"/>
      <c r="D3" s="530"/>
      <c r="E3" s="530"/>
      <c r="F3" s="530"/>
      <c r="G3" s="530"/>
      <c r="H3" s="530"/>
      <c r="I3" s="530"/>
      <c r="J3" s="530"/>
      <c r="K3" s="530"/>
      <c r="L3" s="530"/>
      <c r="M3" s="530"/>
      <c r="N3" s="531"/>
      <c r="O3" s="530"/>
      <c r="P3" s="530"/>
      <c r="Q3" s="530"/>
      <c r="R3" s="530"/>
      <c r="S3" s="530"/>
      <c r="T3" s="531"/>
      <c r="U3" s="530"/>
      <c r="V3" s="530"/>
      <c r="W3" s="530"/>
      <c r="X3" s="530"/>
      <c r="Y3" s="530"/>
      <c r="Z3" s="530"/>
      <c r="AA3" s="530"/>
      <c r="AB3" s="532"/>
      <c r="AC3" s="532"/>
    </row>
    <row r="4" spans="1:29" s="12" customFormat="1" ht="15" customHeight="1">
      <c r="A4" s="8"/>
      <c r="B4" s="9"/>
      <c r="C4" s="9"/>
      <c r="D4" s="9"/>
      <c r="E4" s="9"/>
      <c r="F4" s="9"/>
      <c r="G4" s="9"/>
      <c r="H4" s="9"/>
      <c r="I4" s="9"/>
      <c r="J4" s="10"/>
      <c r="K4" s="10"/>
      <c r="L4" s="10"/>
      <c r="M4" s="10"/>
      <c r="N4" s="11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9" s="16" customFormat="1" ht="15" customHeight="1" thickBot="1">
      <c r="A5" s="13" t="s">
        <v>0</v>
      </c>
      <c r="B5" s="13"/>
      <c r="C5" s="14"/>
      <c r="D5" s="14" t="s">
        <v>28</v>
      </c>
      <c r="E5" s="14"/>
      <c r="F5" s="14"/>
      <c r="G5" s="14"/>
      <c r="H5" s="14"/>
      <c r="I5" s="14"/>
      <c r="J5" s="14"/>
      <c r="K5" s="14"/>
      <c r="L5" s="14"/>
      <c r="M5" s="15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5" t="s">
        <v>36</v>
      </c>
    </row>
    <row r="6" spans="1:29" s="20" customFormat="1" ht="15" customHeight="1">
      <c r="A6" s="1244" t="s">
        <v>849</v>
      </c>
      <c r="B6" s="17" t="s">
        <v>37</v>
      </c>
      <c r="C6" s="18"/>
      <c r="D6" s="17" t="s">
        <v>38</v>
      </c>
      <c r="E6" s="18"/>
      <c r="F6" s="17" t="s">
        <v>39</v>
      </c>
      <c r="G6" s="18"/>
      <c r="H6" s="17" t="s">
        <v>40</v>
      </c>
      <c r="I6" s="19"/>
      <c r="J6" s="1251" t="s">
        <v>41</v>
      </c>
      <c r="K6" s="1252"/>
      <c r="L6" s="19" t="s">
        <v>42</v>
      </c>
      <c r="M6" s="534"/>
      <c r="N6" s="545" t="s">
        <v>66</v>
      </c>
      <c r="O6" s="18"/>
      <c r="P6" s="1251" t="s">
        <v>43</v>
      </c>
      <c r="Q6" s="1252"/>
      <c r="R6" s="17" t="s">
        <v>44</v>
      </c>
      <c r="S6" s="18"/>
      <c r="T6" s="19" t="s">
        <v>77</v>
      </c>
      <c r="U6" s="18"/>
      <c r="V6" s="17" t="s">
        <v>76</v>
      </c>
      <c r="W6" s="18"/>
      <c r="X6" s="1239" t="s">
        <v>688</v>
      </c>
      <c r="Y6" s="1233" t="s">
        <v>45</v>
      </c>
      <c r="Z6" s="1233" t="s">
        <v>73</v>
      </c>
      <c r="AA6" s="1257" t="s">
        <v>75</v>
      </c>
    </row>
    <row r="7" spans="1:29" s="20" customFormat="1" ht="39.75" customHeight="1">
      <c r="A7" s="1245"/>
      <c r="B7" s="1242" t="s">
        <v>46</v>
      </c>
      <c r="C7" s="1243"/>
      <c r="D7" s="1247" t="s">
        <v>61</v>
      </c>
      <c r="E7" s="1248"/>
      <c r="F7" s="1242" t="s">
        <v>62</v>
      </c>
      <c r="G7" s="1243"/>
      <c r="H7" s="1242" t="s">
        <v>63</v>
      </c>
      <c r="I7" s="1243"/>
      <c r="J7" s="1247" t="s">
        <v>64</v>
      </c>
      <c r="K7" s="1248"/>
      <c r="L7" s="1237" t="s">
        <v>65</v>
      </c>
      <c r="M7" s="1260"/>
      <c r="N7" s="1259" t="s">
        <v>67</v>
      </c>
      <c r="O7" s="1238"/>
      <c r="P7" s="1237" t="s">
        <v>685</v>
      </c>
      <c r="Q7" s="1238"/>
      <c r="R7" s="1237" t="s">
        <v>68</v>
      </c>
      <c r="S7" s="1238"/>
      <c r="T7" s="1237" t="s">
        <v>69</v>
      </c>
      <c r="U7" s="1238"/>
      <c r="V7" s="1235" t="s">
        <v>70</v>
      </c>
      <c r="W7" s="1236"/>
      <c r="X7" s="1240"/>
      <c r="Y7" s="1234"/>
      <c r="Z7" s="1234"/>
      <c r="AA7" s="1258"/>
    </row>
    <row r="8" spans="1:29" s="20" customFormat="1" ht="30.75" customHeight="1">
      <c r="A8" s="535"/>
      <c r="B8" s="371" t="s">
        <v>47</v>
      </c>
      <c r="C8" s="370" t="s">
        <v>48</v>
      </c>
      <c r="D8" s="1249" t="s">
        <v>47</v>
      </c>
      <c r="E8" s="1249" t="s">
        <v>48</v>
      </c>
      <c r="F8" s="1249" t="s">
        <v>47</v>
      </c>
      <c r="G8" s="1249" t="s">
        <v>48</v>
      </c>
      <c r="H8" s="1249" t="s">
        <v>47</v>
      </c>
      <c r="I8" s="1249" t="s">
        <v>48</v>
      </c>
      <c r="J8" s="1249" t="s">
        <v>47</v>
      </c>
      <c r="K8" s="1249" t="s">
        <v>48</v>
      </c>
      <c r="L8" s="1249" t="s">
        <v>47</v>
      </c>
      <c r="M8" s="1249" t="s">
        <v>48</v>
      </c>
      <c r="N8" s="1249" t="s">
        <v>47</v>
      </c>
      <c r="O8" s="1249" t="s">
        <v>48</v>
      </c>
      <c r="P8" s="1249" t="s">
        <v>47</v>
      </c>
      <c r="Q8" s="1249" t="s">
        <v>48</v>
      </c>
      <c r="R8" s="1249" t="s">
        <v>47</v>
      </c>
      <c r="S8" s="1249" t="s">
        <v>48</v>
      </c>
      <c r="T8" s="1249" t="s">
        <v>47</v>
      </c>
      <c r="U8" s="1249" t="s">
        <v>48</v>
      </c>
      <c r="V8" s="1249" t="s">
        <v>47</v>
      </c>
      <c r="W8" s="1249" t="s">
        <v>48</v>
      </c>
      <c r="X8" s="35"/>
      <c r="Y8" s="36"/>
      <c r="Z8" s="1253" t="s">
        <v>857</v>
      </c>
      <c r="AA8" s="1262" t="s">
        <v>74</v>
      </c>
    </row>
    <row r="9" spans="1:29" s="20" customFormat="1" ht="19.5" customHeight="1">
      <c r="A9" s="1245" t="s">
        <v>49</v>
      </c>
      <c r="B9" s="1240" t="s">
        <v>687</v>
      </c>
      <c r="C9" s="1240" t="s">
        <v>686</v>
      </c>
      <c r="D9" s="1234"/>
      <c r="E9" s="1234"/>
      <c r="F9" s="1234"/>
      <c r="G9" s="1234"/>
      <c r="H9" s="1234"/>
      <c r="I9" s="1234"/>
      <c r="J9" s="1234"/>
      <c r="K9" s="1234"/>
      <c r="L9" s="1234"/>
      <c r="M9" s="1234"/>
      <c r="N9" s="1234"/>
      <c r="O9" s="1234"/>
      <c r="P9" s="1234"/>
      <c r="Q9" s="1234"/>
      <c r="R9" s="1234"/>
      <c r="S9" s="1234"/>
      <c r="T9" s="1234"/>
      <c r="U9" s="1234"/>
      <c r="V9" s="1234"/>
      <c r="W9" s="1234"/>
      <c r="X9" s="1253" t="s">
        <v>71</v>
      </c>
      <c r="Y9" s="1253" t="s">
        <v>72</v>
      </c>
      <c r="Z9" s="1253"/>
      <c r="AA9" s="1262"/>
    </row>
    <row r="10" spans="1:29" s="20" customFormat="1" ht="20.25" customHeight="1">
      <c r="A10" s="1246"/>
      <c r="B10" s="1241"/>
      <c r="C10" s="1241"/>
      <c r="D10" s="1250"/>
      <c r="E10" s="1250"/>
      <c r="F10" s="1250"/>
      <c r="G10" s="1250"/>
      <c r="H10" s="1250"/>
      <c r="I10" s="1250"/>
      <c r="J10" s="1250"/>
      <c r="K10" s="1250"/>
      <c r="L10" s="1250"/>
      <c r="M10" s="1250"/>
      <c r="N10" s="1250"/>
      <c r="O10" s="1250"/>
      <c r="P10" s="1250"/>
      <c r="Q10" s="1250"/>
      <c r="R10" s="1250"/>
      <c r="S10" s="1250"/>
      <c r="T10" s="1250"/>
      <c r="U10" s="1250"/>
      <c r="V10" s="1250"/>
      <c r="W10" s="1250"/>
      <c r="X10" s="1254"/>
      <c r="Y10" s="1254"/>
      <c r="Z10" s="1254"/>
      <c r="AA10" s="1263"/>
    </row>
    <row r="11" spans="1:29" ht="39.950000000000003" customHeight="1">
      <c r="A11" s="536">
        <v>2015</v>
      </c>
      <c r="B11" s="372">
        <v>62</v>
      </c>
      <c r="C11" s="372">
        <v>572</v>
      </c>
      <c r="D11" s="22">
        <v>1</v>
      </c>
      <c r="E11" s="22">
        <v>144</v>
      </c>
      <c r="F11" s="22">
        <v>1</v>
      </c>
      <c r="G11" s="22">
        <v>30</v>
      </c>
      <c r="H11" s="22">
        <v>31</v>
      </c>
      <c r="I11" s="22">
        <v>159</v>
      </c>
      <c r="J11" s="22">
        <v>0</v>
      </c>
      <c r="K11" s="22">
        <v>0</v>
      </c>
      <c r="L11" s="22">
        <v>2</v>
      </c>
      <c r="M11" s="537">
        <v>239</v>
      </c>
      <c r="N11" s="546">
        <v>15</v>
      </c>
      <c r="O11" s="22">
        <v>0</v>
      </c>
      <c r="P11" s="22">
        <v>0</v>
      </c>
      <c r="Q11" s="22">
        <v>0</v>
      </c>
      <c r="R11" s="22">
        <v>12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1</v>
      </c>
      <c r="Z11" s="22">
        <v>8</v>
      </c>
      <c r="AA11" s="537">
        <v>18</v>
      </c>
    </row>
    <row r="12" spans="1:29" ht="39.950000000000003" customHeight="1">
      <c r="A12" s="536">
        <v>2016</v>
      </c>
      <c r="B12" s="372">
        <v>63</v>
      </c>
      <c r="C12" s="372">
        <v>620</v>
      </c>
      <c r="D12" s="22">
        <v>1</v>
      </c>
      <c r="E12" s="22">
        <v>144</v>
      </c>
      <c r="F12" s="22">
        <v>1</v>
      </c>
      <c r="G12" s="22">
        <v>30</v>
      </c>
      <c r="H12" s="22">
        <v>31</v>
      </c>
      <c r="I12" s="22">
        <v>159</v>
      </c>
      <c r="J12" s="22">
        <v>0</v>
      </c>
      <c r="K12" s="22">
        <v>0</v>
      </c>
      <c r="L12" s="22">
        <v>3</v>
      </c>
      <c r="M12" s="537">
        <v>287</v>
      </c>
      <c r="N12" s="546">
        <v>15</v>
      </c>
      <c r="O12" s="22">
        <v>0</v>
      </c>
      <c r="P12" s="22">
        <v>0</v>
      </c>
      <c r="Q12" s="22">
        <v>0</v>
      </c>
      <c r="R12" s="22">
        <v>12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1</v>
      </c>
      <c r="Z12" s="22">
        <v>8</v>
      </c>
      <c r="AA12" s="537">
        <v>18</v>
      </c>
      <c r="AC12" s="24"/>
    </row>
    <row r="13" spans="1:29" ht="39.950000000000003" customHeight="1">
      <c r="A13" s="536">
        <v>2017</v>
      </c>
      <c r="B13" s="25">
        <v>60</v>
      </c>
      <c r="C13" s="25">
        <v>630</v>
      </c>
      <c r="D13" s="25">
        <v>1</v>
      </c>
      <c r="E13" s="25">
        <v>145</v>
      </c>
      <c r="F13" s="25">
        <v>1</v>
      </c>
      <c r="G13" s="25">
        <v>30</v>
      </c>
      <c r="H13" s="25">
        <v>30</v>
      </c>
      <c r="I13" s="25">
        <v>159</v>
      </c>
      <c r="J13" s="25">
        <v>0</v>
      </c>
      <c r="K13" s="25">
        <v>0</v>
      </c>
      <c r="L13" s="25">
        <v>3</v>
      </c>
      <c r="M13" s="538">
        <v>296</v>
      </c>
      <c r="N13" s="546">
        <v>14</v>
      </c>
      <c r="O13" s="22"/>
      <c r="P13" s="22"/>
      <c r="Q13" s="22"/>
      <c r="R13" s="22">
        <v>11</v>
      </c>
      <c r="S13" s="22"/>
      <c r="T13" s="22"/>
      <c r="U13" s="22"/>
      <c r="V13" s="22"/>
      <c r="W13" s="22"/>
      <c r="X13" s="22"/>
      <c r="Y13" s="22">
        <v>1</v>
      </c>
      <c r="Z13" s="22">
        <v>8</v>
      </c>
      <c r="AA13" s="537">
        <v>18</v>
      </c>
      <c r="AC13" s="24"/>
    </row>
    <row r="14" spans="1:29" s="27" customFormat="1" ht="39.950000000000003" customHeight="1">
      <c r="A14" s="536">
        <v>2018</v>
      </c>
      <c r="B14" s="25">
        <v>62</v>
      </c>
      <c r="C14" s="25">
        <v>728</v>
      </c>
      <c r="D14" s="25">
        <v>1</v>
      </c>
      <c r="E14" s="25">
        <v>145</v>
      </c>
      <c r="F14" s="25">
        <v>2</v>
      </c>
      <c r="G14" s="25">
        <v>206</v>
      </c>
      <c r="H14" s="25">
        <v>29</v>
      </c>
      <c r="I14" s="25">
        <v>92</v>
      </c>
      <c r="J14" s="25">
        <v>0</v>
      </c>
      <c r="K14" s="25">
        <v>0</v>
      </c>
      <c r="L14" s="25">
        <v>3</v>
      </c>
      <c r="M14" s="538">
        <v>285</v>
      </c>
      <c r="N14" s="546">
        <v>16</v>
      </c>
      <c r="O14" s="22">
        <v>0</v>
      </c>
      <c r="P14" s="22">
        <v>0</v>
      </c>
      <c r="Q14" s="22">
        <v>0</v>
      </c>
      <c r="R14" s="22">
        <v>11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1</v>
      </c>
      <c r="Z14" s="22">
        <v>8</v>
      </c>
      <c r="AA14" s="537">
        <v>18</v>
      </c>
      <c r="AC14" s="28"/>
    </row>
    <row r="15" spans="1:29" ht="39.950000000000003" customHeight="1">
      <c r="A15" s="536">
        <v>2019</v>
      </c>
      <c r="B15" s="25">
        <v>65</v>
      </c>
      <c r="C15" s="25">
        <v>527</v>
      </c>
      <c r="D15" s="25">
        <v>1</v>
      </c>
      <c r="E15" s="25">
        <v>145</v>
      </c>
      <c r="F15" s="25">
        <v>1</v>
      </c>
      <c r="G15" s="25">
        <v>30</v>
      </c>
      <c r="H15" s="25">
        <v>29</v>
      </c>
      <c r="I15" s="25">
        <v>97</v>
      </c>
      <c r="J15" s="25">
        <v>0</v>
      </c>
      <c r="K15" s="25">
        <v>0</v>
      </c>
      <c r="L15" s="25">
        <v>3</v>
      </c>
      <c r="M15" s="538">
        <v>245</v>
      </c>
      <c r="N15" s="675">
        <v>16</v>
      </c>
      <c r="O15" s="25">
        <v>0</v>
      </c>
      <c r="P15" s="25">
        <v>0</v>
      </c>
      <c r="Q15" s="25">
        <v>0</v>
      </c>
      <c r="R15" s="25">
        <v>12</v>
      </c>
      <c r="S15" s="25">
        <v>0</v>
      </c>
      <c r="T15" s="25">
        <v>0</v>
      </c>
      <c r="U15" s="25">
        <v>0</v>
      </c>
      <c r="V15" s="25">
        <v>3</v>
      </c>
      <c r="W15" s="25">
        <v>10</v>
      </c>
      <c r="X15" s="25">
        <v>0</v>
      </c>
      <c r="Y15" s="25">
        <v>1</v>
      </c>
      <c r="Z15" s="25">
        <v>8</v>
      </c>
      <c r="AA15" s="538">
        <v>18</v>
      </c>
      <c r="AB15" s="29"/>
      <c r="AC15" s="24"/>
    </row>
    <row r="16" spans="1:29" ht="30" hidden="1" customHeight="1" outlineLevel="2">
      <c r="A16" s="539" t="s">
        <v>50</v>
      </c>
      <c r="B16" s="540">
        <v>51</v>
      </c>
      <c r="C16" s="540">
        <v>340</v>
      </c>
      <c r="D16" s="541">
        <v>1</v>
      </c>
      <c r="E16" s="541">
        <v>145</v>
      </c>
      <c r="F16" s="541">
        <v>1</v>
      </c>
      <c r="G16" s="541">
        <v>30</v>
      </c>
      <c r="H16" s="541">
        <v>24</v>
      </c>
      <c r="I16" s="541">
        <v>89</v>
      </c>
      <c r="J16" s="541">
        <v>0</v>
      </c>
      <c r="K16" s="541">
        <v>0</v>
      </c>
      <c r="L16" s="541">
        <v>1</v>
      </c>
      <c r="M16" s="542">
        <v>76</v>
      </c>
      <c r="N16" s="547">
        <v>14</v>
      </c>
      <c r="O16" s="541">
        <v>0</v>
      </c>
      <c r="P16" s="541">
        <v>0</v>
      </c>
      <c r="Q16" s="541">
        <v>0</v>
      </c>
      <c r="R16" s="541">
        <v>10</v>
      </c>
      <c r="S16" s="541">
        <v>0</v>
      </c>
      <c r="T16" s="541">
        <v>0</v>
      </c>
      <c r="U16" s="541">
        <v>0</v>
      </c>
      <c r="V16" s="541">
        <v>0</v>
      </c>
      <c r="W16" s="541">
        <v>0</v>
      </c>
      <c r="X16" s="541">
        <v>0</v>
      </c>
      <c r="Y16" s="541">
        <v>1</v>
      </c>
      <c r="Z16" s="541" t="s">
        <v>509</v>
      </c>
      <c r="AA16" s="542" t="s">
        <v>509</v>
      </c>
    </row>
    <row r="17" spans="1:29" ht="30" hidden="1" customHeight="1" outlineLevel="2">
      <c r="A17" s="539" t="s">
        <v>51</v>
      </c>
      <c r="B17" s="540">
        <v>1</v>
      </c>
      <c r="C17" s="540">
        <v>0</v>
      </c>
      <c r="D17" s="541">
        <v>0</v>
      </c>
      <c r="E17" s="541">
        <v>0</v>
      </c>
      <c r="F17" s="541">
        <v>0</v>
      </c>
      <c r="G17" s="541">
        <v>0</v>
      </c>
      <c r="H17" s="541">
        <v>0</v>
      </c>
      <c r="I17" s="541">
        <v>0</v>
      </c>
      <c r="J17" s="541">
        <v>0</v>
      </c>
      <c r="K17" s="541">
        <v>0</v>
      </c>
      <c r="L17" s="541">
        <v>0</v>
      </c>
      <c r="M17" s="542">
        <v>0</v>
      </c>
      <c r="N17" s="547">
        <v>0</v>
      </c>
      <c r="O17" s="541">
        <v>0</v>
      </c>
      <c r="P17" s="541">
        <v>0</v>
      </c>
      <c r="Q17" s="541">
        <v>0</v>
      </c>
      <c r="R17" s="541">
        <v>0</v>
      </c>
      <c r="S17" s="541">
        <v>0</v>
      </c>
      <c r="T17" s="541">
        <v>0</v>
      </c>
      <c r="U17" s="541">
        <v>0</v>
      </c>
      <c r="V17" s="541">
        <v>1</v>
      </c>
      <c r="W17" s="541">
        <v>0</v>
      </c>
      <c r="X17" s="541">
        <v>0</v>
      </c>
      <c r="Y17" s="541">
        <v>0</v>
      </c>
      <c r="Z17" s="541">
        <v>1</v>
      </c>
      <c r="AA17" s="542">
        <v>2</v>
      </c>
    </row>
    <row r="18" spans="1:29" ht="30" hidden="1" customHeight="1" outlineLevel="2">
      <c r="A18" s="539" t="s">
        <v>52</v>
      </c>
      <c r="B18" s="540">
        <v>1</v>
      </c>
      <c r="C18" s="540">
        <v>0</v>
      </c>
      <c r="D18" s="541">
        <v>0</v>
      </c>
      <c r="E18" s="541">
        <v>0</v>
      </c>
      <c r="F18" s="541">
        <v>0</v>
      </c>
      <c r="G18" s="541">
        <v>0</v>
      </c>
      <c r="H18" s="541">
        <v>0</v>
      </c>
      <c r="I18" s="541">
        <v>0</v>
      </c>
      <c r="J18" s="541">
        <v>0</v>
      </c>
      <c r="K18" s="541">
        <v>0</v>
      </c>
      <c r="L18" s="541">
        <v>1</v>
      </c>
      <c r="M18" s="542">
        <v>0</v>
      </c>
      <c r="N18" s="547">
        <v>0</v>
      </c>
      <c r="O18" s="541">
        <v>0</v>
      </c>
      <c r="P18" s="541">
        <v>0</v>
      </c>
      <c r="Q18" s="541">
        <v>0</v>
      </c>
      <c r="R18" s="541">
        <v>0</v>
      </c>
      <c r="S18" s="541">
        <v>0</v>
      </c>
      <c r="T18" s="541">
        <v>0</v>
      </c>
      <c r="U18" s="541">
        <v>0</v>
      </c>
      <c r="V18" s="541">
        <v>0</v>
      </c>
      <c r="W18" s="541">
        <v>0</v>
      </c>
      <c r="X18" s="541">
        <v>0</v>
      </c>
      <c r="Y18" s="541">
        <v>0</v>
      </c>
      <c r="Z18" s="541">
        <v>1</v>
      </c>
      <c r="AA18" s="542">
        <v>1</v>
      </c>
    </row>
    <row r="19" spans="1:29" ht="30" hidden="1" customHeight="1" outlineLevel="2">
      <c r="A19" s="539" t="s">
        <v>53</v>
      </c>
      <c r="B19" s="540">
        <v>0</v>
      </c>
      <c r="C19" s="540">
        <v>0</v>
      </c>
      <c r="D19" s="541">
        <v>0</v>
      </c>
      <c r="E19" s="541">
        <v>0</v>
      </c>
      <c r="F19" s="541">
        <v>0</v>
      </c>
      <c r="G19" s="541">
        <v>0</v>
      </c>
      <c r="H19" s="541">
        <v>0</v>
      </c>
      <c r="I19" s="541">
        <v>0</v>
      </c>
      <c r="J19" s="541">
        <v>0</v>
      </c>
      <c r="K19" s="541">
        <v>0</v>
      </c>
      <c r="L19" s="541">
        <v>0</v>
      </c>
      <c r="M19" s="542">
        <v>0</v>
      </c>
      <c r="N19" s="547">
        <v>0</v>
      </c>
      <c r="O19" s="541">
        <v>0</v>
      </c>
      <c r="P19" s="541">
        <v>0</v>
      </c>
      <c r="Q19" s="541">
        <v>0</v>
      </c>
      <c r="R19" s="541">
        <v>0</v>
      </c>
      <c r="S19" s="541">
        <v>0</v>
      </c>
      <c r="T19" s="541">
        <v>0</v>
      </c>
      <c r="U19" s="541">
        <v>0</v>
      </c>
      <c r="V19" s="541">
        <v>0</v>
      </c>
      <c r="W19" s="541">
        <v>0</v>
      </c>
      <c r="X19" s="541">
        <v>0</v>
      </c>
      <c r="Y19" s="541">
        <v>0</v>
      </c>
      <c r="Z19" s="541">
        <v>1</v>
      </c>
      <c r="AA19" s="542">
        <v>1</v>
      </c>
    </row>
    <row r="20" spans="1:29" ht="30" hidden="1" customHeight="1" outlineLevel="2">
      <c r="A20" s="539" t="s">
        <v>54</v>
      </c>
      <c r="B20" s="540">
        <v>3</v>
      </c>
      <c r="C20" s="540">
        <v>0</v>
      </c>
      <c r="D20" s="541">
        <v>0</v>
      </c>
      <c r="E20" s="541">
        <v>0</v>
      </c>
      <c r="F20" s="541">
        <v>0</v>
      </c>
      <c r="G20" s="541">
        <v>0</v>
      </c>
      <c r="H20" s="541">
        <v>1</v>
      </c>
      <c r="I20" s="541">
        <v>0</v>
      </c>
      <c r="J20" s="541">
        <v>0</v>
      </c>
      <c r="K20" s="541">
        <v>0</v>
      </c>
      <c r="L20" s="541">
        <v>0</v>
      </c>
      <c r="M20" s="542">
        <v>0</v>
      </c>
      <c r="N20" s="547">
        <v>1</v>
      </c>
      <c r="O20" s="541">
        <v>0</v>
      </c>
      <c r="P20" s="541">
        <v>0</v>
      </c>
      <c r="Q20" s="541">
        <v>0</v>
      </c>
      <c r="R20" s="541">
        <v>1</v>
      </c>
      <c r="S20" s="541">
        <v>0</v>
      </c>
      <c r="T20" s="541">
        <v>0</v>
      </c>
      <c r="U20" s="541">
        <v>0</v>
      </c>
      <c r="V20" s="541">
        <v>0</v>
      </c>
      <c r="W20" s="541">
        <v>0</v>
      </c>
      <c r="X20" s="541">
        <v>0</v>
      </c>
      <c r="Y20" s="541">
        <v>0</v>
      </c>
      <c r="Z20" s="541">
        <v>1</v>
      </c>
      <c r="AA20" s="542">
        <v>3</v>
      </c>
    </row>
    <row r="21" spans="1:29" ht="30" hidden="1" customHeight="1" outlineLevel="2">
      <c r="A21" s="539" t="s">
        <v>682</v>
      </c>
      <c r="B21" s="540">
        <v>0</v>
      </c>
      <c r="C21" s="540">
        <v>0</v>
      </c>
      <c r="D21" s="541">
        <v>0</v>
      </c>
      <c r="E21" s="541">
        <v>0</v>
      </c>
      <c r="F21" s="541">
        <v>0</v>
      </c>
      <c r="G21" s="541">
        <v>0</v>
      </c>
      <c r="H21" s="541">
        <v>0</v>
      </c>
      <c r="I21" s="541">
        <v>0</v>
      </c>
      <c r="J21" s="541">
        <v>0</v>
      </c>
      <c r="K21" s="541">
        <v>0</v>
      </c>
      <c r="L21" s="541">
        <v>0</v>
      </c>
      <c r="M21" s="542">
        <v>0</v>
      </c>
      <c r="N21" s="547">
        <v>0</v>
      </c>
      <c r="O21" s="541">
        <v>0</v>
      </c>
      <c r="P21" s="541">
        <v>0</v>
      </c>
      <c r="Q21" s="541">
        <v>0</v>
      </c>
      <c r="R21" s="541">
        <v>0</v>
      </c>
      <c r="S21" s="541">
        <v>0</v>
      </c>
      <c r="T21" s="541">
        <v>0</v>
      </c>
      <c r="U21" s="541">
        <v>0</v>
      </c>
      <c r="V21" s="541">
        <v>0</v>
      </c>
      <c r="W21" s="541">
        <v>0</v>
      </c>
      <c r="X21" s="541">
        <v>0</v>
      </c>
      <c r="Y21" s="541">
        <v>0</v>
      </c>
      <c r="Z21" s="541">
        <v>1</v>
      </c>
      <c r="AA21" s="542">
        <v>2</v>
      </c>
    </row>
    <row r="22" spans="1:29" ht="30" hidden="1" customHeight="1" outlineLevel="2">
      <c r="A22" s="539" t="s">
        <v>55</v>
      </c>
      <c r="B22" s="540">
        <v>5</v>
      </c>
      <c r="C22" s="540">
        <v>10</v>
      </c>
      <c r="D22" s="541">
        <v>0</v>
      </c>
      <c r="E22" s="541">
        <v>0</v>
      </c>
      <c r="F22" s="541">
        <v>0</v>
      </c>
      <c r="G22" s="541">
        <v>0</v>
      </c>
      <c r="H22" s="541">
        <v>2</v>
      </c>
      <c r="I22" s="541">
        <v>0</v>
      </c>
      <c r="J22" s="541">
        <v>0</v>
      </c>
      <c r="K22" s="541">
        <v>0</v>
      </c>
      <c r="L22" s="541">
        <v>0</v>
      </c>
      <c r="M22" s="542">
        <v>0</v>
      </c>
      <c r="N22" s="547">
        <v>1</v>
      </c>
      <c r="O22" s="541">
        <v>0</v>
      </c>
      <c r="P22" s="541">
        <v>0</v>
      </c>
      <c r="Q22" s="541">
        <v>0</v>
      </c>
      <c r="R22" s="541">
        <v>1</v>
      </c>
      <c r="S22" s="541">
        <v>0</v>
      </c>
      <c r="T22" s="541">
        <v>0</v>
      </c>
      <c r="U22" s="541">
        <v>0</v>
      </c>
      <c r="V22" s="541">
        <v>1</v>
      </c>
      <c r="W22" s="541">
        <v>10</v>
      </c>
      <c r="X22" s="541">
        <v>0</v>
      </c>
      <c r="Y22" s="541">
        <v>0</v>
      </c>
      <c r="Z22" s="541">
        <v>1</v>
      </c>
      <c r="AA22" s="542">
        <v>2</v>
      </c>
      <c r="AB22" s="29"/>
      <c r="AC22" s="29"/>
    </row>
    <row r="23" spans="1:29" ht="30" hidden="1" customHeight="1" outlineLevel="2">
      <c r="A23" s="539" t="s">
        <v>56</v>
      </c>
      <c r="B23" s="540">
        <v>1</v>
      </c>
      <c r="C23" s="540">
        <v>0</v>
      </c>
      <c r="D23" s="541">
        <v>0</v>
      </c>
      <c r="E23" s="541">
        <v>0</v>
      </c>
      <c r="F23" s="541">
        <v>0</v>
      </c>
      <c r="G23" s="541">
        <v>0</v>
      </c>
      <c r="H23" s="541">
        <v>1</v>
      </c>
      <c r="I23" s="541">
        <v>0</v>
      </c>
      <c r="J23" s="541">
        <v>0</v>
      </c>
      <c r="K23" s="541">
        <v>0</v>
      </c>
      <c r="L23" s="541">
        <v>0</v>
      </c>
      <c r="M23" s="542">
        <v>0</v>
      </c>
      <c r="N23" s="547">
        <v>0</v>
      </c>
      <c r="O23" s="541">
        <v>0</v>
      </c>
      <c r="P23" s="541">
        <v>0</v>
      </c>
      <c r="Q23" s="541">
        <v>0</v>
      </c>
      <c r="R23" s="541">
        <v>0</v>
      </c>
      <c r="S23" s="541">
        <v>0</v>
      </c>
      <c r="T23" s="541">
        <v>0</v>
      </c>
      <c r="U23" s="541">
        <v>0</v>
      </c>
      <c r="V23" s="541">
        <v>0</v>
      </c>
      <c r="W23" s="541">
        <v>0</v>
      </c>
      <c r="X23" s="541">
        <v>0</v>
      </c>
      <c r="Y23" s="541">
        <v>0</v>
      </c>
      <c r="Z23" s="541">
        <v>1</v>
      </c>
      <c r="AA23" s="542">
        <v>3</v>
      </c>
    </row>
    <row r="24" spans="1:29" ht="30" hidden="1" customHeight="1" outlineLevel="2">
      <c r="A24" s="539" t="s">
        <v>57</v>
      </c>
      <c r="B24" s="540">
        <v>2</v>
      </c>
      <c r="C24" s="540">
        <v>169</v>
      </c>
      <c r="D24" s="541">
        <v>0</v>
      </c>
      <c r="E24" s="541">
        <v>0</v>
      </c>
      <c r="F24" s="541">
        <v>0</v>
      </c>
      <c r="G24" s="541">
        <v>0</v>
      </c>
      <c r="H24" s="541">
        <v>0</v>
      </c>
      <c r="I24" s="541">
        <v>0</v>
      </c>
      <c r="J24" s="541">
        <v>0</v>
      </c>
      <c r="K24" s="541">
        <v>0</v>
      </c>
      <c r="L24" s="541">
        <v>1</v>
      </c>
      <c r="M24" s="542">
        <v>169</v>
      </c>
      <c r="N24" s="547">
        <v>0</v>
      </c>
      <c r="O24" s="541">
        <v>0</v>
      </c>
      <c r="P24" s="541">
        <v>0</v>
      </c>
      <c r="Q24" s="541">
        <v>0</v>
      </c>
      <c r="R24" s="541">
        <v>0</v>
      </c>
      <c r="S24" s="541">
        <v>0</v>
      </c>
      <c r="T24" s="541">
        <v>0</v>
      </c>
      <c r="U24" s="541">
        <v>0</v>
      </c>
      <c r="V24" s="541">
        <v>1</v>
      </c>
      <c r="W24" s="541">
        <v>0</v>
      </c>
      <c r="X24" s="541">
        <v>0</v>
      </c>
      <c r="Y24" s="541">
        <v>0</v>
      </c>
      <c r="Z24" s="541" t="s">
        <v>509</v>
      </c>
      <c r="AA24" s="542">
        <v>2</v>
      </c>
    </row>
    <row r="25" spans="1:29" s="26" customFormat="1" ht="27" hidden="1" customHeight="1" outlineLevel="2">
      <c r="A25" s="539" t="s">
        <v>58</v>
      </c>
      <c r="B25" s="540">
        <v>1</v>
      </c>
      <c r="C25" s="540">
        <v>8</v>
      </c>
      <c r="D25" s="541">
        <v>0</v>
      </c>
      <c r="E25" s="541">
        <v>0</v>
      </c>
      <c r="F25" s="541">
        <v>0</v>
      </c>
      <c r="G25" s="541">
        <v>0</v>
      </c>
      <c r="H25" s="541">
        <v>1</v>
      </c>
      <c r="I25" s="541">
        <v>8</v>
      </c>
      <c r="J25" s="541">
        <v>0</v>
      </c>
      <c r="K25" s="541">
        <v>0</v>
      </c>
      <c r="L25" s="541">
        <v>0</v>
      </c>
      <c r="M25" s="542">
        <v>0</v>
      </c>
      <c r="N25" s="547">
        <v>0</v>
      </c>
      <c r="O25" s="541">
        <v>0</v>
      </c>
      <c r="P25" s="541">
        <v>0</v>
      </c>
      <c r="Q25" s="541">
        <v>0</v>
      </c>
      <c r="R25" s="541">
        <v>0</v>
      </c>
      <c r="S25" s="541">
        <v>0</v>
      </c>
      <c r="T25" s="541">
        <v>0</v>
      </c>
      <c r="U25" s="541">
        <v>0</v>
      </c>
      <c r="V25" s="541">
        <v>0</v>
      </c>
      <c r="W25" s="541">
        <v>0</v>
      </c>
      <c r="X25" s="541">
        <v>0</v>
      </c>
      <c r="Y25" s="541">
        <v>0</v>
      </c>
      <c r="Z25" s="541">
        <v>1</v>
      </c>
      <c r="AA25" s="542">
        <v>2</v>
      </c>
    </row>
    <row r="26" spans="1:29" s="27" customFormat="1" ht="39.950000000000003" customHeight="1" collapsed="1">
      <c r="A26" s="907">
        <v>2020</v>
      </c>
      <c r="B26" s="762">
        <f t="shared" ref="B26:M26" si="0">SUM(B27:B36)</f>
        <v>61</v>
      </c>
      <c r="C26" s="762">
        <f t="shared" si="0"/>
        <v>481</v>
      </c>
      <c r="D26" s="762">
        <f t="shared" si="0"/>
        <v>1</v>
      </c>
      <c r="E26" s="762">
        <f t="shared" si="0"/>
        <v>135</v>
      </c>
      <c r="F26" s="762">
        <f t="shared" si="0"/>
        <v>1</v>
      </c>
      <c r="G26" s="762">
        <f t="shared" si="0"/>
        <v>30</v>
      </c>
      <c r="H26" s="762">
        <f t="shared" si="0"/>
        <v>29</v>
      </c>
      <c r="I26" s="762">
        <f t="shared" si="0"/>
        <v>93</v>
      </c>
      <c r="J26" s="762">
        <f t="shared" si="0"/>
        <v>0</v>
      </c>
      <c r="K26" s="762">
        <f t="shared" si="0"/>
        <v>0</v>
      </c>
      <c r="L26" s="762">
        <f t="shared" si="0"/>
        <v>2</v>
      </c>
      <c r="M26" s="822">
        <f t="shared" si="0"/>
        <v>223</v>
      </c>
      <c r="N26" s="823">
        <f t="shared" ref="N26:AA26" si="1">SUM(N27:N36)</f>
        <v>16</v>
      </c>
      <c r="O26" s="762">
        <f t="shared" si="1"/>
        <v>0</v>
      </c>
      <c r="P26" s="762">
        <f t="shared" si="1"/>
        <v>0</v>
      </c>
      <c r="Q26" s="762">
        <f t="shared" si="1"/>
        <v>0</v>
      </c>
      <c r="R26" s="762">
        <f t="shared" si="1"/>
        <v>12</v>
      </c>
      <c r="S26" s="762">
        <f t="shared" si="1"/>
        <v>0</v>
      </c>
      <c r="T26" s="762">
        <f t="shared" si="1"/>
        <v>0</v>
      </c>
      <c r="U26" s="762">
        <f t="shared" si="1"/>
        <v>0</v>
      </c>
      <c r="V26" s="762">
        <f t="shared" si="1"/>
        <v>0</v>
      </c>
      <c r="W26" s="762">
        <f t="shared" si="1"/>
        <v>0</v>
      </c>
      <c r="X26" s="762">
        <f t="shared" si="1"/>
        <v>0</v>
      </c>
      <c r="Y26" s="762">
        <f t="shared" si="1"/>
        <v>1</v>
      </c>
      <c r="Z26" s="762">
        <f t="shared" si="1"/>
        <v>8</v>
      </c>
      <c r="AA26" s="822">
        <f t="shared" si="1"/>
        <v>18</v>
      </c>
      <c r="AB26" s="30"/>
      <c r="AC26" s="28"/>
    </row>
    <row r="27" spans="1:29" ht="24.95" customHeight="1" outlineLevel="1">
      <c r="A27" s="539" t="s">
        <v>50</v>
      </c>
      <c r="B27" s="540">
        <f>SUM(D27,F27,H27,J27,L27,N27,P27,R27,T27,V27)</f>
        <v>51</v>
      </c>
      <c r="C27" s="540">
        <f>SUM(E27,G27,I27,K27,M27,O27,Q27,S27,U27,W27)</f>
        <v>309</v>
      </c>
      <c r="D27" s="540">
        <v>1</v>
      </c>
      <c r="E27" s="540">
        <v>135</v>
      </c>
      <c r="F27" s="540">
        <v>1</v>
      </c>
      <c r="G27" s="540">
        <v>30</v>
      </c>
      <c r="H27" s="540">
        <v>24</v>
      </c>
      <c r="I27" s="540">
        <v>85</v>
      </c>
      <c r="J27" s="540">
        <v>0</v>
      </c>
      <c r="K27" s="540">
        <v>0</v>
      </c>
      <c r="L27" s="540">
        <v>1</v>
      </c>
      <c r="M27" s="903">
        <v>59</v>
      </c>
      <c r="N27" s="904">
        <v>14</v>
      </c>
      <c r="O27" s="540">
        <v>0</v>
      </c>
      <c r="P27" s="540">
        <v>0</v>
      </c>
      <c r="Q27" s="540">
        <v>0</v>
      </c>
      <c r="R27" s="540">
        <v>10</v>
      </c>
      <c r="S27" s="540">
        <v>0</v>
      </c>
      <c r="T27" s="540">
        <v>0</v>
      </c>
      <c r="U27" s="540">
        <v>0</v>
      </c>
      <c r="V27" s="540">
        <v>0</v>
      </c>
      <c r="W27" s="540">
        <v>0</v>
      </c>
      <c r="X27" s="540">
        <v>0</v>
      </c>
      <c r="Y27" s="540">
        <v>1</v>
      </c>
      <c r="Z27" s="905" t="s">
        <v>509</v>
      </c>
      <c r="AA27" s="906" t="s">
        <v>509</v>
      </c>
    </row>
    <row r="28" spans="1:29" ht="24.95" customHeight="1" outlineLevel="1">
      <c r="A28" s="539" t="s">
        <v>51</v>
      </c>
      <c r="B28" s="540">
        <f t="shared" ref="B28:B36" si="2">SUM(D28,F28,H28,J28,L28,N28,P28,R28,T28,V28)</f>
        <v>0</v>
      </c>
      <c r="C28" s="540">
        <f t="shared" ref="C28:C36" si="3">SUM(E28,G28,I28,K28,M28,O28,Q28,S28,U28,W28)</f>
        <v>0</v>
      </c>
      <c r="D28" s="540">
        <v>0</v>
      </c>
      <c r="E28" s="540">
        <v>0</v>
      </c>
      <c r="F28" s="540">
        <v>0</v>
      </c>
      <c r="G28" s="540">
        <v>0</v>
      </c>
      <c r="H28" s="540">
        <v>0</v>
      </c>
      <c r="I28" s="540">
        <v>0</v>
      </c>
      <c r="J28" s="540">
        <v>0</v>
      </c>
      <c r="K28" s="540">
        <v>0</v>
      </c>
      <c r="L28" s="540">
        <v>0</v>
      </c>
      <c r="M28" s="540">
        <v>0</v>
      </c>
      <c r="N28" s="540">
        <v>0</v>
      </c>
      <c r="O28" s="540">
        <v>0</v>
      </c>
      <c r="P28" s="540">
        <v>0</v>
      </c>
      <c r="Q28" s="540">
        <v>0</v>
      </c>
      <c r="R28" s="540">
        <v>0</v>
      </c>
      <c r="S28" s="540">
        <v>0</v>
      </c>
      <c r="T28" s="540">
        <v>0</v>
      </c>
      <c r="U28" s="540">
        <v>0</v>
      </c>
      <c r="V28" s="540">
        <v>0</v>
      </c>
      <c r="W28" s="540">
        <v>0</v>
      </c>
      <c r="X28" s="540">
        <v>0</v>
      </c>
      <c r="Y28" s="540">
        <v>0</v>
      </c>
      <c r="Z28" s="540">
        <v>1</v>
      </c>
      <c r="AA28" s="903">
        <v>2</v>
      </c>
    </row>
    <row r="29" spans="1:29" ht="24.95" customHeight="1" outlineLevel="1">
      <c r="A29" s="539" t="s">
        <v>52</v>
      </c>
      <c r="B29" s="540">
        <f t="shared" si="2"/>
        <v>0</v>
      </c>
      <c r="C29" s="540">
        <f t="shared" si="3"/>
        <v>0</v>
      </c>
      <c r="D29" s="540">
        <v>0</v>
      </c>
      <c r="E29" s="540">
        <v>0</v>
      </c>
      <c r="F29" s="540">
        <v>0</v>
      </c>
      <c r="G29" s="540">
        <v>0</v>
      </c>
      <c r="H29" s="540">
        <v>0</v>
      </c>
      <c r="I29" s="540">
        <v>0</v>
      </c>
      <c r="J29" s="540">
        <v>0</v>
      </c>
      <c r="K29" s="540">
        <v>0</v>
      </c>
      <c r="L29" s="540">
        <v>0</v>
      </c>
      <c r="M29" s="540">
        <v>0</v>
      </c>
      <c r="N29" s="540">
        <v>0</v>
      </c>
      <c r="O29" s="540">
        <v>0</v>
      </c>
      <c r="P29" s="540">
        <v>0</v>
      </c>
      <c r="Q29" s="540">
        <v>0</v>
      </c>
      <c r="R29" s="540">
        <v>0</v>
      </c>
      <c r="S29" s="540">
        <v>0</v>
      </c>
      <c r="T29" s="540">
        <v>0</v>
      </c>
      <c r="U29" s="540">
        <v>0</v>
      </c>
      <c r="V29" s="540">
        <v>0</v>
      </c>
      <c r="W29" s="540">
        <v>0</v>
      </c>
      <c r="X29" s="540">
        <v>0</v>
      </c>
      <c r="Y29" s="540">
        <v>0</v>
      </c>
      <c r="Z29" s="905">
        <v>1</v>
      </c>
      <c r="AA29" s="903">
        <v>1</v>
      </c>
    </row>
    <row r="30" spans="1:29" ht="24.95" customHeight="1" outlineLevel="1">
      <c r="A30" s="539" t="s">
        <v>53</v>
      </c>
      <c r="B30" s="540">
        <f t="shared" si="2"/>
        <v>0</v>
      </c>
      <c r="C30" s="540">
        <f t="shared" si="3"/>
        <v>0</v>
      </c>
      <c r="D30" s="540">
        <v>0</v>
      </c>
      <c r="E30" s="540">
        <v>0</v>
      </c>
      <c r="F30" s="540">
        <v>0</v>
      </c>
      <c r="G30" s="540">
        <v>0</v>
      </c>
      <c r="H30" s="540">
        <v>0</v>
      </c>
      <c r="I30" s="540">
        <v>0</v>
      </c>
      <c r="J30" s="540">
        <v>0</v>
      </c>
      <c r="K30" s="540">
        <v>0</v>
      </c>
      <c r="L30" s="540">
        <v>0</v>
      </c>
      <c r="M30" s="540">
        <v>0</v>
      </c>
      <c r="N30" s="540">
        <v>0</v>
      </c>
      <c r="O30" s="540">
        <v>0</v>
      </c>
      <c r="P30" s="540">
        <v>0</v>
      </c>
      <c r="Q30" s="540">
        <v>0</v>
      </c>
      <c r="R30" s="540">
        <v>0</v>
      </c>
      <c r="S30" s="540">
        <v>0</v>
      </c>
      <c r="T30" s="540">
        <v>0</v>
      </c>
      <c r="U30" s="540">
        <v>0</v>
      </c>
      <c r="V30" s="540">
        <v>0</v>
      </c>
      <c r="W30" s="540">
        <v>0</v>
      </c>
      <c r="X30" s="540">
        <v>0</v>
      </c>
      <c r="Y30" s="540">
        <v>0</v>
      </c>
      <c r="Z30" s="540">
        <v>1</v>
      </c>
      <c r="AA30" s="903">
        <v>1</v>
      </c>
    </row>
    <row r="31" spans="1:29" ht="24.95" customHeight="1" outlineLevel="1">
      <c r="A31" s="539" t="s">
        <v>54</v>
      </c>
      <c r="B31" s="540">
        <f t="shared" si="2"/>
        <v>3</v>
      </c>
      <c r="C31" s="540">
        <f t="shared" si="3"/>
        <v>0</v>
      </c>
      <c r="D31" s="540">
        <v>0</v>
      </c>
      <c r="E31" s="540">
        <v>0</v>
      </c>
      <c r="F31" s="540">
        <v>0</v>
      </c>
      <c r="G31" s="540">
        <v>0</v>
      </c>
      <c r="H31" s="540">
        <v>1</v>
      </c>
      <c r="I31" s="540">
        <v>0</v>
      </c>
      <c r="J31" s="540">
        <v>0</v>
      </c>
      <c r="K31" s="540">
        <v>0</v>
      </c>
      <c r="L31" s="540">
        <v>0</v>
      </c>
      <c r="M31" s="540">
        <v>0</v>
      </c>
      <c r="N31" s="904">
        <v>1</v>
      </c>
      <c r="O31" s="540">
        <v>0</v>
      </c>
      <c r="P31" s="540">
        <v>0</v>
      </c>
      <c r="Q31" s="540">
        <v>0</v>
      </c>
      <c r="R31" s="540">
        <v>1</v>
      </c>
      <c r="S31" s="540">
        <v>0</v>
      </c>
      <c r="T31" s="540">
        <v>0</v>
      </c>
      <c r="U31" s="540">
        <v>0</v>
      </c>
      <c r="V31" s="540">
        <v>0</v>
      </c>
      <c r="W31" s="540">
        <v>0</v>
      </c>
      <c r="X31" s="540">
        <v>0</v>
      </c>
      <c r="Y31" s="540">
        <v>0</v>
      </c>
      <c r="Z31" s="540">
        <v>1</v>
      </c>
      <c r="AA31" s="903">
        <v>3</v>
      </c>
    </row>
    <row r="32" spans="1:29" ht="24.95" customHeight="1" outlineLevel="1">
      <c r="A32" s="539" t="s">
        <v>682</v>
      </c>
      <c r="B32" s="540">
        <f t="shared" si="2"/>
        <v>0</v>
      </c>
      <c r="C32" s="540">
        <f t="shared" si="3"/>
        <v>0</v>
      </c>
      <c r="D32" s="540">
        <v>0</v>
      </c>
      <c r="E32" s="540">
        <v>0</v>
      </c>
      <c r="F32" s="540">
        <v>0</v>
      </c>
      <c r="G32" s="540">
        <v>0</v>
      </c>
      <c r="H32" s="540">
        <v>0</v>
      </c>
      <c r="I32" s="540">
        <v>0</v>
      </c>
      <c r="J32" s="540">
        <v>0</v>
      </c>
      <c r="K32" s="540">
        <v>0</v>
      </c>
      <c r="L32" s="540">
        <v>0</v>
      </c>
      <c r="M32" s="540">
        <v>0</v>
      </c>
      <c r="N32" s="540">
        <v>0</v>
      </c>
      <c r="O32" s="540">
        <v>0</v>
      </c>
      <c r="P32" s="540">
        <v>0</v>
      </c>
      <c r="Q32" s="540">
        <v>0</v>
      </c>
      <c r="R32" s="540">
        <v>0</v>
      </c>
      <c r="S32" s="540">
        <v>0</v>
      </c>
      <c r="T32" s="540">
        <v>0</v>
      </c>
      <c r="U32" s="540">
        <v>0</v>
      </c>
      <c r="V32" s="540">
        <v>0</v>
      </c>
      <c r="W32" s="540">
        <v>0</v>
      </c>
      <c r="X32" s="540">
        <v>0</v>
      </c>
      <c r="Y32" s="540">
        <v>0</v>
      </c>
      <c r="Z32" s="540">
        <v>1</v>
      </c>
      <c r="AA32" s="903">
        <v>2</v>
      </c>
    </row>
    <row r="33" spans="1:29" ht="24.95" customHeight="1" outlineLevel="1">
      <c r="A33" s="539" t="s">
        <v>55</v>
      </c>
      <c r="B33" s="540">
        <f t="shared" si="2"/>
        <v>4</v>
      </c>
      <c r="C33" s="540">
        <f t="shared" si="3"/>
        <v>0</v>
      </c>
      <c r="D33" s="540">
        <v>0</v>
      </c>
      <c r="E33" s="540">
        <v>0</v>
      </c>
      <c r="F33" s="540">
        <v>0</v>
      </c>
      <c r="G33" s="540">
        <v>0</v>
      </c>
      <c r="H33" s="540">
        <v>2</v>
      </c>
      <c r="I33" s="540">
        <v>0</v>
      </c>
      <c r="J33" s="540">
        <v>0</v>
      </c>
      <c r="K33" s="540">
        <v>0</v>
      </c>
      <c r="L33" s="540">
        <v>0</v>
      </c>
      <c r="M33" s="540">
        <v>0</v>
      </c>
      <c r="N33" s="904">
        <v>1</v>
      </c>
      <c r="O33" s="540">
        <v>0</v>
      </c>
      <c r="P33" s="540">
        <v>0</v>
      </c>
      <c r="Q33" s="540">
        <v>0</v>
      </c>
      <c r="R33" s="540">
        <v>1</v>
      </c>
      <c r="S33" s="540">
        <v>0</v>
      </c>
      <c r="T33" s="540">
        <v>0</v>
      </c>
      <c r="U33" s="540">
        <v>0</v>
      </c>
      <c r="V33" s="540">
        <v>0</v>
      </c>
      <c r="W33" s="540">
        <v>0</v>
      </c>
      <c r="X33" s="540">
        <v>0</v>
      </c>
      <c r="Y33" s="540">
        <v>0</v>
      </c>
      <c r="Z33" s="540">
        <v>1</v>
      </c>
      <c r="AA33" s="903">
        <v>2</v>
      </c>
      <c r="AB33" s="29"/>
      <c r="AC33" s="29"/>
    </row>
    <row r="34" spans="1:29" ht="24.95" customHeight="1" outlineLevel="1">
      <c r="A34" s="539" t="s">
        <v>56</v>
      </c>
      <c r="B34" s="540">
        <f t="shared" si="2"/>
        <v>1</v>
      </c>
      <c r="C34" s="540">
        <f t="shared" si="3"/>
        <v>0</v>
      </c>
      <c r="D34" s="540">
        <v>0</v>
      </c>
      <c r="E34" s="540">
        <v>0</v>
      </c>
      <c r="F34" s="540">
        <v>0</v>
      </c>
      <c r="G34" s="540">
        <v>0</v>
      </c>
      <c r="H34" s="540">
        <v>1</v>
      </c>
      <c r="I34" s="540">
        <v>0</v>
      </c>
      <c r="J34" s="540">
        <v>0</v>
      </c>
      <c r="K34" s="540">
        <v>0</v>
      </c>
      <c r="L34" s="540">
        <v>0</v>
      </c>
      <c r="M34" s="540">
        <v>0</v>
      </c>
      <c r="N34" s="540">
        <v>0</v>
      </c>
      <c r="O34" s="540">
        <v>0</v>
      </c>
      <c r="P34" s="540">
        <v>0</v>
      </c>
      <c r="Q34" s="540">
        <v>0</v>
      </c>
      <c r="R34" s="540">
        <v>0</v>
      </c>
      <c r="S34" s="540">
        <v>0</v>
      </c>
      <c r="T34" s="540">
        <v>0</v>
      </c>
      <c r="U34" s="540">
        <v>0</v>
      </c>
      <c r="V34" s="540">
        <v>0</v>
      </c>
      <c r="W34" s="540">
        <v>0</v>
      </c>
      <c r="X34" s="540">
        <v>0</v>
      </c>
      <c r="Y34" s="540">
        <v>0</v>
      </c>
      <c r="Z34" s="540">
        <v>1</v>
      </c>
      <c r="AA34" s="903">
        <v>3</v>
      </c>
    </row>
    <row r="35" spans="1:29" ht="24.95" customHeight="1" outlineLevel="1">
      <c r="A35" s="539" t="s">
        <v>57</v>
      </c>
      <c r="B35" s="540">
        <f t="shared" si="2"/>
        <v>1</v>
      </c>
      <c r="C35" s="540">
        <f t="shared" si="3"/>
        <v>164</v>
      </c>
      <c r="D35" s="540">
        <v>0</v>
      </c>
      <c r="E35" s="540">
        <v>0</v>
      </c>
      <c r="F35" s="540">
        <v>0</v>
      </c>
      <c r="G35" s="540">
        <v>0</v>
      </c>
      <c r="H35" s="540">
        <v>0</v>
      </c>
      <c r="I35" s="540">
        <v>0</v>
      </c>
      <c r="J35" s="540">
        <v>0</v>
      </c>
      <c r="K35" s="540">
        <v>0</v>
      </c>
      <c r="L35" s="540">
        <v>1</v>
      </c>
      <c r="M35" s="903">
        <v>164</v>
      </c>
      <c r="N35" s="540">
        <v>0</v>
      </c>
      <c r="O35" s="540">
        <v>0</v>
      </c>
      <c r="P35" s="540">
        <v>0</v>
      </c>
      <c r="Q35" s="540">
        <v>0</v>
      </c>
      <c r="R35" s="540">
        <v>0</v>
      </c>
      <c r="S35" s="540">
        <v>0</v>
      </c>
      <c r="T35" s="540">
        <v>0</v>
      </c>
      <c r="U35" s="540">
        <v>0</v>
      </c>
      <c r="V35" s="540">
        <v>0</v>
      </c>
      <c r="W35" s="540">
        <v>0</v>
      </c>
      <c r="X35" s="540">
        <v>0</v>
      </c>
      <c r="Y35" s="540">
        <v>0</v>
      </c>
      <c r="Z35" s="905" t="s">
        <v>509</v>
      </c>
      <c r="AA35" s="903">
        <v>2</v>
      </c>
    </row>
    <row r="36" spans="1:29" s="26" customFormat="1" ht="24.95" customHeight="1" outlineLevel="1">
      <c r="A36" s="539" t="s">
        <v>58</v>
      </c>
      <c r="B36" s="540">
        <f t="shared" si="2"/>
        <v>1</v>
      </c>
      <c r="C36" s="540">
        <f t="shared" si="3"/>
        <v>8</v>
      </c>
      <c r="D36" s="540">
        <v>0</v>
      </c>
      <c r="E36" s="540">
        <v>0</v>
      </c>
      <c r="F36" s="540">
        <v>0</v>
      </c>
      <c r="G36" s="540">
        <v>0</v>
      </c>
      <c r="H36" s="540">
        <v>1</v>
      </c>
      <c r="I36" s="540">
        <v>8</v>
      </c>
      <c r="J36" s="540">
        <v>0</v>
      </c>
      <c r="K36" s="540">
        <v>0</v>
      </c>
      <c r="L36" s="540">
        <v>0</v>
      </c>
      <c r="M36" s="540">
        <v>0</v>
      </c>
      <c r="N36" s="540">
        <v>0</v>
      </c>
      <c r="O36" s="540">
        <v>0</v>
      </c>
      <c r="P36" s="540">
        <v>0</v>
      </c>
      <c r="Q36" s="540">
        <v>0</v>
      </c>
      <c r="R36" s="540">
        <v>0</v>
      </c>
      <c r="S36" s="540">
        <v>0</v>
      </c>
      <c r="T36" s="540">
        <v>0</v>
      </c>
      <c r="U36" s="540">
        <v>0</v>
      </c>
      <c r="V36" s="540">
        <v>0</v>
      </c>
      <c r="W36" s="540">
        <v>0</v>
      </c>
      <c r="X36" s="540">
        <v>0</v>
      </c>
      <c r="Y36" s="540">
        <v>0</v>
      </c>
      <c r="Z36" s="540">
        <v>1</v>
      </c>
      <c r="AA36" s="903">
        <v>2</v>
      </c>
    </row>
    <row r="37" spans="1:29" s="711" customFormat="1" ht="9.9499999999999993" customHeight="1" thickBot="1">
      <c r="A37" s="705"/>
      <c r="B37" s="706"/>
      <c r="C37" s="706"/>
      <c r="D37" s="707"/>
      <c r="E37" s="707"/>
      <c r="F37" s="707"/>
      <c r="G37" s="707"/>
      <c r="H37" s="707"/>
      <c r="I37" s="707"/>
      <c r="J37" s="706"/>
      <c r="K37" s="706"/>
      <c r="L37" s="706"/>
      <c r="M37" s="708"/>
      <c r="N37" s="709"/>
      <c r="O37" s="707"/>
      <c r="P37" s="707"/>
      <c r="Q37" s="707"/>
      <c r="R37" s="707"/>
      <c r="S37" s="707"/>
      <c r="T37" s="707"/>
      <c r="U37" s="707"/>
      <c r="V37" s="707"/>
      <c r="W37" s="707"/>
      <c r="X37" s="707"/>
      <c r="Y37" s="707"/>
      <c r="Z37" s="707"/>
      <c r="AA37" s="710"/>
    </row>
    <row r="38" spans="1:29" s="26" customFormat="1" ht="9.9499999999999993" customHeight="1">
      <c r="A38" s="31"/>
      <c r="B38" s="21"/>
      <c r="C38" s="21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</row>
    <row r="39" spans="1:29" s="26" customFormat="1" ht="15" customHeight="1">
      <c r="A39" s="23" t="s">
        <v>59</v>
      </c>
      <c r="B39" s="842"/>
      <c r="C39" s="84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</row>
    <row r="40" spans="1:29" s="26" customFormat="1" ht="15" customHeight="1">
      <c r="A40" s="23" t="s">
        <v>829</v>
      </c>
      <c r="B40" s="842"/>
      <c r="C40" s="84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</row>
    <row r="41" spans="1:29" s="26" customFormat="1" ht="15" customHeight="1">
      <c r="A41" s="23" t="s">
        <v>830</v>
      </c>
      <c r="B41" s="842"/>
      <c r="C41" s="84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</row>
    <row r="42" spans="1:29" ht="15" customHeight="1">
      <c r="A42" s="902" t="s">
        <v>684</v>
      </c>
      <c r="E42" s="1261"/>
      <c r="F42" s="1261"/>
      <c r="G42" s="1261"/>
      <c r="H42" s="1261"/>
      <c r="I42" s="1261"/>
      <c r="M42" s="33"/>
      <c r="X42" s="1261"/>
      <c r="Y42" s="1261"/>
      <c r="Z42" s="1261"/>
      <c r="AA42" s="1261"/>
    </row>
    <row r="43" spans="1:29">
      <c r="M43" s="33"/>
      <c r="X43" s="33"/>
      <c r="Y43" s="33"/>
      <c r="Z43" s="33"/>
      <c r="AA43" s="33"/>
    </row>
    <row r="44" spans="1:29">
      <c r="A44" s="34"/>
      <c r="M44" s="33"/>
    </row>
  </sheetData>
  <mergeCells count="49">
    <mergeCell ref="Z8:Z10"/>
    <mergeCell ref="F7:G7"/>
    <mergeCell ref="N7:O7"/>
    <mergeCell ref="L7:M7"/>
    <mergeCell ref="E42:I42"/>
    <mergeCell ref="X42:AA42"/>
    <mergeCell ref="E8:E10"/>
    <mergeCell ref="F8:F10"/>
    <mergeCell ref="G8:G10"/>
    <mergeCell ref="H8:H10"/>
    <mergeCell ref="I8:I10"/>
    <mergeCell ref="L8:L10"/>
    <mergeCell ref="M8:M10"/>
    <mergeCell ref="AA8:AA10"/>
    <mergeCell ref="J8:J10"/>
    <mergeCell ref="K8:K10"/>
    <mergeCell ref="Y9:Y10"/>
    <mergeCell ref="A2:M2"/>
    <mergeCell ref="N2:AA2"/>
    <mergeCell ref="N8:N10"/>
    <mergeCell ref="O8:O10"/>
    <mergeCell ref="P8:P10"/>
    <mergeCell ref="Q8:Q10"/>
    <mergeCell ref="R8:R10"/>
    <mergeCell ref="S8:S10"/>
    <mergeCell ref="T8:T10"/>
    <mergeCell ref="U8:U10"/>
    <mergeCell ref="V8:V10"/>
    <mergeCell ref="W8:W10"/>
    <mergeCell ref="X9:X10"/>
    <mergeCell ref="C9:C10"/>
    <mergeCell ref="AA6:AA7"/>
    <mergeCell ref="R7:S7"/>
    <mergeCell ref="B9:B10"/>
    <mergeCell ref="H7:I7"/>
    <mergeCell ref="A6:A7"/>
    <mergeCell ref="A9:A10"/>
    <mergeCell ref="B7:C7"/>
    <mergeCell ref="D7:E7"/>
    <mergeCell ref="D8:D10"/>
    <mergeCell ref="J6:K6"/>
    <mergeCell ref="P6:Q6"/>
    <mergeCell ref="J7:K7"/>
    <mergeCell ref="P7:Q7"/>
    <mergeCell ref="Z6:Z7"/>
    <mergeCell ref="V7:W7"/>
    <mergeCell ref="T7:U7"/>
    <mergeCell ref="X6:X7"/>
    <mergeCell ref="Y6:Y7"/>
  </mergeCells>
  <phoneticPr fontId="4" type="noConversion"/>
  <printOptions gridLinesSet="0"/>
  <pageMargins left="0.48" right="0.39370078740157483" top="0.55118110236220474" bottom="0.55118110236220474" header="0.51181102362204722" footer="0.51181102362204722"/>
  <pageSetup paperSize="9" scale="93" pageOrder="overThenDown" orientation="portrait" blackAndWhite="1" r:id="rId1"/>
  <headerFooter alignWithMargins="0"/>
  <colBreaks count="1" manualBreakCount="1">
    <brk id="13" max="39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41"/>
  <sheetViews>
    <sheetView view="pageBreakPreview" zoomScaleNormal="100" zoomScaleSheetLayoutView="75" workbookViewId="0">
      <selection activeCell="H26" sqref="H26:H36"/>
    </sheetView>
  </sheetViews>
  <sheetFormatPr defaultRowHeight="13.5" outlineLevelRow="1"/>
  <cols>
    <col min="1" max="1" width="10.88671875" style="55" customWidth="1"/>
    <col min="2" max="2" width="11.5546875" style="55" customWidth="1"/>
    <col min="3" max="6" width="7.6640625" style="55" customWidth="1"/>
    <col min="7" max="7" width="13.33203125" style="55" customWidth="1"/>
    <col min="8" max="8" width="11.88671875" style="55" customWidth="1"/>
    <col min="9" max="16384" width="8.88671875" style="55"/>
  </cols>
  <sheetData>
    <row r="1" spans="1:8" s="37" customFormat="1" ht="15" customHeight="1">
      <c r="A1" s="65"/>
      <c r="B1" s="193"/>
      <c r="C1" s="193"/>
      <c r="D1" s="193"/>
      <c r="E1" s="193"/>
      <c r="F1" s="193"/>
      <c r="G1" s="193"/>
    </row>
    <row r="2" spans="1:8" s="554" customFormat="1" ht="30" customHeight="1">
      <c r="A2" s="551" t="s">
        <v>808</v>
      </c>
      <c r="B2" s="551"/>
      <c r="C2" s="551"/>
      <c r="D2" s="551"/>
      <c r="E2" s="551"/>
      <c r="F2" s="551"/>
      <c r="G2" s="561"/>
      <c r="H2" s="561"/>
    </row>
    <row r="3" spans="1:8" s="555" customFormat="1" ht="30" customHeight="1">
      <c r="A3" s="551" t="s">
        <v>413</v>
      </c>
      <c r="B3" s="561"/>
      <c r="C3" s="561"/>
      <c r="D3" s="561"/>
      <c r="E3" s="561"/>
      <c r="F3" s="561"/>
      <c r="G3" s="562"/>
      <c r="H3" s="562"/>
    </row>
    <row r="4" spans="1:8" s="67" customFormat="1" ht="15" customHeight="1">
      <c r="A4" s="39"/>
      <c r="B4" s="40"/>
      <c r="C4" s="40"/>
      <c r="D4" s="40"/>
      <c r="E4" s="40"/>
      <c r="F4" s="40"/>
      <c r="G4" s="66"/>
      <c r="H4" s="66"/>
    </row>
    <row r="5" spans="1:8" ht="14.25" thickBot="1">
      <c r="A5" s="913" t="s">
        <v>8</v>
      </c>
      <c r="B5" s="328"/>
      <c r="C5" s="328"/>
      <c r="D5" s="328"/>
      <c r="E5" s="328"/>
      <c r="F5" s="328"/>
      <c r="G5" s="328"/>
      <c r="H5" s="914" t="s">
        <v>340</v>
      </c>
    </row>
    <row r="6" spans="1:8" s="51" customFormat="1" ht="17.25" customHeight="1">
      <c r="A6" s="144" t="s">
        <v>401</v>
      </c>
      <c r="B6" s="48" t="s">
        <v>402</v>
      </c>
      <c r="C6" s="1325" t="s">
        <v>403</v>
      </c>
      <c r="D6" s="1326"/>
      <c r="E6" s="1326"/>
      <c r="F6" s="1592"/>
      <c r="G6" s="298" t="s">
        <v>404</v>
      </c>
      <c r="H6" s="146" t="s">
        <v>405</v>
      </c>
    </row>
    <row r="7" spans="1:8" s="51" customFormat="1" ht="28.5" customHeight="1">
      <c r="A7" s="77"/>
      <c r="B7" s="758" t="s">
        <v>106</v>
      </c>
      <c r="C7" s="820" t="s">
        <v>406</v>
      </c>
      <c r="D7" s="234"/>
      <c r="E7" s="234"/>
      <c r="F7" s="300"/>
      <c r="G7" s="819" t="s">
        <v>407</v>
      </c>
      <c r="H7" s="755" t="s">
        <v>408</v>
      </c>
    </row>
    <row r="8" spans="1:8" s="51" customFormat="1" ht="14.25" customHeight="1">
      <c r="A8" s="247"/>
      <c r="B8" s="52" t="s">
        <v>19</v>
      </c>
      <c r="C8" s="52" t="s">
        <v>19</v>
      </c>
      <c r="D8" s="1426" t="s">
        <v>409</v>
      </c>
      <c r="E8" s="1438"/>
      <c r="F8" s="1427"/>
      <c r="G8" s="148" t="s">
        <v>19</v>
      </c>
      <c r="H8" s="147" t="s">
        <v>19</v>
      </c>
    </row>
    <row r="9" spans="1:8" s="51" customFormat="1" ht="12.75" customHeight="1">
      <c r="A9" s="247"/>
      <c r="B9" s="52"/>
      <c r="C9" s="52"/>
      <c r="D9" s="148"/>
      <c r="E9" s="198" t="s">
        <v>255</v>
      </c>
      <c r="F9" s="53" t="s">
        <v>256</v>
      </c>
      <c r="G9" s="148"/>
      <c r="H9" s="147"/>
    </row>
    <row r="10" spans="1:8" s="51" customFormat="1" ht="17.25" customHeight="1">
      <c r="A10" s="143" t="s">
        <v>49</v>
      </c>
      <c r="B10" s="145" t="s">
        <v>410</v>
      </c>
      <c r="C10" s="374" t="s">
        <v>410</v>
      </c>
      <c r="D10" s="143" t="s">
        <v>411</v>
      </c>
      <c r="E10" s="145" t="s">
        <v>259</v>
      </c>
      <c r="F10" s="143" t="s">
        <v>260</v>
      </c>
      <c r="G10" s="374" t="s">
        <v>410</v>
      </c>
      <c r="H10" s="374" t="s">
        <v>410</v>
      </c>
    </row>
    <row r="11" spans="1:8" ht="39.950000000000003" customHeight="1">
      <c r="A11" s="54">
        <v>2015</v>
      </c>
      <c r="B11" s="22">
        <v>200</v>
      </c>
      <c r="C11" s="22">
        <v>1</v>
      </c>
      <c r="D11" s="22">
        <v>18</v>
      </c>
      <c r="E11" s="22">
        <v>9</v>
      </c>
      <c r="F11" s="22">
        <v>9</v>
      </c>
      <c r="G11" s="22">
        <v>198</v>
      </c>
      <c r="H11" s="22">
        <v>1</v>
      </c>
    </row>
    <row r="12" spans="1:8" s="56" customFormat="1" ht="39.950000000000003" customHeight="1">
      <c r="A12" s="54">
        <v>2016</v>
      </c>
      <c r="B12" s="22">
        <v>201</v>
      </c>
      <c r="C12" s="22">
        <v>1</v>
      </c>
      <c r="D12" s="22">
        <v>116</v>
      </c>
      <c r="E12" s="22">
        <v>9</v>
      </c>
      <c r="F12" s="22">
        <v>9</v>
      </c>
      <c r="G12" s="22">
        <v>199</v>
      </c>
      <c r="H12" s="22">
        <v>1</v>
      </c>
    </row>
    <row r="13" spans="1:8" ht="39.950000000000003" customHeight="1">
      <c r="A13" s="54">
        <v>2017</v>
      </c>
      <c r="B13" s="22">
        <v>206</v>
      </c>
      <c r="C13" s="22">
        <v>1</v>
      </c>
      <c r="D13" s="22">
        <v>22</v>
      </c>
      <c r="E13" s="22">
        <v>9</v>
      </c>
      <c r="F13" s="22">
        <v>13</v>
      </c>
      <c r="G13" s="22">
        <v>204</v>
      </c>
      <c r="H13" s="22">
        <v>1</v>
      </c>
    </row>
    <row r="14" spans="1:8" s="56" customFormat="1" ht="39.950000000000003" customHeight="1">
      <c r="A14" s="54">
        <v>2018</v>
      </c>
      <c r="B14" s="22">
        <v>206</v>
      </c>
      <c r="C14" s="22">
        <v>1</v>
      </c>
      <c r="D14" s="22">
        <v>27</v>
      </c>
      <c r="E14" s="22">
        <v>10</v>
      </c>
      <c r="F14" s="22">
        <v>17</v>
      </c>
      <c r="G14" s="22">
        <v>204</v>
      </c>
      <c r="H14" s="22">
        <v>1</v>
      </c>
    </row>
    <row r="15" spans="1:8" ht="39.950000000000003" customHeight="1">
      <c r="A15" s="54">
        <v>2019</v>
      </c>
      <c r="B15" s="22">
        <f>SUM(B16:B25)</f>
        <v>206</v>
      </c>
      <c r="C15" s="22">
        <f>SUM(C16:C25)</f>
        <v>1</v>
      </c>
      <c r="D15" s="22">
        <f t="shared" ref="D15:H15" si="0">SUM(D16:D25)</f>
        <v>19</v>
      </c>
      <c r="E15" s="22">
        <f t="shared" si="0"/>
        <v>8</v>
      </c>
      <c r="F15" s="22">
        <f t="shared" si="0"/>
        <v>11</v>
      </c>
      <c r="G15" s="22">
        <f t="shared" si="0"/>
        <v>204</v>
      </c>
      <c r="H15" s="22">
        <f t="shared" si="0"/>
        <v>1</v>
      </c>
    </row>
    <row r="16" spans="1:8" ht="33" hidden="1" customHeight="1" outlineLevel="1">
      <c r="A16" s="82" t="s">
        <v>50</v>
      </c>
      <c r="B16" s="22">
        <f>SUM(C16,G16,H16)</f>
        <v>50</v>
      </c>
      <c r="C16" s="130">
        <v>1</v>
      </c>
      <c r="D16" s="22">
        <f>SUM(E16:F16)</f>
        <v>19</v>
      </c>
      <c r="E16" s="130">
        <v>8</v>
      </c>
      <c r="F16" s="130">
        <v>11</v>
      </c>
      <c r="G16" s="130">
        <v>48</v>
      </c>
      <c r="H16" s="130">
        <v>1</v>
      </c>
    </row>
    <row r="17" spans="1:12" ht="33" hidden="1" customHeight="1" outlineLevel="1">
      <c r="A17" s="82" t="s">
        <v>51</v>
      </c>
      <c r="B17" s="22">
        <f>SUM(C17,G17,H17)</f>
        <v>20</v>
      </c>
      <c r="C17" s="130">
        <v>0</v>
      </c>
      <c r="D17" s="22">
        <f t="shared" ref="D17:D25" si="1">SUM(E17:F17)</f>
        <v>0</v>
      </c>
      <c r="E17" s="130">
        <v>0</v>
      </c>
      <c r="F17" s="130">
        <v>0</v>
      </c>
      <c r="G17" s="130">
        <v>20</v>
      </c>
      <c r="H17" s="130">
        <v>0</v>
      </c>
      <c r="L17" s="301"/>
    </row>
    <row r="18" spans="1:12" ht="33" hidden="1" customHeight="1" outlineLevel="1">
      <c r="A18" s="82" t="s">
        <v>52</v>
      </c>
      <c r="B18" s="22">
        <f t="shared" ref="B18:B25" si="2">SUM(C18,G18,H18)</f>
        <v>16</v>
      </c>
      <c r="C18" s="130">
        <v>0</v>
      </c>
      <c r="D18" s="22">
        <f t="shared" si="1"/>
        <v>0</v>
      </c>
      <c r="E18" s="130">
        <v>0</v>
      </c>
      <c r="F18" s="130">
        <v>0</v>
      </c>
      <c r="G18" s="130">
        <v>16</v>
      </c>
      <c r="H18" s="130">
        <v>0</v>
      </c>
    </row>
    <row r="19" spans="1:12" ht="33" hidden="1" customHeight="1" outlineLevel="1">
      <c r="A19" s="82" t="s">
        <v>53</v>
      </c>
      <c r="B19" s="22">
        <f t="shared" si="2"/>
        <v>14</v>
      </c>
      <c r="C19" s="130">
        <v>0</v>
      </c>
      <c r="D19" s="22">
        <f t="shared" si="1"/>
        <v>0</v>
      </c>
      <c r="E19" s="130">
        <v>0</v>
      </c>
      <c r="F19" s="130">
        <v>0</v>
      </c>
      <c r="G19" s="130">
        <v>14</v>
      </c>
      <c r="H19" s="130">
        <v>0</v>
      </c>
    </row>
    <row r="20" spans="1:12" ht="33" hidden="1" customHeight="1" outlineLevel="1">
      <c r="A20" s="82" t="s">
        <v>54</v>
      </c>
      <c r="B20" s="22">
        <f t="shared" si="2"/>
        <v>14</v>
      </c>
      <c r="C20" s="130">
        <v>0</v>
      </c>
      <c r="D20" s="22">
        <f t="shared" si="1"/>
        <v>0</v>
      </c>
      <c r="E20" s="130">
        <v>0</v>
      </c>
      <c r="F20" s="130">
        <v>0</v>
      </c>
      <c r="G20" s="130">
        <v>14</v>
      </c>
      <c r="H20" s="130">
        <v>0</v>
      </c>
    </row>
    <row r="21" spans="1:12" ht="33" hidden="1" customHeight="1" outlineLevel="1">
      <c r="A21" s="82" t="s">
        <v>682</v>
      </c>
      <c r="B21" s="22">
        <f t="shared" si="2"/>
        <v>14</v>
      </c>
      <c r="C21" s="130">
        <v>0</v>
      </c>
      <c r="D21" s="22">
        <f t="shared" si="1"/>
        <v>0</v>
      </c>
      <c r="E21" s="130">
        <v>0</v>
      </c>
      <c r="F21" s="130">
        <v>0</v>
      </c>
      <c r="G21" s="130">
        <v>14</v>
      </c>
      <c r="H21" s="130">
        <v>0</v>
      </c>
    </row>
    <row r="22" spans="1:12" ht="33" hidden="1" customHeight="1" outlineLevel="1">
      <c r="A22" s="82" t="s">
        <v>55</v>
      </c>
      <c r="B22" s="22">
        <f t="shared" si="2"/>
        <v>21</v>
      </c>
      <c r="C22" s="130">
        <v>0</v>
      </c>
      <c r="D22" s="22">
        <f t="shared" si="1"/>
        <v>0</v>
      </c>
      <c r="E22" s="130">
        <v>0</v>
      </c>
      <c r="F22" s="130">
        <v>0</v>
      </c>
      <c r="G22" s="130">
        <v>21</v>
      </c>
      <c r="H22" s="130">
        <v>0</v>
      </c>
    </row>
    <row r="23" spans="1:12" ht="33" hidden="1" customHeight="1" outlineLevel="1">
      <c r="A23" s="82" t="s">
        <v>56</v>
      </c>
      <c r="B23" s="22">
        <f t="shared" si="2"/>
        <v>17</v>
      </c>
      <c r="C23" s="130">
        <v>0</v>
      </c>
      <c r="D23" s="22">
        <f t="shared" si="1"/>
        <v>0</v>
      </c>
      <c r="E23" s="130">
        <v>0</v>
      </c>
      <c r="F23" s="130">
        <v>0</v>
      </c>
      <c r="G23" s="130">
        <v>17</v>
      </c>
      <c r="H23" s="130">
        <v>0</v>
      </c>
    </row>
    <row r="24" spans="1:12" ht="33" hidden="1" customHeight="1" outlineLevel="1">
      <c r="A24" s="82" t="s">
        <v>57</v>
      </c>
      <c r="B24" s="22">
        <f t="shared" si="2"/>
        <v>20</v>
      </c>
      <c r="C24" s="130">
        <v>0</v>
      </c>
      <c r="D24" s="22">
        <f t="shared" si="1"/>
        <v>0</v>
      </c>
      <c r="E24" s="130">
        <v>0</v>
      </c>
      <c r="F24" s="130">
        <v>0</v>
      </c>
      <c r="G24" s="130">
        <v>20</v>
      </c>
      <c r="H24" s="130">
        <v>0</v>
      </c>
    </row>
    <row r="25" spans="1:12" ht="33" hidden="1" customHeight="1" outlineLevel="1">
      <c r="A25" s="82" t="s">
        <v>58</v>
      </c>
      <c r="B25" s="22">
        <f t="shared" si="2"/>
        <v>20</v>
      </c>
      <c r="C25" s="130">
        <v>0</v>
      </c>
      <c r="D25" s="22">
        <f t="shared" si="1"/>
        <v>0</v>
      </c>
      <c r="E25" s="130">
        <v>0</v>
      </c>
      <c r="F25" s="130">
        <v>0</v>
      </c>
      <c r="G25" s="130">
        <v>20</v>
      </c>
      <c r="H25" s="130">
        <v>0</v>
      </c>
    </row>
    <row r="26" spans="1:12" s="56" customFormat="1" ht="39.950000000000003" customHeight="1" collapsed="1">
      <c r="A26" s="764">
        <v>2020</v>
      </c>
      <c r="B26" s="165">
        <f>SUM(B27:B36)</f>
        <v>207</v>
      </c>
      <c r="C26" s="165">
        <f>SUM(C27:C36)</f>
        <v>1</v>
      </c>
      <c r="D26" s="165">
        <f t="shared" ref="D26:H26" si="3">SUM(D27:D36)</f>
        <v>19</v>
      </c>
      <c r="E26" s="165">
        <f t="shared" si="3"/>
        <v>8</v>
      </c>
      <c r="F26" s="165">
        <f t="shared" si="3"/>
        <v>11</v>
      </c>
      <c r="G26" s="165">
        <f t="shared" si="3"/>
        <v>205</v>
      </c>
      <c r="H26" s="165">
        <f t="shared" si="3"/>
        <v>1</v>
      </c>
    </row>
    <row r="27" spans="1:12" ht="24.95" customHeight="1" outlineLevel="1">
      <c r="A27" s="82" t="s">
        <v>50</v>
      </c>
      <c r="B27" s="22">
        <f>SUM(C27,G27,H27)</f>
        <v>50</v>
      </c>
      <c r="C27" s="22">
        <v>1</v>
      </c>
      <c r="D27" s="22">
        <f>SUM(E27:F27)</f>
        <v>19</v>
      </c>
      <c r="E27" s="22">
        <v>8</v>
      </c>
      <c r="F27" s="22">
        <v>11</v>
      </c>
      <c r="G27" s="22">
        <v>48</v>
      </c>
      <c r="H27" s="22">
        <v>1</v>
      </c>
    </row>
    <row r="28" spans="1:12" ht="24.95" customHeight="1" outlineLevel="1">
      <c r="A28" s="82" t="s">
        <v>51</v>
      </c>
      <c r="B28" s="22">
        <f t="shared" ref="B28:B36" si="4">SUM(C28,G28,H28)</f>
        <v>20</v>
      </c>
      <c r="C28" s="22">
        <v>0</v>
      </c>
      <c r="D28" s="22">
        <f t="shared" ref="D28:D36" si="5">SUM(E28:F28)</f>
        <v>0</v>
      </c>
      <c r="E28" s="22">
        <v>0</v>
      </c>
      <c r="F28" s="22">
        <v>0</v>
      </c>
      <c r="G28" s="22">
        <v>20</v>
      </c>
      <c r="H28" s="22">
        <v>0</v>
      </c>
      <c r="L28" s="301"/>
    </row>
    <row r="29" spans="1:12" ht="24.95" customHeight="1" outlineLevel="1">
      <c r="A29" s="82" t="s">
        <v>52</v>
      </c>
      <c r="B29" s="22">
        <f t="shared" si="4"/>
        <v>16</v>
      </c>
      <c r="C29" s="22">
        <v>0</v>
      </c>
      <c r="D29" s="22">
        <f t="shared" si="5"/>
        <v>0</v>
      </c>
      <c r="E29" s="22">
        <v>0</v>
      </c>
      <c r="F29" s="22">
        <v>0</v>
      </c>
      <c r="G29" s="22">
        <v>16</v>
      </c>
      <c r="H29" s="22">
        <v>0</v>
      </c>
    </row>
    <row r="30" spans="1:12" ht="24.95" customHeight="1" outlineLevel="1">
      <c r="A30" s="82" t="s">
        <v>53</v>
      </c>
      <c r="B30" s="22">
        <f t="shared" si="4"/>
        <v>14</v>
      </c>
      <c r="C30" s="22">
        <v>0</v>
      </c>
      <c r="D30" s="22">
        <f t="shared" si="5"/>
        <v>0</v>
      </c>
      <c r="E30" s="22">
        <v>0</v>
      </c>
      <c r="F30" s="22">
        <v>0</v>
      </c>
      <c r="G30" s="22">
        <v>14</v>
      </c>
      <c r="H30" s="22">
        <v>0</v>
      </c>
    </row>
    <row r="31" spans="1:12" ht="24.95" customHeight="1" outlineLevel="1">
      <c r="A31" s="82" t="s">
        <v>54</v>
      </c>
      <c r="B31" s="22">
        <f t="shared" si="4"/>
        <v>14</v>
      </c>
      <c r="C31" s="22">
        <v>0</v>
      </c>
      <c r="D31" s="22">
        <f t="shared" si="5"/>
        <v>0</v>
      </c>
      <c r="E31" s="22">
        <v>0</v>
      </c>
      <c r="F31" s="22">
        <v>0</v>
      </c>
      <c r="G31" s="22">
        <v>14</v>
      </c>
      <c r="H31" s="22">
        <v>0</v>
      </c>
    </row>
    <row r="32" spans="1:12" ht="24.95" customHeight="1" outlineLevel="1">
      <c r="A32" s="82" t="s">
        <v>682</v>
      </c>
      <c r="B32" s="22">
        <f t="shared" si="4"/>
        <v>14</v>
      </c>
      <c r="C32" s="22">
        <v>0</v>
      </c>
      <c r="D32" s="22">
        <f t="shared" si="5"/>
        <v>0</v>
      </c>
      <c r="E32" s="22">
        <v>0</v>
      </c>
      <c r="F32" s="22">
        <v>0</v>
      </c>
      <c r="G32" s="22">
        <v>14</v>
      </c>
      <c r="H32" s="22">
        <v>0</v>
      </c>
    </row>
    <row r="33" spans="1:13" ht="24.95" customHeight="1" outlineLevel="1">
      <c r="A33" s="82" t="s">
        <v>55</v>
      </c>
      <c r="B33" s="22">
        <f t="shared" si="4"/>
        <v>22</v>
      </c>
      <c r="C33" s="22">
        <v>0</v>
      </c>
      <c r="D33" s="22">
        <f t="shared" si="5"/>
        <v>0</v>
      </c>
      <c r="E33" s="22">
        <v>0</v>
      </c>
      <c r="F33" s="22">
        <v>0</v>
      </c>
      <c r="G33" s="22">
        <v>22</v>
      </c>
      <c r="H33" s="22">
        <v>0</v>
      </c>
    </row>
    <row r="34" spans="1:13" ht="24.95" customHeight="1" outlineLevel="1">
      <c r="A34" s="82" t="s">
        <v>56</v>
      </c>
      <c r="B34" s="22">
        <f t="shared" si="4"/>
        <v>17</v>
      </c>
      <c r="C34" s="22">
        <v>0</v>
      </c>
      <c r="D34" s="22">
        <f t="shared" si="5"/>
        <v>0</v>
      </c>
      <c r="E34" s="22">
        <v>0</v>
      </c>
      <c r="F34" s="22">
        <v>0</v>
      </c>
      <c r="G34" s="22">
        <v>17</v>
      </c>
      <c r="H34" s="22">
        <v>0</v>
      </c>
    </row>
    <row r="35" spans="1:13" ht="24.95" customHeight="1" outlineLevel="1">
      <c r="A35" s="82" t="s">
        <v>57</v>
      </c>
      <c r="B35" s="22">
        <f t="shared" si="4"/>
        <v>20</v>
      </c>
      <c r="C35" s="22">
        <v>0</v>
      </c>
      <c r="D35" s="22">
        <f t="shared" si="5"/>
        <v>0</v>
      </c>
      <c r="E35" s="22">
        <v>0</v>
      </c>
      <c r="F35" s="22">
        <v>0</v>
      </c>
      <c r="G35" s="22">
        <v>20</v>
      </c>
      <c r="H35" s="22">
        <v>0</v>
      </c>
    </row>
    <row r="36" spans="1:13" ht="24.95" customHeight="1" outlineLevel="1">
      <c r="A36" s="82" t="s">
        <v>58</v>
      </c>
      <c r="B36" s="22">
        <f t="shared" si="4"/>
        <v>20</v>
      </c>
      <c r="C36" s="22">
        <v>0</v>
      </c>
      <c r="D36" s="22">
        <f t="shared" si="5"/>
        <v>0</v>
      </c>
      <c r="E36" s="22">
        <v>0</v>
      </c>
      <c r="F36" s="22">
        <v>0</v>
      </c>
      <c r="G36" s="22">
        <v>20</v>
      </c>
      <c r="H36" s="22">
        <v>0</v>
      </c>
    </row>
    <row r="37" spans="1:13" s="714" customFormat="1" ht="9.9499999999999993" customHeight="1">
      <c r="A37" s="723"/>
      <c r="B37" s="724"/>
      <c r="C37" s="713"/>
      <c r="D37" s="713"/>
      <c r="E37" s="713"/>
      <c r="F37" s="713"/>
      <c r="G37" s="713"/>
      <c r="H37" s="713"/>
    </row>
    <row r="38" spans="1:13" s="58" customFormat="1" ht="9.9499999999999993" customHeight="1">
      <c r="A38" s="302"/>
      <c r="B38" s="303"/>
      <c r="C38" s="303"/>
      <c r="D38" s="303"/>
      <c r="E38" s="303"/>
      <c r="F38" s="303"/>
      <c r="G38" s="303"/>
      <c r="H38" s="303"/>
    </row>
    <row r="39" spans="1:13" ht="15" customHeight="1">
      <c r="A39" s="328" t="s">
        <v>412</v>
      </c>
      <c r="B39" s="328"/>
      <c r="C39" s="328"/>
      <c r="D39" s="328"/>
      <c r="E39" s="328"/>
      <c r="F39" s="328"/>
      <c r="G39" s="328"/>
      <c r="H39" s="328"/>
      <c r="I39" s="55" t="s">
        <v>28</v>
      </c>
      <c r="M39" s="55" t="s">
        <v>28</v>
      </c>
    </row>
    <row r="41" spans="1:13">
      <c r="A41" s="63"/>
    </row>
  </sheetData>
  <mergeCells count="2">
    <mergeCell ref="C6:F6"/>
    <mergeCell ref="D8:F8"/>
  </mergeCells>
  <phoneticPr fontId="4" type="noConversion"/>
  <printOptions gridLinesSet="0"/>
  <pageMargins left="0.49" right="0.39370078740157483" top="0.55118110236220474" bottom="0.55118110236220474" header="0.51181102362204722" footer="0.51181102362204722"/>
  <pageSetup paperSize="9" scale="96" pageOrder="overThenDown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H41"/>
  <sheetViews>
    <sheetView view="pageBreakPreview" topLeftCell="W13" zoomScaleNormal="110" zoomScaleSheetLayoutView="100" workbookViewId="0">
      <selection activeCell="AA28" sqref="AA28:AH38"/>
    </sheetView>
  </sheetViews>
  <sheetFormatPr defaultRowHeight="13.5" outlineLevelRow="1"/>
  <cols>
    <col min="1" max="1" width="10.77734375" style="313" customWidth="1"/>
    <col min="2" max="9" width="7.77734375" style="313" customWidth="1"/>
    <col min="10" max="10" width="8.77734375" style="313" customWidth="1"/>
    <col min="11" max="17" width="7.77734375" style="313" customWidth="1"/>
    <col min="18" max="18" width="10.77734375" style="313" customWidth="1"/>
    <col min="19" max="26" width="7.77734375" style="313" customWidth="1"/>
    <col min="27" max="27" width="8.77734375" style="313" customWidth="1"/>
    <col min="28" max="34" width="7.77734375" style="313" customWidth="1"/>
    <col min="35" max="16384" width="8.88671875" style="313"/>
  </cols>
  <sheetData>
    <row r="1" spans="1:34" s="37" customFormat="1" ht="24.95" customHeight="1">
      <c r="A1" s="38"/>
      <c r="B1" s="193"/>
      <c r="C1" s="193"/>
      <c r="D1" s="193"/>
      <c r="E1" s="193"/>
      <c r="F1" s="193"/>
      <c r="G1" s="193"/>
      <c r="H1" s="193"/>
      <c r="I1" s="193"/>
      <c r="J1" s="193"/>
      <c r="L1" s="65"/>
      <c r="M1" s="65"/>
      <c r="N1" s="65"/>
      <c r="R1" s="38"/>
      <c r="S1" s="38"/>
      <c r="T1" s="193"/>
      <c r="U1" s="193"/>
      <c r="V1" s="193"/>
      <c r="W1" s="193"/>
      <c r="X1" s="193"/>
      <c r="Y1" s="193"/>
      <c r="Z1" s="193"/>
    </row>
    <row r="2" spans="1:34" s="550" customFormat="1" ht="30" customHeight="1">
      <c r="A2" s="1643" t="s">
        <v>847</v>
      </c>
      <c r="B2" s="1643"/>
      <c r="C2" s="1643"/>
      <c r="D2" s="1643"/>
      <c r="E2" s="1643"/>
      <c r="F2" s="1643"/>
      <c r="G2" s="1643"/>
      <c r="H2" s="1643"/>
      <c r="I2" s="1643"/>
      <c r="J2" s="1316" t="s">
        <v>798</v>
      </c>
      <c r="K2" s="1643"/>
      <c r="L2" s="1643"/>
      <c r="M2" s="1643"/>
      <c r="N2" s="1643"/>
      <c r="O2" s="1643"/>
      <c r="P2" s="1643"/>
      <c r="Q2" s="1643"/>
      <c r="R2" s="1643" t="s">
        <v>846</v>
      </c>
      <c r="S2" s="1643"/>
      <c r="T2" s="1643"/>
      <c r="U2" s="1643"/>
      <c r="V2" s="1643"/>
      <c r="W2" s="1643"/>
      <c r="X2" s="1643"/>
      <c r="Y2" s="1643"/>
      <c r="Z2" s="1643"/>
      <c r="AA2" s="1316" t="s">
        <v>821</v>
      </c>
      <c r="AB2" s="1316"/>
      <c r="AC2" s="1316"/>
      <c r="AD2" s="1316"/>
      <c r="AE2" s="1316"/>
      <c r="AF2" s="1316"/>
      <c r="AG2" s="1316"/>
      <c r="AH2" s="1316"/>
    </row>
    <row r="3" spans="1:34" s="550" customFormat="1" ht="30" customHeight="1">
      <c r="A3" s="549"/>
      <c r="B3" s="549"/>
      <c r="C3" s="549"/>
      <c r="D3" s="549"/>
      <c r="E3" s="549"/>
      <c r="F3" s="549"/>
      <c r="G3" s="549"/>
      <c r="H3" s="549"/>
      <c r="I3" s="549"/>
      <c r="J3" s="1643"/>
      <c r="K3" s="1643"/>
      <c r="L3" s="1643"/>
      <c r="M3" s="1643"/>
      <c r="N3" s="1643"/>
      <c r="O3" s="1643"/>
      <c r="P3" s="1643"/>
      <c r="Q3" s="1643"/>
      <c r="R3" s="549"/>
      <c r="S3" s="549"/>
      <c r="T3" s="549"/>
      <c r="U3" s="549"/>
      <c r="V3" s="549"/>
      <c r="W3" s="549"/>
      <c r="X3" s="549"/>
      <c r="Y3" s="549"/>
      <c r="Z3" s="549"/>
      <c r="AA3" s="1316"/>
      <c r="AB3" s="1316"/>
      <c r="AC3" s="1316"/>
      <c r="AD3" s="1316"/>
      <c r="AE3" s="1316"/>
      <c r="AF3" s="1316"/>
      <c r="AG3" s="1316"/>
      <c r="AH3" s="1316"/>
    </row>
    <row r="4" spans="1:34" s="67" customFormat="1" ht="14.25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</row>
    <row r="5" spans="1:34" s="55" customFormat="1" ht="15" customHeight="1" thickBot="1">
      <c r="A5" s="913" t="s">
        <v>8</v>
      </c>
      <c r="B5" s="913"/>
      <c r="C5" s="328"/>
      <c r="D5" s="328" t="s">
        <v>28</v>
      </c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914"/>
      <c r="R5" s="913" t="s">
        <v>8</v>
      </c>
      <c r="S5" s="913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914" t="s">
        <v>340</v>
      </c>
    </row>
    <row r="6" spans="1:34" s="304" customFormat="1" ht="20.25" customHeight="1">
      <c r="A6" s="1444" t="s">
        <v>487</v>
      </c>
      <c r="B6" s="1325" t="s">
        <v>414</v>
      </c>
      <c r="C6" s="1326"/>
      <c r="D6" s="1326"/>
      <c r="E6" s="1326"/>
      <c r="F6" s="1326"/>
      <c r="G6" s="1326"/>
      <c r="H6" s="1326"/>
      <c r="I6" s="1327"/>
      <c r="J6" s="1644" t="s">
        <v>415</v>
      </c>
      <c r="K6" s="1326"/>
      <c r="L6" s="1326"/>
      <c r="M6" s="1326"/>
      <c r="N6" s="1326"/>
      <c r="O6" s="1326"/>
      <c r="P6" s="1326"/>
      <c r="Q6" s="1327"/>
      <c r="R6" s="1444" t="s">
        <v>487</v>
      </c>
      <c r="S6" s="1326" t="s">
        <v>416</v>
      </c>
      <c r="T6" s="1326"/>
      <c r="U6" s="1326"/>
      <c r="V6" s="1326"/>
      <c r="W6" s="1326"/>
      <c r="X6" s="1326"/>
      <c r="Y6" s="1326"/>
      <c r="Z6" s="1327"/>
      <c r="AA6" s="1644" t="s">
        <v>417</v>
      </c>
      <c r="AB6" s="1326"/>
      <c r="AC6" s="1326"/>
      <c r="AD6" s="1326"/>
      <c r="AE6" s="1326"/>
      <c r="AF6" s="1326"/>
      <c r="AG6" s="1326"/>
      <c r="AH6" s="1327"/>
    </row>
    <row r="7" spans="1:34" s="304" customFormat="1" ht="13.5" customHeight="1">
      <c r="A7" s="1323"/>
      <c r="B7" s="1396" t="s">
        <v>375</v>
      </c>
      <c r="C7" s="1428"/>
      <c r="D7" s="1428"/>
      <c r="E7" s="1428"/>
      <c r="F7" s="1428"/>
      <c r="G7" s="1428"/>
      <c r="H7" s="1428"/>
      <c r="I7" s="1429"/>
      <c r="J7" s="1455" t="s">
        <v>418</v>
      </c>
      <c r="K7" s="1428"/>
      <c r="L7" s="1428"/>
      <c r="M7" s="1428"/>
      <c r="N7" s="1428"/>
      <c r="O7" s="1428"/>
      <c r="P7" s="1428"/>
      <c r="Q7" s="1429"/>
      <c r="R7" s="1323"/>
      <c r="S7" s="1428" t="s">
        <v>438</v>
      </c>
      <c r="T7" s="1428"/>
      <c r="U7" s="1428"/>
      <c r="V7" s="1428"/>
      <c r="W7" s="1428"/>
      <c r="X7" s="1428"/>
      <c r="Y7" s="1428"/>
      <c r="Z7" s="1429"/>
      <c r="AA7" s="1455" t="s">
        <v>439</v>
      </c>
      <c r="AB7" s="1428"/>
      <c r="AC7" s="1428"/>
      <c r="AD7" s="1428"/>
      <c r="AE7" s="1428"/>
      <c r="AF7" s="1428"/>
      <c r="AG7" s="1428"/>
      <c r="AH7" s="1429"/>
    </row>
    <row r="8" spans="1:34" s="304" customFormat="1" ht="13.5" customHeight="1">
      <c r="A8" s="565"/>
      <c r="B8" s="53" t="s">
        <v>419</v>
      </c>
      <c r="C8" s="305" t="s">
        <v>420</v>
      </c>
      <c r="D8" s="306"/>
      <c r="E8" s="306"/>
      <c r="F8" s="307"/>
      <c r="G8" s="305" t="s">
        <v>421</v>
      </c>
      <c r="H8" s="308"/>
      <c r="I8" s="672"/>
      <c r="J8" s="951" t="s">
        <v>419</v>
      </c>
      <c r="K8" s="305" t="s">
        <v>420</v>
      </c>
      <c r="L8" s="306"/>
      <c r="M8" s="306"/>
      <c r="N8" s="307"/>
      <c r="O8" s="305" t="s">
        <v>421</v>
      </c>
      <c r="P8" s="308"/>
      <c r="Q8" s="672"/>
      <c r="R8" s="565"/>
      <c r="S8" s="881" t="s">
        <v>419</v>
      </c>
      <c r="T8" s="305" t="s">
        <v>420</v>
      </c>
      <c r="U8" s="306"/>
      <c r="V8" s="306"/>
      <c r="W8" s="307"/>
      <c r="X8" s="305" t="s">
        <v>421</v>
      </c>
      <c r="Y8" s="308"/>
      <c r="Z8" s="672"/>
      <c r="AA8" s="951" t="s">
        <v>419</v>
      </c>
      <c r="AB8" s="305" t="s">
        <v>420</v>
      </c>
      <c r="AC8" s="306"/>
      <c r="AD8" s="306"/>
      <c r="AE8" s="307"/>
      <c r="AF8" s="305" t="s">
        <v>421</v>
      </c>
      <c r="AG8" s="308"/>
      <c r="AH8" s="672"/>
    </row>
    <row r="9" spans="1:34" s="304" customFormat="1" ht="21.75" customHeight="1">
      <c r="A9" s="565"/>
      <c r="B9" s="52"/>
      <c r="C9" s="299" t="s">
        <v>433</v>
      </c>
      <c r="D9" s="310"/>
      <c r="E9" s="311"/>
      <c r="F9" s="312"/>
      <c r="G9" s="69" t="s">
        <v>437</v>
      </c>
      <c r="H9" s="78"/>
      <c r="I9" s="674"/>
      <c r="J9" s="565"/>
      <c r="K9" s="1396" t="s">
        <v>436</v>
      </c>
      <c r="L9" s="1428"/>
      <c r="M9" s="1428"/>
      <c r="N9" s="1397"/>
      <c r="O9" s="1425" t="s">
        <v>436</v>
      </c>
      <c r="P9" s="1571"/>
      <c r="Q9" s="1572"/>
      <c r="R9" s="565"/>
      <c r="S9" s="871"/>
      <c r="T9" s="1396" t="s">
        <v>436</v>
      </c>
      <c r="U9" s="1428"/>
      <c r="V9" s="1428"/>
      <c r="W9" s="1397"/>
      <c r="X9" s="1425" t="s">
        <v>436</v>
      </c>
      <c r="Y9" s="1571"/>
      <c r="Z9" s="1572"/>
      <c r="AA9" s="565"/>
      <c r="AB9" s="1396" t="s">
        <v>436</v>
      </c>
      <c r="AC9" s="1428"/>
      <c r="AD9" s="1428"/>
      <c r="AE9" s="1397"/>
      <c r="AF9" s="1425" t="s">
        <v>436</v>
      </c>
      <c r="AG9" s="1571"/>
      <c r="AH9" s="1572"/>
    </row>
    <row r="10" spans="1:34" s="304" customFormat="1" ht="22.5" customHeight="1">
      <c r="A10" s="565"/>
      <c r="B10" s="52"/>
      <c r="C10" s="52" t="s">
        <v>423</v>
      </c>
      <c r="D10" s="69" t="s">
        <v>435</v>
      </c>
      <c r="E10" s="308"/>
      <c r="F10" s="309"/>
      <c r="G10" s="52"/>
      <c r="H10" s="53" t="s">
        <v>425</v>
      </c>
      <c r="I10" s="666" t="s">
        <v>426</v>
      </c>
      <c r="J10" s="565"/>
      <c r="K10" s="52" t="s">
        <v>423</v>
      </c>
      <c r="L10" s="69" t="s">
        <v>435</v>
      </c>
      <c r="M10" s="308"/>
      <c r="N10" s="309"/>
      <c r="O10" s="52"/>
      <c r="P10" s="53" t="s">
        <v>425</v>
      </c>
      <c r="Q10" s="666" t="s">
        <v>426</v>
      </c>
      <c r="R10" s="565"/>
      <c r="S10" s="871"/>
      <c r="T10" s="52" t="s">
        <v>423</v>
      </c>
      <c r="U10" s="69" t="s">
        <v>435</v>
      </c>
      <c r="V10" s="308"/>
      <c r="W10" s="309"/>
      <c r="X10" s="52"/>
      <c r="Y10" s="53" t="s">
        <v>425</v>
      </c>
      <c r="Z10" s="666" t="s">
        <v>426</v>
      </c>
      <c r="AA10" s="565"/>
      <c r="AB10" s="52" t="s">
        <v>423</v>
      </c>
      <c r="AC10" s="69" t="s">
        <v>435</v>
      </c>
      <c r="AD10" s="308"/>
      <c r="AE10" s="309"/>
      <c r="AF10" s="52"/>
      <c r="AG10" s="53" t="s">
        <v>425</v>
      </c>
      <c r="AH10" s="666" t="s">
        <v>426</v>
      </c>
    </row>
    <row r="11" spans="1:34" s="304" customFormat="1" ht="15" customHeight="1">
      <c r="A11" s="565"/>
      <c r="B11" s="1576" t="s">
        <v>410</v>
      </c>
      <c r="C11" s="52"/>
      <c r="D11" s="52"/>
      <c r="E11" s="53" t="s">
        <v>425</v>
      </c>
      <c r="F11" s="53" t="s">
        <v>426</v>
      </c>
      <c r="G11" s="52"/>
      <c r="H11" s="52"/>
      <c r="I11" s="569"/>
      <c r="J11" s="565"/>
      <c r="K11" s="52"/>
      <c r="L11" s="52"/>
      <c r="M11" s="53" t="s">
        <v>425</v>
      </c>
      <c r="N11" s="53" t="s">
        <v>426</v>
      </c>
      <c r="O11" s="52"/>
      <c r="P11" s="52"/>
      <c r="Q11" s="569"/>
      <c r="R11" s="565"/>
      <c r="S11" s="871"/>
      <c r="T11" s="52"/>
      <c r="U11" s="52"/>
      <c r="V11" s="53" t="s">
        <v>425</v>
      </c>
      <c r="W11" s="53" t="s">
        <v>426</v>
      </c>
      <c r="X11" s="52"/>
      <c r="Y11" s="52"/>
      <c r="Z11" s="569"/>
      <c r="AA11" s="565"/>
      <c r="AB11" s="52"/>
      <c r="AC11" s="52"/>
      <c r="AD11" s="53" t="s">
        <v>425</v>
      </c>
      <c r="AE11" s="53" t="s">
        <v>426</v>
      </c>
      <c r="AF11" s="52"/>
      <c r="AG11" s="52"/>
      <c r="AH11" s="569"/>
    </row>
    <row r="12" spans="1:34" s="304" customFormat="1" ht="17.25" customHeight="1">
      <c r="A12" s="566" t="s">
        <v>160</v>
      </c>
      <c r="B12" s="1320"/>
      <c r="C12" s="374" t="s">
        <v>434</v>
      </c>
      <c r="D12" s="374"/>
      <c r="E12" s="151" t="s">
        <v>427</v>
      </c>
      <c r="F12" s="151" t="s">
        <v>428</v>
      </c>
      <c r="G12" s="374"/>
      <c r="H12" s="151" t="s">
        <v>427</v>
      </c>
      <c r="I12" s="667" t="s">
        <v>428</v>
      </c>
      <c r="J12" s="566" t="s">
        <v>440</v>
      </c>
      <c r="K12" s="374" t="s">
        <v>434</v>
      </c>
      <c r="L12" s="374"/>
      <c r="M12" s="151" t="s">
        <v>427</v>
      </c>
      <c r="N12" s="151" t="s">
        <v>428</v>
      </c>
      <c r="O12" s="374"/>
      <c r="P12" s="151" t="s">
        <v>427</v>
      </c>
      <c r="Q12" s="667" t="s">
        <v>428</v>
      </c>
      <c r="R12" s="566" t="s">
        <v>160</v>
      </c>
      <c r="S12" s="883" t="s">
        <v>440</v>
      </c>
      <c r="T12" s="374" t="s">
        <v>434</v>
      </c>
      <c r="U12" s="374"/>
      <c r="V12" s="151" t="s">
        <v>427</v>
      </c>
      <c r="W12" s="151" t="s">
        <v>428</v>
      </c>
      <c r="X12" s="374"/>
      <c r="Y12" s="151" t="s">
        <v>427</v>
      </c>
      <c r="Z12" s="667" t="s">
        <v>428</v>
      </c>
      <c r="AA12" s="566" t="s">
        <v>440</v>
      </c>
      <c r="AB12" s="374" t="s">
        <v>434</v>
      </c>
      <c r="AC12" s="374"/>
      <c r="AD12" s="151" t="s">
        <v>427</v>
      </c>
      <c r="AE12" s="151" t="s">
        <v>428</v>
      </c>
      <c r="AF12" s="374"/>
      <c r="AG12" s="151" t="s">
        <v>427</v>
      </c>
      <c r="AH12" s="667" t="s">
        <v>428</v>
      </c>
    </row>
    <row r="13" spans="1:34" ht="30" customHeight="1">
      <c r="A13" s="1059">
        <v>2015</v>
      </c>
      <c r="B13" s="251">
        <v>10</v>
      </c>
      <c r="C13" s="251">
        <v>168</v>
      </c>
      <c r="D13" s="251">
        <v>73</v>
      </c>
      <c r="E13" s="251">
        <v>29</v>
      </c>
      <c r="F13" s="251">
        <v>44</v>
      </c>
      <c r="G13" s="251">
        <v>38</v>
      </c>
      <c r="H13" s="251">
        <v>12</v>
      </c>
      <c r="I13" s="1060">
        <v>26</v>
      </c>
      <c r="J13" s="1063">
        <v>3</v>
      </c>
      <c r="K13" s="251">
        <v>84</v>
      </c>
      <c r="L13" s="251">
        <v>40</v>
      </c>
      <c r="M13" s="251">
        <v>19</v>
      </c>
      <c r="N13" s="251">
        <v>21</v>
      </c>
      <c r="O13" s="251">
        <v>17</v>
      </c>
      <c r="P13" s="251">
        <v>5</v>
      </c>
      <c r="Q13" s="1060">
        <v>12</v>
      </c>
      <c r="R13" s="1059">
        <v>2015</v>
      </c>
      <c r="S13" s="251">
        <v>6</v>
      </c>
      <c r="T13" s="251">
        <v>54</v>
      </c>
      <c r="U13" s="251">
        <v>32</v>
      </c>
      <c r="V13" s="251">
        <v>10</v>
      </c>
      <c r="W13" s="251">
        <v>22</v>
      </c>
      <c r="X13" s="251">
        <v>21</v>
      </c>
      <c r="Y13" s="251">
        <v>7</v>
      </c>
      <c r="Z13" s="1060">
        <v>14</v>
      </c>
      <c r="AA13" s="1063">
        <v>1</v>
      </c>
      <c r="AB13" s="251">
        <v>30</v>
      </c>
      <c r="AC13" s="251">
        <v>1</v>
      </c>
      <c r="AD13" s="251">
        <v>0</v>
      </c>
      <c r="AE13" s="251">
        <v>1</v>
      </c>
      <c r="AF13" s="251">
        <v>0</v>
      </c>
      <c r="AG13" s="251">
        <v>0</v>
      </c>
      <c r="AH13" s="1060">
        <v>0</v>
      </c>
    </row>
    <row r="14" spans="1:34" ht="30" customHeight="1" collapsed="1">
      <c r="A14" s="1059">
        <v>2016</v>
      </c>
      <c r="B14" s="251">
        <v>7</v>
      </c>
      <c r="C14" s="251">
        <v>144</v>
      </c>
      <c r="D14" s="251">
        <v>53</v>
      </c>
      <c r="E14" s="251">
        <v>20</v>
      </c>
      <c r="F14" s="251">
        <v>33</v>
      </c>
      <c r="G14" s="251">
        <v>26</v>
      </c>
      <c r="H14" s="251">
        <v>7</v>
      </c>
      <c r="I14" s="1060">
        <v>19</v>
      </c>
      <c r="J14" s="1063">
        <v>2</v>
      </c>
      <c r="K14" s="251">
        <v>78</v>
      </c>
      <c r="L14" s="251">
        <v>32</v>
      </c>
      <c r="M14" s="251">
        <v>14</v>
      </c>
      <c r="N14" s="251">
        <v>18</v>
      </c>
      <c r="O14" s="251">
        <v>17</v>
      </c>
      <c r="P14" s="251">
        <v>3</v>
      </c>
      <c r="Q14" s="1060">
        <v>14</v>
      </c>
      <c r="R14" s="1059">
        <v>2016</v>
      </c>
      <c r="S14" s="251">
        <v>4</v>
      </c>
      <c r="T14" s="251">
        <v>36</v>
      </c>
      <c r="U14" s="251">
        <v>20</v>
      </c>
      <c r="V14" s="251">
        <v>6</v>
      </c>
      <c r="W14" s="251">
        <v>14</v>
      </c>
      <c r="X14" s="251">
        <v>9</v>
      </c>
      <c r="Y14" s="251">
        <v>4</v>
      </c>
      <c r="Z14" s="1060">
        <v>5</v>
      </c>
      <c r="AA14" s="1063">
        <v>1</v>
      </c>
      <c r="AB14" s="251">
        <v>30</v>
      </c>
      <c r="AC14" s="251">
        <v>1</v>
      </c>
      <c r="AD14" s="251">
        <v>0</v>
      </c>
      <c r="AE14" s="251">
        <v>1</v>
      </c>
      <c r="AF14" s="251">
        <v>0</v>
      </c>
      <c r="AG14" s="251">
        <v>0</v>
      </c>
      <c r="AH14" s="1060">
        <v>0</v>
      </c>
    </row>
    <row r="15" spans="1:34" s="55" customFormat="1" ht="30" customHeight="1" collapsed="1">
      <c r="A15" s="1059">
        <v>2017</v>
      </c>
      <c r="B15" s="251">
        <v>9</v>
      </c>
      <c r="C15" s="251">
        <v>153</v>
      </c>
      <c r="D15" s="251">
        <v>90</v>
      </c>
      <c r="E15" s="251">
        <v>42</v>
      </c>
      <c r="F15" s="251">
        <v>48</v>
      </c>
      <c r="G15" s="251">
        <v>30</v>
      </c>
      <c r="H15" s="251">
        <v>11</v>
      </c>
      <c r="I15" s="1060">
        <v>19</v>
      </c>
      <c r="J15" s="1063">
        <v>3</v>
      </c>
      <c r="K15" s="251">
        <v>78</v>
      </c>
      <c r="L15" s="251">
        <v>56</v>
      </c>
      <c r="M15" s="251">
        <v>29</v>
      </c>
      <c r="N15" s="251">
        <v>27</v>
      </c>
      <c r="O15" s="251">
        <v>18</v>
      </c>
      <c r="P15" s="251">
        <v>6</v>
      </c>
      <c r="Q15" s="1060">
        <v>12</v>
      </c>
      <c r="R15" s="1059">
        <v>2017</v>
      </c>
      <c r="S15" s="251">
        <v>5</v>
      </c>
      <c r="T15" s="251">
        <v>45</v>
      </c>
      <c r="U15" s="251">
        <v>33</v>
      </c>
      <c r="V15" s="251">
        <v>13</v>
      </c>
      <c r="W15" s="251">
        <v>20</v>
      </c>
      <c r="X15" s="251">
        <v>12</v>
      </c>
      <c r="Y15" s="251">
        <v>5</v>
      </c>
      <c r="Z15" s="1060">
        <v>7</v>
      </c>
      <c r="AA15" s="1063">
        <v>1</v>
      </c>
      <c r="AB15" s="251">
        <v>30</v>
      </c>
      <c r="AC15" s="251">
        <v>1</v>
      </c>
      <c r="AD15" s="251">
        <v>0</v>
      </c>
      <c r="AE15" s="251">
        <v>1</v>
      </c>
      <c r="AF15" s="251">
        <v>0</v>
      </c>
      <c r="AG15" s="251">
        <v>0</v>
      </c>
      <c r="AH15" s="1060">
        <v>0</v>
      </c>
    </row>
    <row r="16" spans="1:34" s="314" customFormat="1" ht="30" customHeight="1">
      <c r="A16" s="1059">
        <v>2018</v>
      </c>
      <c r="B16" s="251">
        <v>8</v>
      </c>
      <c r="C16" s="251">
        <v>115</v>
      </c>
      <c r="D16" s="251">
        <v>89</v>
      </c>
      <c r="E16" s="251">
        <v>42</v>
      </c>
      <c r="F16" s="251">
        <v>47</v>
      </c>
      <c r="G16" s="251">
        <v>51</v>
      </c>
      <c r="H16" s="251">
        <v>20</v>
      </c>
      <c r="I16" s="1060">
        <v>31</v>
      </c>
      <c r="J16" s="1063">
        <v>1</v>
      </c>
      <c r="K16" s="251">
        <v>50</v>
      </c>
      <c r="L16" s="251">
        <v>37</v>
      </c>
      <c r="M16" s="251">
        <v>18</v>
      </c>
      <c r="N16" s="251">
        <v>19</v>
      </c>
      <c r="O16" s="251">
        <v>30</v>
      </c>
      <c r="P16" s="251">
        <v>11</v>
      </c>
      <c r="Q16" s="1060">
        <v>19</v>
      </c>
      <c r="R16" s="1059">
        <v>2018</v>
      </c>
      <c r="S16" s="251">
        <v>7</v>
      </c>
      <c r="T16" s="251">
        <v>65</v>
      </c>
      <c r="U16" s="251">
        <v>52</v>
      </c>
      <c r="V16" s="251">
        <v>24</v>
      </c>
      <c r="W16" s="251">
        <v>28</v>
      </c>
      <c r="X16" s="251">
        <v>21</v>
      </c>
      <c r="Y16" s="251">
        <v>9</v>
      </c>
      <c r="Z16" s="1060">
        <v>12</v>
      </c>
      <c r="AA16" s="1063">
        <v>0</v>
      </c>
      <c r="AB16" s="251">
        <v>0</v>
      </c>
      <c r="AC16" s="251">
        <v>0</v>
      </c>
      <c r="AD16" s="251">
        <v>0</v>
      </c>
      <c r="AE16" s="251">
        <v>0</v>
      </c>
      <c r="AF16" s="251">
        <v>0</v>
      </c>
      <c r="AG16" s="251">
        <v>0</v>
      </c>
      <c r="AH16" s="1060">
        <v>0</v>
      </c>
    </row>
    <row r="17" spans="1:34" s="55" customFormat="1" ht="30" customHeight="1">
      <c r="A17" s="1059">
        <v>2019</v>
      </c>
      <c r="B17" s="251">
        <f>SUM(B18:B27)</f>
        <v>8</v>
      </c>
      <c r="C17" s="251">
        <f t="shared" ref="C17:AH17" si="0">SUM(C18:C27)</f>
        <v>113</v>
      </c>
      <c r="D17" s="251">
        <f t="shared" si="0"/>
        <v>78</v>
      </c>
      <c r="E17" s="251">
        <f t="shared" si="0"/>
        <v>39</v>
      </c>
      <c r="F17" s="251">
        <f t="shared" si="0"/>
        <v>39</v>
      </c>
      <c r="G17" s="251">
        <f t="shared" si="0"/>
        <v>29</v>
      </c>
      <c r="H17" s="251">
        <f t="shared" si="0"/>
        <v>8</v>
      </c>
      <c r="I17" s="1060">
        <f t="shared" si="0"/>
        <v>21</v>
      </c>
      <c r="J17" s="1063">
        <f t="shared" si="0"/>
        <v>1</v>
      </c>
      <c r="K17" s="251">
        <f t="shared" si="0"/>
        <v>50</v>
      </c>
      <c r="L17" s="251">
        <f t="shared" si="0"/>
        <v>30</v>
      </c>
      <c r="M17" s="251">
        <f t="shared" si="0"/>
        <v>15</v>
      </c>
      <c r="N17" s="251">
        <f t="shared" si="0"/>
        <v>15</v>
      </c>
      <c r="O17" s="251">
        <f t="shared" si="0"/>
        <v>11</v>
      </c>
      <c r="P17" s="251">
        <f t="shared" si="0"/>
        <v>0</v>
      </c>
      <c r="Q17" s="1060">
        <f t="shared" si="0"/>
        <v>11</v>
      </c>
      <c r="R17" s="1059">
        <v>2019</v>
      </c>
      <c r="S17" s="251">
        <f t="shared" si="0"/>
        <v>7</v>
      </c>
      <c r="T17" s="251">
        <f t="shared" si="0"/>
        <v>63</v>
      </c>
      <c r="U17" s="251">
        <f t="shared" si="0"/>
        <v>48</v>
      </c>
      <c r="V17" s="251">
        <f t="shared" si="0"/>
        <v>24</v>
      </c>
      <c r="W17" s="251">
        <f t="shared" si="0"/>
        <v>24</v>
      </c>
      <c r="X17" s="251">
        <f t="shared" si="0"/>
        <v>18</v>
      </c>
      <c r="Y17" s="251">
        <f t="shared" si="0"/>
        <v>8</v>
      </c>
      <c r="Z17" s="1060">
        <f t="shared" si="0"/>
        <v>10</v>
      </c>
      <c r="AA17" s="1063">
        <f t="shared" si="0"/>
        <v>0</v>
      </c>
      <c r="AB17" s="251">
        <f t="shared" si="0"/>
        <v>0</v>
      </c>
      <c r="AC17" s="251">
        <f t="shared" si="0"/>
        <v>0</v>
      </c>
      <c r="AD17" s="251">
        <f t="shared" si="0"/>
        <v>0</v>
      </c>
      <c r="AE17" s="251">
        <f t="shared" si="0"/>
        <v>0</v>
      </c>
      <c r="AF17" s="251">
        <f t="shared" si="0"/>
        <v>0</v>
      </c>
      <c r="AG17" s="251">
        <f t="shared" si="0"/>
        <v>0</v>
      </c>
      <c r="AH17" s="1060">
        <f t="shared" si="0"/>
        <v>0</v>
      </c>
    </row>
    <row r="18" spans="1:34" ht="35.1" hidden="1" customHeight="1" outlineLevel="1">
      <c r="A18" s="570" t="s">
        <v>98</v>
      </c>
      <c r="B18" s="842">
        <f>SUM(J18,S18,AA18)</f>
        <v>2</v>
      </c>
      <c r="C18" s="842">
        <f>SUM(K18,T18,AB18)</f>
        <v>18</v>
      </c>
      <c r="D18" s="842">
        <f>SUM(L18,U18,AC18)</f>
        <v>14</v>
      </c>
      <c r="E18" s="842">
        <f>SUM(M18,V18,AD18)</f>
        <v>7</v>
      </c>
      <c r="F18" s="842">
        <f t="shared" ref="F18:F27" si="1">SUM(N18,W18,AE18)</f>
        <v>7</v>
      </c>
      <c r="G18" s="842">
        <f t="shared" ref="G18:G27" si="2">SUM(O18,X18,AF18)</f>
        <v>6</v>
      </c>
      <c r="H18" s="842">
        <f t="shared" ref="H18:H27" si="3">SUM(P18,Y18,AG18)</f>
        <v>3</v>
      </c>
      <c r="I18" s="808">
        <f t="shared" ref="I18:I27" si="4">SUM(Q18,Z18,AH18)</f>
        <v>3</v>
      </c>
      <c r="J18" s="1064">
        <v>0</v>
      </c>
      <c r="K18" s="315">
        <v>0</v>
      </c>
      <c r="L18" s="316">
        <f>SUM(M18:N18)</f>
        <v>0</v>
      </c>
      <c r="M18" s="315">
        <v>0</v>
      </c>
      <c r="N18" s="315">
        <v>0</v>
      </c>
      <c r="O18" s="316">
        <f>SUM(P18:Q18)</f>
        <v>0</v>
      </c>
      <c r="P18" s="315">
        <v>0</v>
      </c>
      <c r="Q18" s="1065">
        <v>0</v>
      </c>
      <c r="R18" s="570" t="s">
        <v>98</v>
      </c>
      <c r="S18" s="88">
        <v>2</v>
      </c>
      <c r="T18" s="88">
        <v>18</v>
      </c>
      <c r="U18" s="316">
        <f>SUM(V18:W18)</f>
        <v>14</v>
      </c>
      <c r="V18" s="88">
        <v>7</v>
      </c>
      <c r="W18" s="88">
        <v>7</v>
      </c>
      <c r="X18" s="316">
        <f>SUM(Y18:Z18)</f>
        <v>6</v>
      </c>
      <c r="Y18" s="88">
        <v>3</v>
      </c>
      <c r="Z18" s="578">
        <v>3</v>
      </c>
      <c r="AA18" s="1064">
        <v>0</v>
      </c>
      <c r="AB18" s="315">
        <v>0</v>
      </c>
      <c r="AC18" s="316">
        <f>SUM(AD18:AE18)</f>
        <v>0</v>
      </c>
      <c r="AD18" s="315">
        <v>0</v>
      </c>
      <c r="AE18" s="315">
        <v>0</v>
      </c>
      <c r="AF18" s="316">
        <f>SUM(AG18:AH18)</f>
        <v>0</v>
      </c>
      <c r="AG18" s="315">
        <v>0</v>
      </c>
      <c r="AH18" s="1065">
        <v>0</v>
      </c>
    </row>
    <row r="19" spans="1:34" ht="35.1" hidden="1" customHeight="1" outlineLevel="1">
      <c r="A19" s="570" t="s">
        <v>51</v>
      </c>
      <c r="B19" s="842">
        <f t="shared" ref="B19:B27" si="5">SUM(J19,S19,AA19)</f>
        <v>3</v>
      </c>
      <c r="C19" s="842">
        <f t="shared" ref="C19:C27" si="6">SUM(K19,T19,AB19)</f>
        <v>68</v>
      </c>
      <c r="D19" s="842">
        <f t="shared" ref="D19:D27" si="7">SUM(L19,U19,AC19)</f>
        <v>43</v>
      </c>
      <c r="E19" s="842">
        <f t="shared" ref="E19:E27" si="8">SUM(M19,V19,AD19)</f>
        <v>20</v>
      </c>
      <c r="F19" s="842">
        <f t="shared" si="1"/>
        <v>23</v>
      </c>
      <c r="G19" s="842">
        <f t="shared" si="2"/>
        <v>15</v>
      </c>
      <c r="H19" s="842">
        <f t="shared" si="3"/>
        <v>2</v>
      </c>
      <c r="I19" s="808">
        <f t="shared" si="4"/>
        <v>13</v>
      </c>
      <c r="J19" s="579">
        <v>1</v>
      </c>
      <c r="K19" s="88">
        <v>50</v>
      </c>
      <c r="L19" s="316">
        <f t="shared" ref="L19:L27" si="9">SUM(M19:N19)</f>
        <v>30</v>
      </c>
      <c r="M19" s="88">
        <v>15</v>
      </c>
      <c r="N19" s="88">
        <v>15</v>
      </c>
      <c r="O19" s="316">
        <f t="shared" ref="O19:O27" si="10">SUM(P19:Q19)</f>
        <v>11</v>
      </c>
      <c r="P19" s="88">
        <v>0</v>
      </c>
      <c r="Q19" s="578">
        <v>11</v>
      </c>
      <c r="R19" s="570" t="s">
        <v>51</v>
      </c>
      <c r="S19" s="88">
        <v>2</v>
      </c>
      <c r="T19" s="88">
        <v>18</v>
      </c>
      <c r="U19" s="316">
        <f t="shared" ref="U19:U27" si="11">SUM(V19:W19)</f>
        <v>13</v>
      </c>
      <c r="V19" s="88">
        <v>5</v>
      </c>
      <c r="W19" s="88">
        <v>8</v>
      </c>
      <c r="X19" s="316">
        <f t="shared" ref="X19:X27" si="12">SUM(Y19:Z19)</f>
        <v>4</v>
      </c>
      <c r="Y19" s="88">
        <v>2</v>
      </c>
      <c r="Z19" s="578">
        <v>2</v>
      </c>
      <c r="AA19" s="1064">
        <v>0</v>
      </c>
      <c r="AB19" s="315">
        <v>0</v>
      </c>
      <c r="AC19" s="316">
        <f t="shared" ref="AC19:AC27" si="13">SUM(AD19:AE19)</f>
        <v>0</v>
      </c>
      <c r="AD19" s="315">
        <v>0</v>
      </c>
      <c r="AE19" s="315">
        <v>0</v>
      </c>
      <c r="AF19" s="316">
        <f t="shared" ref="AF19:AF27" si="14">SUM(AG19:AH19)</f>
        <v>0</v>
      </c>
      <c r="AG19" s="315">
        <v>0</v>
      </c>
      <c r="AH19" s="1065">
        <v>0</v>
      </c>
    </row>
    <row r="20" spans="1:34" ht="35.1" hidden="1" customHeight="1" outlineLevel="1">
      <c r="A20" s="570" t="s">
        <v>52</v>
      </c>
      <c r="B20" s="842">
        <f t="shared" si="5"/>
        <v>1</v>
      </c>
      <c r="C20" s="842">
        <f t="shared" si="6"/>
        <v>9</v>
      </c>
      <c r="D20" s="842">
        <f t="shared" si="7"/>
        <v>7</v>
      </c>
      <c r="E20" s="842">
        <f t="shared" si="8"/>
        <v>4</v>
      </c>
      <c r="F20" s="842">
        <f t="shared" si="1"/>
        <v>3</v>
      </c>
      <c r="G20" s="842">
        <f t="shared" si="2"/>
        <v>2</v>
      </c>
      <c r="H20" s="842">
        <f t="shared" si="3"/>
        <v>1</v>
      </c>
      <c r="I20" s="808">
        <f t="shared" si="4"/>
        <v>1</v>
      </c>
      <c r="J20" s="1064">
        <v>0</v>
      </c>
      <c r="K20" s="315">
        <v>0</v>
      </c>
      <c r="L20" s="316">
        <f t="shared" si="9"/>
        <v>0</v>
      </c>
      <c r="M20" s="315">
        <v>0</v>
      </c>
      <c r="N20" s="315">
        <v>0</v>
      </c>
      <c r="O20" s="316">
        <f t="shared" si="10"/>
        <v>0</v>
      </c>
      <c r="P20" s="315">
        <v>0</v>
      </c>
      <c r="Q20" s="1065">
        <v>0</v>
      </c>
      <c r="R20" s="570" t="s">
        <v>52</v>
      </c>
      <c r="S20" s="88">
        <v>1</v>
      </c>
      <c r="T20" s="88">
        <v>9</v>
      </c>
      <c r="U20" s="316">
        <f t="shared" si="11"/>
        <v>7</v>
      </c>
      <c r="V20" s="88">
        <v>4</v>
      </c>
      <c r="W20" s="88">
        <v>3</v>
      </c>
      <c r="X20" s="316">
        <f t="shared" si="12"/>
        <v>2</v>
      </c>
      <c r="Y20" s="88">
        <v>1</v>
      </c>
      <c r="Z20" s="578">
        <v>1</v>
      </c>
      <c r="AA20" s="1064">
        <v>0</v>
      </c>
      <c r="AB20" s="315">
        <v>0</v>
      </c>
      <c r="AC20" s="316">
        <f t="shared" si="13"/>
        <v>0</v>
      </c>
      <c r="AD20" s="315">
        <v>0</v>
      </c>
      <c r="AE20" s="315">
        <v>0</v>
      </c>
      <c r="AF20" s="316">
        <f t="shared" si="14"/>
        <v>0</v>
      </c>
      <c r="AG20" s="315">
        <v>0</v>
      </c>
      <c r="AH20" s="1065">
        <v>0</v>
      </c>
    </row>
    <row r="21" spans="1:34" ht="35.1" hidden="1" customHeight="1" outlineLevel="1">
      <c r="A21" s="570" t="s">
        <v>53</v>
      </c>
      <c r="B21" s="842">
        <f t="shared" si="5"/>
        <v>0</v>
      </c>
      <c r="C21" s="842">
        <f t="shared" si="6"/>
        <v>0</v>
      </c>
      <c r="D21" s="842">
        <f t="shared" si="7"/>
        <v>0</v>
      </c>
      <c r="E21" s="842">
        <f>SUM(M21,V21,AD21)</f>
        <v>0</v>
      </c>
      <c r="F21" s="842">
        <f t="shared" si="1"/>
        <v>0</v>
      </c>
      <c r="G21" s="842">
        <f t="shared" si="2"/>
        <v>0</v>
      </c>
      <c r="H21" s="842">
        <f t="shared" si="3"/>
        <v>0</v>
      </c>
      <c r="I21" s="808">
        <f t="shared" si="4"/>
        <v>0</v>
      </c>
      <c r="J21" s="1064">
        <v>0</v>
      </c>
      <c r="K21" s="315">
        <v>0</v>
      </c>
      <c r="L21" s="316">
        <f t="shared" si="9"/>
        <v>0</v>
      </c>
      <c r="M21" s="315">
        <v>0</v>
      </c>
      <c r="N21" s="315">
        <v>0</v>
      </c>
      <c r="O21" s="316">
        <f t="shared" si="10"/>
        <v>0</v>
      </c>
      <c r="P21" s="315">
        <v>0</v>
      </c>
      <c r="Q21" s="1065">
        <v>0</v>
      </c>
      <c r="R21" s="570" t="s">
        <v>53</v>
      </c>
      <c r="S21" s="315">
        <v>0</v>
      </c>
      <c r="T21" s="315">
        <v>0</v>
      </c>
      <c r="U21" s="316">
        <f t="shared" si="11"/>
        <v>0</v>
      </c>
      <c r="V21" s="315">
        <v>0</v>
      </c>
      <c r="W21" s="315">
        <v>0</v>
      </c>
      <c r="X21" s="316">
        <f t="shared" si="12"/>
        <v>0</v>
      </c>
      <c r="Y21" s="315">
        <v>0</v>
      </c>
      <c r="Z21" s="1065">
        <v>0</v>
      </c>
      <c r="AA21" s="1064">
        <v>0</v>
      </c>
      <c r="AB21" s="315">
        <v>0</v>
      </c>
      <c r="AC21" s="316">
        <f t="shared" si="13"/>
        <v>0</v>
      </c>
      <c r="AD21" s="315">
        <v>0</v>
      </c>
      <c r="AE21" s="315">
        <v>0</v>
      </c>
      <c r="AF21" s="316">
        <f t="shared" si="14"/>
        <v>0</v>
      </c>
      <c r="AG21" s="315">
        <v>0</v>
      </c>
      <c r="AH21" s="1065">
        <v>0</v>
      </c>
    </row>
    <row r="22" spans="1:34" ht="35.1" hidden="1" customHeight="1" outlineLevel="1">
      <c r="A22" s="570" t="s">
        <v>54</v>
      </c>
      <c r="B22" s="842">
        <f t="shared" si="5"/>
        <v>0</v>
      </c>
      <c r="C22" s="842">
        <f t="shared" si="6"/>
        <v>0</v>
      </c>
      <c r="D22" s="842">
        <f t="shared" si="7"/>
        <v>0</v>
      </c>
      <c r="E22" s="842">
        <f t="shared" si="8"/>
        <v>0</v>
      </c>
      <c r="F22" s="842">
        <f t="shared" si="1"/>
        <v>0</v>
      </c>
      <c r="G22" s="842">
        <f t="shared" si="2"/>
        <v>0</v>
      </c>
      <c r="H22" s="842">
        <f t="shared" si="3"/>
        <v>0</v>
      </c>
      <c r="I22" s="808">
        <f t="shared" si="4"/>
        <v>0</v>
      </c>
      <c r="J22" s="1064">
        <v>0</v>
      </c>
      <c r="K22" s="315">
        <v>0</v>
      </c>
      <c r="L22" s="316">
        <f t="shared" si="9"/>
        <v>0</v>
      </c>
      <c r="M22" s="315">
        <v>0</v>
      </c>
      <c r="N22" s="315">
        <v>0</v>
      </c>
      <c r="O22" s="316">
        <f t="shared" si="10"/>
        <v>0</v>
      </c>
      <c r="P22" s="315">
        <v>0</v>
      </c>
      <c r="Q22" s="1065">
        <v>0</v>
      </c>
      <c r="R22" s="570" t="s">
        <v>54</v>
      </c>
      <c r="S22" s="315">
        <v>0</v>
      </c>
      <c r="T22" s="315">
        <v>0</v>
      </c>
      <c r="U22" s="316">
        <f t="shared" si="11"/>
        <v>0</v>
      </c>
      <c r="V22" s="315">
        <v>0</v>
      </c>
      <c r="W22" s="315">
        <v>0</v>
      </c>
      <c r="X22" s="316">
        <f t="shared" si="12"/>
        <v>0</v>
      </c>
      <c r="Y22" s="315">
        <v>0</v>
      </c>
      <c r="Z22" s="1065">
        <v>0</v>
      </c>
      <c r="AA22" s="579">
        <v>0</v>
      </c>
      <c r="AB22" s="88">
        <v>0</v>
      </c>
      <c r="AC22" s="316">
        <f t="shared" si="13"/>
        <v>0</v>
      </c>
      <c r="AD22" s="315">
        <v>0</v>
      </c>
      <c r="AE22" s="315">
        <v>0</v>
      </c>
      <c r="AF22" s="316">
        <f t="shared" si="14"/>
        <v>0</v>
      </c>
      <c r="AG22" s="315">
        <v>0</v>
      </c>
      <c r="AH22" s="1065">
        <v>0</v>
      </c>
    </row>
    <row r="23" spans="1:34" ht="35.1" hidden="1" customHeight="1" outlineLevel="1">
      <c r="A23" s="570" t="s">
        <v>800</v>
      </c>
      <c r="B23" s="842">
        <f t="shared" si="5"/>
        <v>1</v>
      </c>
      <c r="C23" s="842">
        <f t="shared" si="6"/>
        <v>9</v>
      </c>
      <c r="D23" s="842">
        <f t="shared" si="7"/>
        <v>5</v>
      </c>
      <c r="E23" s="842">
        <f t="shared" si="8"/>
        <v>0</v>
      </c>
      <c r="F23" s="842">
        <f t="shared" si="1"/>
        <v>5</v>
      </c>
      <c r="G23" s="842">
        <f t="shared" si="2"/>
        <v>3</v>
      </c>
      <c r="H23" s="842">
        <f t="shared" si="3"/>
        <v>1</v>
      </c>
      <c r="I23" s="808">
        <f t="shared" si="4"/>
        <v>2</v>
      </c>
      <c r="J23" s="1064">
        <v>0</v>
      </c>
      <c r="K23" s="315">
        <v>0</v>
      </c>
      <c r="L23" s="316">
        <f t="shared" si="9"/>
        <v>0</v>
      </c>
      <c r="M23" s="315">
        <v>0</v>
      </c>
      <c r="N23" s="315">
        <v>0</v>
      </c>
      <c r="O23" s="316">
        <f t="shared" si="10"/>
        <v>0</v>
      </c>
      <c r="P23" s="315">
        <v>0</v>
      </c>
      <c r="Q23" s="1065">
        <v>0</v>
      </c>
      <c r="R23" s="570" t="s">
        <v>441</v>
      </c>
      <c r="S23" s="88">
        <v>1</v>
      </c>
      <c r="T23" s="88">
        <v>9</v>
      </c>
      <c r="U23" s="316">
        <f t="shared" si="11"/>
        <v>5</v>
      </c>
      <c r="V23" s="88">
        <v>0</v>
      </c>
      <c r="W23" s="88">
        <v>5</v>
      </c>
      <c r="X23" s="316">
        <f t="shared" si="12"/>
        <v>3</v>
      </c>
      <c r="Y23" s="88">
        <v>1</v>
      </c>
      <c r="Z23" s="578">
        <v>2</v>
      </c>
      <c r="AA23" s="1064">
        <v>0</v>
      </c>
      <c r="AB23" s="315">
        <v>0</v>
      </c>
      <c r="AC23" s="316">
        <f t="shared" si="13"/>
        <v>0</v>
      </c>
      <c r="AD23" s="315">
        <v>0</v>
      </c>
      <c r="AE23" s="315">
        <v>0</v>
      </c>
      <c r="AF23" s="316">
        <f t="shared" si="14"/>
        <v>0</v>
      </c>
      <c r="AG23" s="315">
        <v>0</v>
      </c>
      <c r="AH23" s="1065">
        <v>0</v>
      </c>
    </row>
    <row r="24" spans="1:34" ht="35.1" hidden="1" customHeight="1" outlineLevel="1">
      <c r="A24" s="570" t="s">
        <v>429</v>
      </c>
      <c r="B24" s="842">
        <f t="shared" si="5"/>
        <v>0</v>
      </c>
      <c r="C24" s="842">
        <f t="shared" si="6"/>
        <v>0</v>
      </c>
      <c r="D24" s="842">
        <f t="shared" si="7"/>
        <v>0</v>
      </c>
      <c r="E24" s="842">
        <f t="shared" si="8"/>
        <v>0</v>
      </c>
      <c r="F24" s="842">
        <f t="shared" si="1"/>
        <v>0</v>
      </c>
      <c r="G24" s="842">
        <f t="shared" si="2"/>
        <v>0</v>
      </c>
      <c r="H24" s="842">
        <f t="shared" si="3"/>
        <v>0</v>
      </c>
      <c r="I24" s="808">
        <f t="shared" si="4"/>
        <v>0</v>
      </c>
      <c r="J24" s="1064">
        <v>0</v>
      </c>
      <c r="K24" s="315">
        <v>0</v>
      </c>
      <c r="L24" s="316">
        <f t="shared" si="9"/>
        <v>0</v>
      </c>
      <c r="M24" s="315">
        <v>0</v>
      </c>
      <c r="N24" s="315">
        <v>0</v>
      </c>
      <c r="O24" s="316">
        <f t="shared" si="10"/>
        <v>0</v>
      </c>
      <c r="P24" s="315">
        <v>0</v>
      </c>
      <c r="Q24" s="1065">
        <v>0</v>
      </c>
      <c r="R24" s="570" t="s">
        <v>429</v>
      </c>
      <c r="S24" s="315">
        <v>0</v>
      </c>
      <c r="T24" s="315">
        <v>0</v>
      </c>
      <c r="U24" s="316">
        <f t="shared" si="11"/>
        <v>0</v>
      </c>
      <c r="V24" s="315">
        <v>0</v>
      </c>
      <c r="W24" s="315">
        <v>0</v>
      </c>
      <c r="X24" s="316">
        <f t="shared" si="12"/>
        <v>0</v>
      </c>
      <c r="Y24" s="315">
        <v>0</v>
      </c>
      <c r="Z24" s="1065">
        <v>0</v>
      </c>
      <c r="AA24" s="1064">
        <v>0</v>
      </c>
      <c r="AB24" s="315">
        <v>0</v>
      </c>
      <c r="AC24" s="316">
        <f t="shared" si="13"/>
        <v>0</v>
      </c>
      <c r="AD24" s="315">
        <v>0</v>
      </c>
      <c r="AE24" s="315">
        <v>0</v>
      </c>
      <c r="AF24" s="316">
        <f t="shared" si="14"/>
        <v>0</v>
      </c>
      <c r="AG24" s="315">
        <v>0</v>
      </c>
      <c r="AH24" s="1065">
        <v>0</v>
      </c>
    </row>
    <row r="25" spans="1:34" ht="35.1" hidden="1" customHeight="1" outlineLevel="1">
      <c r="A25" s="570" t="s">
        <v>430</v>
      </c>
      <c r="B25" s="842">
        <f t="shared" si="5"/>
        <v>0</v>
      </c>
      <c r="C25" s="842">
        <f t="shared" si="6"/>
        <v>0</v>
      </c>
      <c r="D25" s="842">
        <f t="shared" si="7"/>
        <v>0</v>
      </c>
      <c r="E25" s="842">
        <f t="shared" si="8"/>
        <v>0</v>
      </c>
      <c r="F25" s="842">
        <f t="shared" si="1"/>
        <v>0</v>
      </c>
      <c r="G25" s="842">
        <f t="shared" si="2"/>
        <v>0</v>
      </c>
      <c r="H25" s="842">
        <f t="shared" si="3"/>
        <v>0</v>
      </c>
      <c r="I25" s="808">
        <f t="shared" si="4"/>
        <v>0</v>
      </c>
      <c r="J25" s="1064">
        <v>0</v>
      </c>
      <c r="K25" s="315">
        <v>0</v>
      </c>
      <c r="L25" s="316">
        <f t="shared" si="9"/>
        <v>0</v>
      </c>
      <c r="M25" s="315">
        <v>0</v>
      </c>
      <c r="N25" s="315">
        <v>0</v>
      </c>
      <c r="O25" s="316">
        <f t="shared" si="10"/>
        <v>0</v>
      </c>
      <c r="P25" s="315">
        <v>0</v>
      </c>
      <c r="Q25" s="1065">
        <v>0</v>
      </c>
      <c r="R25" s="570" t="s">
        <v>430</v>
      </c>
      <c r="S25" s="315">
        <v>0</v>
      </c>
      <c r="T25" s="315">
        <v>0</v>
      </c>
      <c r="U25" s="316">
        <f t="shared" si="11"/>
        <v>0</v>
      </c>
      <c r="V25" s="315">
        <v>0</v>
      </c>
      <c r="W25" s="315">
        <v>0</v>
      </c>
      <c r="X25" s="316">
        <f t="shared" si="12"/>
        <v>0</v>
      </c>
      <c r="Y25" s="315">
        <v>0</v>
      </c>
      <c r="Z25" s="1065">
        <v>0</v>
      </c>
      <c r="AA25" s="1064">
        <v>0</v>
      </c>
      <c r="AB25" s="315">
        <v>0</v>
      </c>
      <c r="AC25" s="316">
        <f t="shared" si="13"/>
        <v>0</v>
      </c>
      <c r="AD25" s="315">
        <v>0</v>
      </c>
      <c r="AE25" s="315">
        <v>0</v>
      </c>
      <c r="AF25" s="316">
        <f t="shared" si="14"/>
        <v>0</v>
      </c>
      <c r="AG25" s="315">
        <v>0</v>
      </c>
      <c r="AH25" s="1065">
        <v>0</v>
      </c>
    </row>
    <row r="26" spans="1:34" ht="35.1" hidden="1" customHeight="1" outlineLevel="1">
      <c r="A26" s="570" t="s">
        <v>57</v>
      </c>
      <c r="B26" s="842">
        <f t="shared" si="5"/>
        <v>1</v>
      </c>
      <c r="C26" s="842">
        <f t="shared" si="6"/>
        <v>9</v>
      </c>
      <c r="D26" s="842">
        <f t="shared" si="7"/>
        <v>9</v>
      </c>
      <c r="E26" s="842">
        <f t="shared" si="8"/>
        <v>8</v>
      </c>
      <c r="F26" s="842">
        <f t="shared" si="1"/>
        <v>1</v>
      </c>
      <c r="G26" s="842">
        <f t="shared" si="2"/>
        <v>3</v>
      </c>
      <c r="H26" s="842">
        <f t="shared" si="3"/>
        <v>1</v>
      </c>
      <c r="I26" s="808">
        <f t="shared" si="4"/>
        <v>2</v>
      </c>
      <c r="J26" s="579">
        <v>0</v>
      </c>
      <c r="K26" s="88">
        <v>0</v>
      </c>
      <c r="L26" s="316">
        <f t="shared" si="9"/>
        <v>0</v>
      </c>
      <c r="M26" s="88">
        <v>0</v>
      </c>
      <c r="N26" s="88">
        <v>0</v>
      </c>
      <c r="O26" s="316">
        <f t="shared" si="10"/>
        <v>0</v>
      </c>
      <c r="P26" s="88">
        <v>0</v>
      </c>
      <c r="Q26" s="578">
        <v>0</v>
      </c>
      <c r="R26" s="570" t="s">
        <v>57</v>
      </c>
      <c r="S26" s="315">
        <v>1</v>
      </c>
      <c r="T26" s="315">
        <v>9</v>
      </c>
      <c r="U26" s="316">
        <f t="shared" si="11"/>
        <v>9</v>
      </c>
      <c r="V26" s="315">
        <v>8</v>
      </c>
      <c r="W26" s="315">
        <v>1</v>
      </c>
      <c r="X26" s="316">
        <f t="shared" si="12"/>
        <v>3</v>
      </c>
      <c r="Y26" s="315">
        <v>1</v>
      </c>
      <c r="Z26" s="1065">
        <v>2</v>
      </c>
      <c r="AA26" s="1064">
        <v>0</v>
      </c>
      <c r="AB26" s="315">
        <v>0</v>
      </c>
      <c r="AC26" s="316">
        <f t="shared" si="13"/>
        <v>0</v>
      </c>
      <c r="AD26" s="315">
        <v>0</v>
      </c>
      <c r="AE26" s="315">
        <v>0</v>
      </c>
      <c r="AF26" s="316">
        <f t="shared" si="14"/>
        <v>0</v>
      </c>
      <c r="AG26" s="315">
        <v>0</v>
      </c>
      <c r="AH26" s="1065">
        <v>0</v>
      </c>
    </row>
    <row r="27" spans="1:34" ht="35.1" hidden="1" customHeight="1" outlineLevel="1">
      <c r="A27" s="570" t="s">
        <v>431</v>
      </c>
      <c r="B27" s="842">
        <f t="shared" si="5"/>
        <v>0</v>
      </c>
      <c r="C27" s="842">
        <f t="shared" si="6"/>
        <v>0</v>
      </c>
      <c r="D27" s="842">
        <f t="shared" si="7"/>
        <v>0</v>
      </c>
      <c r="E27" s="842">
        <f t="shared" si="8"/>
        <v>0</v>
      </c>
      <c r="F27" s="842">
        <f t="shared" si="1"/>
        <v>0</v>
      </c>
      <c r="G27" s="842">
        <f t="shared" si="2"/>
        <v>0</v>
      </c>
      <c r="H27" s="842">
        <f t="shared" si="3"/>
        <v>0</v>
      </c>
      <c r="I27" s="808">
        <f t="shared" si="4"/>
        <v>0</v>
      </c>
      <c r="J27" s="1064">
        <v>0</v>
      </c>
      <c r="K27" s="315">
        <v>0</v>
      </c>
      <c r="L27" s="316">
        <f t="shared" si="9"/>
        <v>0</v>
      </c>
      <c r="M27" s="315">
        <v>0</v>
      </c>
      <c r="N27" s="315">
        <v>0</v>
      </c>
      <c r="O27" s="316">
        <f t="shared" si="10"/>
        <v>0</v>
      </c>
      <c r="P27" s="315">
        <v>0</v>
      </c>
      <c r="Q27" s="1065">
        <v>0</v>
      </c>
      <c r="R27" s="570" t="s">
        <v>431</v>
      </c>
      <c r="S27" s="315">
        <v>0</v>
      </c>
      <c r="T27" s="315">
        <v>0</v>
      </c>
      <c r="U27" s="316">
        <f t="shared" si="11"/>
        <v>0</v>
      </c>
      <c r="V27" s="315">
        <v>0</v>
      </c>
      <c r="W27" s="315">
        <v>0</v>
      </c>
      <c r="X27" s="316">
        <f t="shared" si="12"/>
        <v>0</v>
      </c>
      <c r="Y27" s="315">
        <v>0</v>
      </c>
      <c r="Z27" s="1065">
        <v>0</v>
      </c>
      <c r="AA27" s="1064">
        <v>0</v>
      </c>
      <c r="AB27" s="315">
        <v>0</v>
      </c>
      <c r="AC27" s="316">
        <f t="shared" si="13"/>
        <v>0</v>
      </c>
      <c r="AD27" s="315">
        <v>0</v>
      </c>
      <c r="AE27" s="315">
        <v>0</v>
      </c>
      <c r="AF27" s="316">
        <f t="shared" si="14"/>
        <v>0</v>
      </c>
      <c r="AG27" s="315">
        <v>0</v>
      </c>
      <c r="AH27" s="1065">
        <v>0</v>
      </c>
    </row>
    <row r="28" spans="1:34" s="524" customFormat="1" ht="30" customHeight="1" collapsed="1">
      <c r="A28" s="1061">
        <v>2020</v>
      </c>
      <c r="B28" s="821">
        <f>SUM(B29:B38)</f>
        <v>8</v>
      </c>
      <c r="C28" s="821">
        <f t="shared" ref="C28:AH28" si="15">SUM(C29:C38)</f>
        <v>113</v>
      </c>
      <c r="D28" s="821">
        <f t="shared" si="15"/>
        <v>73</v>
      </c>
      <c r="E28" s="821">
        <f t="shared" si="15"/>
        <v>35</v>
      </c>
      <c r="F28" s="821">
        <f t="shared" si="15"/>
        <v>38</v>
      </c>
      <c r="G28" s="821">
        <f t="shared" si="15"/>
        <v>24</v>
      </c>
      <c r="H28" s="821">
        <f t="shared" si="15"/>
        <v>9</v>
      </c>
      <c r="I28" s="1062">
        <f t="shared" si="15"/>
        <v>15</v>
      </c>
      <c r="J28" s="1066">
        <f t="shared" si="15"/>
        <v>1</v>
      </c>
      <c r="K28" s="821">
        <f t="shared" si="15"/>
        <v>50</v>
      </c>
      <c r="L28" s="821">
        <f t="shared" si="15"/>
        <v>26</v>
      </c>
      <c r="M28" s="821">
        <f t="shared" si="15"/>
        <v>12</v>
      </c>
      <c r="N28" s="821">
        <f t="shared" si="15"/>
        <v>14</v>
      </c>
      <c r="O28" s="821">
        <f t="shared" si="15"/>
        <v>8</v>
      </c>
      <c r="P28" s="821">
        <f t="shared" si="15"/>
        <v>1</v>
      </c>
      <c r="Q28" s="1062">
        <f t="shared" si="15"/>
        <v>7</v>
      </c>
      <c r="R28" s="1061">
        <v>2020</v>
      </c>
      <c r="S28" s="821">
        <f t="shared" si="15"/>
        <v>7</v>
      </c>
      <c r="T28" s="821">
        <f t="shared" si="15"/>
        <v>63</v>
      </c>
      <c r="U28" s="821">
        <f t="shared" si="15"/>
        <v>47</v>
      </c>
      <c r="V28" s="821">
        <f t="shared" si="15"/>
        <v>23</v>
      </c>
      <c r="W28" s="821">
        <f t="shared" si="15"/>
        <v>24</v>
      </c>
      <c r="X28" s="821">
        <f>SUM(X29:X38)</f>
        <v>16</v>
      </c>
      <c r="Y28" s="821">
        <f>SUM(Y29:Y38)</f>
        <v>8</v>
      </c>
      <c r="Z28" s="1062">
        <f>SUM(Z29:Z38)</f>
        <v>8</v>
      </c>
      <c r="AA28" s="1066">
        <f t="shared" si="15"/>
        <v>0</v>
      </c>
      <c r="AB28" s="821">
        <f t="shared" si="15"/>
        <v>0</v>
      </c>
      <c r="AC28" s="821">
        <f t="shared" si="15"/>
        <v>0</v>
      </c>
      <c r="AD28" s="821">
        <f t="shared" si="15"/>
        <v>0</v>
      </c>
      <c r="AE28" s="821">
        <f t="shared" si="15"/>
        <v>0</v>
      </c>
      <c r="AF28" s="821">
        <f t="shared" si="15"/>
        <v>0</v>
      </c>
      <c r="AG28" s="821">
        <f t="shared" si="15"/>
        <v>0</v>
      </c>
      <c r="AH28" s="1062">
        <f t="shared" si="15"/>
        <v>0</v>
      </c>
    </row>
    <row r="29" spans="1:34" s="55" customFormat="1" ht="35.1" customHeight="1" outlineLevel="1">
      <c r="A29" s="577" t="s">
        <v>50</v>
      </c>
      <c r="B29" s="842">
        <f t="shared" ref="B29:B38" si="16">SUM(J29,S29,AA29)</f>
        <v>2</v>
      </c>
      <c r="C29" s="842">
        <f t="shared" ref="C29:C38" si="17">SUM(K29,T29,AB29)</f>
        <v>18</v>
      </c>
      <c r="D29" s="842">
        <f t="shared" ref="D29:D38" si="18">SUM(L29,U29,AC29)</f>
        <v>17</v>
      </c>
      <c r="E29" s="842">
        <f t="shared" ref="E29:E38" si="19">SUM(M29,V29,AD29)</f>
        <v>9</v>
      </c>
      <c r="F29" s="842">
        <f t="shared" ref="F29:F38" si="20">SUM(N29,W29,AE29)</f>
        <v>8</v>
      </c>
      <c r="G29" s="842">
        <f t="shared" ref="G29:G38" si="21">SUM(O29,X29,AF29)</f>
        <v>5</v>
      </c>
      <c r="H29" s="842">
        <f t="shared" ref="H29:H38" si="22">SUM(P29,Y29,AG29)</f>
        <v>4</v>
      </c>
      <c r="I29" s="808">
        <f t="shared" ref="I29:I38" si="23">SUM(Q29,Z29,AH29)</f>
        <v>1</v>
      </c>
      <c r="J29" s="1067">
        <v>0</v>
      </c>
      <c r="K29" s="316">
        <v>0</v>
      </c>
      <c r="L29" s="316">
        <f>SUM(M29:N29)</f>
        <v>0</v>
      </c>
      <c r="M29" s="316">
        <v>0</v>
      </c>
      <c r="N29" s="316">
        <v>0</v>
      </c>
      <c r="O29" s="316">
        <f>SUM(P29:Q29)</f>
        <v>0</v>
      </c>
      <c r="P29" s="316">
        <v>0</v>
      </c>
      <c r="Q29" s="1068">
        <v>0</v>
      </c>
      <c r="R29" s="577" t="s">
        <v>50</v>
      </c>
      <c r="S29" s="254">
        <v>2</v>
      </c>
      <c r="T29" s="254">
        <v>18</v>
      </c>
      <c r="U29" s="316">
        <f>SUM(V29:W29)</f>
        <v>17</v>
      </c>
      <c r="V29" s="254">
        <v>9</v>
      </c>
      <c r="W29" s="254">
        <v>8</v>
      </c>
      <c r="X29" s="316">
        <f>SUM(Y29:Z29)</f>
        <v>5</v>
      </c>
      <c r="Y29" s="254">
        <v>4</v>
      </c>
      <c r="Z29" s="602">
        <v>1</v>
      </c>
      <c r="AA29" s="1067">
        <v>0</v>
      </c>
      <c r="AB29" s="316">
        <v>0</v>
      </c>
      <c r="AC29" s="316">
        <f>SUM(AD29:AE29)</f>
        <v>0</v>
      </c>
      <c r="AD29" s="316">
        <v>0</v>
      </c>
      <c r="AE29" s="316">
        <v>0</v>
      </c>
      <c r="AF29" s="316">
        <f>SUM(AG29:AH29)</f>
        <v>0</v>
      </c>
      <c r="AG29" s="316">
        <v>0</v>
      </c>
      <c r="AH29" s="1068">
        <v>0</v>
      </c>
    </row>
    <row r="30" spans="1:34" s="55" customFormat="1" ht="35.1" customHeight="1" outlineLevel="1">
      <c r="A30" s="577" t="s">
        <v>51</v>
      </c>
      <c r="B30" s="842">
        <f t="shared" si="16"/>
        <v>3</v>
      </c>
      <c r="C30" s="842">
        <f t="shared" si="17"/>
        <v>68</v>
      </c>
      <c r="D30" s="842">
        <f t="shared" si="18"/>
        <v>37</v>
      </c>
      <c r="E30" s="842">
        <f t="shared" si="19"/>
        <v>16</v>
      </c>
      <c r="F30" s="842">
        <f t="shared" si="20"/>
        <v>21</v>
      </c>
      <c r="G30" s="842">
        <f t="shared" si="21"/>
        <v>13</v>
      </c>
      <c r="H30" s="842">
        <f t="shared" si="22"/>
        <v>2</v>
      </c>
      <c r="I30" s="808">
        <f t="shared" si="23"/>
        <v>11</v>
      </c>
      <c r="J30" s="824">
        <v>1</v>
      </c>
      <c r="K30" s="254">
        <v>50</v>
      </c>
      <c r="L30" s="316">
        <f t="shared" ref="L30:L38" si="24">SUM(M30:N30)</f>
        <v>26</v>
      </c>
      <c r="M30" s="254">
        <v>12</v>
      </c>
      <c r="N30" s="254">
        <v>14</v>
      </c>
      <c r="O30" s="316">
        <f t="shared" ref="O30:O38" si="25">SUM(P30:Q30)</f>
        <v>8</v>
      </c>
      <c r="P30" s="254">
        <v>1</v>
      </c>
      <c r="Q30" s="602">
        <v>7</v>
      </c>
      <c r="R30" s="577" t="s">
        <v>51</v>
      </c>
      <c r="S30" s="254">
        <v>2</v>
      </c>
      <c r="T30" s="254">
        <v>18</v>
      </c>
      <c r="U30" s="316">
        <f t="shared" ref="U30:U38" si="26">SUM(V30:W30)</f>
        <v>11</v>
      </c>
      <c r="V30" s="254">
        <v>4</v>
      </c>
      <c r="W30" s="254">
        <v>7</v>
      </c>
      <c r="X30" s="316">
        <f t="shared" ref="X30:X38" si="27">SUM(Y30:Z30)</f>
        <v>5</v>
      </c>
      <c r="Y30" s="254">
        <v>1</v>
      </c>
      <c r="Z30" s="602">
        <v>4</v>
      </c>
      <c r="AA30" s="1067">
        <v>0</v>
      </c>
      <c r="AB30" s="316">
        <v>0</v>
      </c>
      <c r="AC30" s="316">
        <f t="shared" ref="AC30:AC38" si="28">SUM(AD30:AE30)</f>
        <v>0</v>
      </c>
      <c r="AD30" s="316">
        <v>0</v>
      </c>
      <c r="AE30" s="316">
        <v>0</v>
      </c>
      <c r="AF30" s="316">
        <f t="shared" ref="AF30:AF38" si="29">SUM(AG30:AH30)</f>
        <v>0</v>
      </c>
      <c r="AG30" s="316">
        <v>0</v>
      </c>
      <c r="AH30" s="1068">
        <v>0</v>
      </c>
    </row>
    <row r="31" spans="1:34" s="55" customFormat="1" ht="35.1" customHeight="1" outlineLevel="1">
      <c r="A31" s="577" t="s">
        <v>52</v>
      </c>
      <c r="B31" s="842">
        <f t="shared" si="16"/>
        <v>1</v>
      </c>
      <c r="C31" s="842">
        <f t="shared" si="17"/>
        <v>9</v>
      </c>
      <c r="D31" s="842">
        <f t="shared" si="18"/>
        <v>6</v>
      </c>
      <c r="E31" s="842">
        <f t="shared" si="19"/>
        <v>3</v>
      </c>
      <c r="F31" s="842">
        <f t="shared" si="20"/>
        <v>3</v>
      </c>
      <c r="G31" s="842">
        <f t="shared" si="21"/>
        <v>2</v>
      </c>
      <c r="H31" s="842">
        <f t="shared" si="22"/>
        <v>1</v>
      </c>
      <c r="I31" s="808">
        <f t="shared" si="23"/>
        <v>1</v>
      </c>
      <c r="J31" s="1067">
        <v>0</v>
      </c>
      <c r="K31" s="316">
        <v>0</v>
      </c>
      <c r="L31" s="316">
        <f t="shared" si="24"/>
        <v>0</v>
      </c>
      <c r="M31" s="316">
        <v>0</v>
      </c>
      <c r="N31" s="316">
        <v>0</v>
      </c>
      <c r="O31" s="316">
        <f t="shared" si="25"/>
        <v>0</v>
      </c>
      <c r="P31" s="316">
        <v>0</v>
      </c>
      <c r="Q31" s="1068">
        <v>0</v>
      </c>
      <c r="R31" s="577" t="s">
        <v>52</v>
      </c>
      <c r="S31" s="254">
        <v>1</v>
      </c>
      <c r="T31" s="254">
        <v>9</v>
      </c>
      <c r="U31" s="316">
        <f t="shared" si="26"/>
        <v>6</v>
      </c>
      <c r="V31" s="254">
        <v>3</v>
      </c>
      <c r="W31" s="254">
        <v>3</v>
      </c>
      <c r="X31" s="316">
        <f t="shared" si="27"/>
        <v>2</v>
      </c>
      <c r="Y31" s="254">
        <v>1</v>
      </c>
      <c r="Z31" s="602">
        <v>1</v>
      </c>
      <c r="AA31" s="1067">
        <v>0</v>
      </c>
      <c r="AB31" s="316">
        <v>0</v>
      </c>
      <c r="AC31" s="316">
        <f t="shared" si="28"/>
        <v>0</v>
      </c>
      <c r="AD31" s="316">
        <v>0</v>
      </c>
      <c r="AE31" s="316">
        <v>0</v>
      </c>
      <c r="AF31" s="316">
        <f t="shared" si="29"/>
        <v>0</v>
      </c>
      <c r="AG31" s="316">
        <v>0</v>
      </c>
      <c r="AH31" s="1068">
        <v>0</v>
      </c>
    </row>
    <row r="32" spans="1:34" s="55" customFormat="1" ht="35.1" customHeight="1" outlineLevel="1">
      <c r="A32" s="577" t="s">
        <v>53</v>
      </c>
      <c r="B32" s="842">
        <f t="shared" si="16"/>
        <v>0</v>
      </c>
      <c r="C32" s="842">
        <f t="shared" si="17"/>
        <v>0</v>
      </c>
      <c r="D32" s="842">
        <f t="shared" si="18"/>
        <v>0</v>
      </c>
      <c r="E32" s="842">
        <f t="shared" si="19"/>
        <v>0</v>
      </c>
      <c r="F32" s="842">
        <f t="shared" si="20"/>
        <v>0</v>
      </c>
      <c r="G32" s="842">
        <f t="shared" si="21"/>
        <v>0</v>
      </c>
      <c r="H32" s="842">
        <f t="shared" si="22"/>
        <v>0</v>
      </c>
      <c r="I32" s="808">
        <f t="shared" si="23"/>
        <v>0</v>
      </c>
      <c r="J32" s="1067">
        <v>0</v>
      </c>
      <c r="K32" s="316">
        <v>0</v>
      </c>
      <c r="L32" s="316">
        <f t="shared" si="24"/>
        <v>0</v>
      </c>
      <c r="M32" s="316">
        <v>0</v>
      </c>
      <c r="N32" s="316">
        <v>0</v>
      </c>
      <c r="O32" s="316">
        <f t="shared" si="25"/>
        <v>0</v>
      </c>
      <c r="P32" s="316">
        <v>0</v>
      </c>
      <c r="Q32" s="1068">
        <v>0</v>
      </c>
      <c r="R32" s="577" t="s">
        <v>53</v>
      </c>
      <c r="S32" s="316">
        <v>0</v>
      </c>
      <c r="T32" s="316">
        <v>0</v>
      </c>
      <c r="U32" s="316">
        <f t="shared" si="26"/>
        <v>0</v>
      </c>
      <c r="V32" s="316">
        <v>0</v>
      </c>
      <c r="W32" s="316">
        <v>0</v>
      </c>
      <c r="X32" s="316">
        <f t="shared" si="27"/>
        <v>0</v>
      </c>
      <c r="Y32" s="316">
        <v>0</v>
      </c>
      <c r="Z32" s="1068">
        <v>0</v>
      </c>
      <c r="AA32" s="1067">
        <v>0</v>
      </c>
      <c r="AB32" s="316">
        <v>0</v>
      </c>
      <c r="AC32" s="316">
        <f t="shared" si="28"/>
        <v>0</v>
      </c>
      <c r="AD32" s="316">
        <v>0</v>
      </c>
      <c r="AE32" s="316">
        <v>0</v>
      </c>
      <c r="AF32" s="316">
        <f t="shared" si="29"/>
        <v>0</v>
      </c>
      <c r="AG32" s="316">
        <v>0</v>
      </c>
      <c r="AH32" s="1068">
        <v>0</v>
      </c>
    </row>
    <row r="33" spans="1:34" s="55" customFormat="1" ht="35.1" customHeight="1" outlineLevel="1">
      <c r="A33" s="577" t="s">
        <v>54</v>
      </c>
      <c r="B33" s="842">
        <f t="shared" si="16"/>
        <v>0</v>
      </c>
      <c r="C33" s="842">
        <f t="shared" si="17"/>
        <v>0</v>
      </c>
      <c r="D33" s="842">
        <f t="shared" si="18"/>
        <v>0</v>
      </c>
      <c r="E33" s="842">
        <f t="shared" si="19"/>
        <v>0</v>
      </c>
      <c r="F33" s="842">
        <f t="shared" si="20"/>
        <v>0</v>
      </c>
      <c r="G33" s="842">
        <f t="shared" si="21"/>
        <v>0</v>
      </c>
      <c r="H33" s="842">
        <f t="shared" si="22"/>
        <v>0</v>
      </c>
      <c r="I33" s="808">
        <f t="shared" si="23"/>
        <v>0</v>
      </c>
      <c r="J33" s="1067">
        <v>0</v>
      </c>
      <c r="K33" s="316">
        <v>0</v>
      </c>
      <c r="L33" s="316">
        <f t="shared" si="24"/>
        <v>0</v>
      </c>
      <c r="M33" s="316">
        <v>0</v>
      </c>
      <c r="N33" s="316">
        <v>0</v>
      </c>
      <c r="O33" s="316">
        <f t="shared" si="25"/>
        <v>0</v>
      </c>
      <c r="P33" s="316">
        <v>0</v>
      </c>
      <c r="Q33" s="1068">
        <v>0</v>
      </c>
      <c r="R33" s="577" t="s">
        <v>54</v>
      </c>
      <c r="S33" s="316">
        <v>0</v>
      </c>
      <c r="T33" s="316">
        <v>0</v>
      </c>
      <c r="U33" s="316">
        <f t="shared" si="26"/>
        <v>0</v>
      </c>
      <c r="V33" s="316">
        <v>0</v>
      </c>
      <c r="W33" s="316">
        <v>0</v>
      </c>
      <c r="X33" s="316">
        <f t="shared" si="27"/>
        <v>0</v>
      </c>
      <c r="Y33" s="316">
        <v>0</v>
      </c>
      <c r="Z33" s="1068">
        <v>0</v>
      </c>
      <c r="AA33" s="1067">
        <v>0</v>
      </c>
      <c r="AB33" s="316">
        <v>0</v>
      </c>
      <c r="AC33" s="316">
        <f t="shared" si="28"/>
        <v>0</v>
      </c>
      <c r="AD33" s="316">
        <v>0</v>
      </c>
      <c r="AE33" s="316">
        <v>0</v>
      </c>
      <c r="AF33" s="316">
        <f t="shared" si="29"/>
        <v>0</v>
      </c>
      <c r="AG33" s="316">
        <v>0</v>
      </c>
      <c r="AH33" s="1068">
        <v>0</v>
      </c>
    </row>
    <row r="34" spans="1:34" s="55" customFormat="1" ht="35.1" customHeight="1" outlineLevel="1">
      <c r="A34" s="577" t="s">
        <v>682</v>
      </c>
      <c r="B34" s="842">
        <f t="shared" si="16"/>
        <v>1</v>
      </c>
      <c r="C34" s="842">
        <f t="shared" si="17"/>
        <v>9</v>
      </c>
      <c r="D34" s="842">
        <f t="shared" si="18"/>
        <v>5</v>
      </c>
      <c r="E34" s="842">
        <f t="shared" si="19"/>
        <v>0</v>
      </c>
      <c r="F34" s="842">
        <f t="shared" si="20"/>
        <v>5</v>
      </c>
      <c r="G34" s="842">
        <f t="shared" si="21"/>
        <v>2</v>
      </c>
      <c r="H34" s="842">
        <f t="shared" si="22"/>
        <v>1</v>
      </c>
      <c r="I34" s="808">
        <f t="shared" si="23"/>
        <v>1</v>
      </c>
      <c r="J34" s="1067">
        <v>0</v>
      </c>
      <c r="K34" s="316">
        <v>0</v>
      </c>
      <c r="L34" s="316">
        <f t="shared" si="24"/>
        <v>0</v>
      </c>
      <c r="M34" s="316">
        <v>0</v>
      </c>
      <c r="N34" s="316">
        <v>0</v>
      </c>
      <c r="O34" s="316">
        <f t="shared" si="25"/>
        <v>0</v>
      </c>
      <c r="P34" s="316">
        <v>0</v>
      </c>
      <c r="Q34" s="1068">
        <v>0</v>
      </c>
      <c r="R34" s="577" t="s">
        <v>682</v>
      </c>
      <c r="S34" s="254">
        <v>1</v>
      </c>
      <c r="T34" s="254">
        <v>9</v>
      </c>
      <c r="U34" s="316">
        <f t="shared" si="26"/>
        <v>5</v>
      </c>
      <c r="V34" s="254">
        <v>0</v>
      </c>
      <c r="W34" s="254">
        <v>5</v>
      </c>
      <c r="X34" s="316">
        <f t="shared" si="27"/>
        <v>2</v>
      </c>
      <c r="Y34" s="254">
        <v>1</v>
      </c>
      <c r="Z34" s="602">
        <v>1</v>
      </c>
      <c r="AA34" s="1067">
        <v>0</v>
      </c>
      <c r="AB34" s="316">
        <v>0</v>
      </c>
      <c r="AC34" s="316">
        <f t="shared" si="28"/>
        <v>0</v>
      </c>
      <c r="AD34" s="316">
        <v>0</v>
      </c>
      <c r="AE34" s="316">
        <v>0</v>
      </c>
      <c r="AF34" s="316">
        <f t="shared" si="29"/>
        <v>0</v>
      </c>
      <c r="AG34" s="316">
        <v>0</v>
      </c>
      <c r="AH34" s="1068">
        <v>0</v>
      </c>
    </row>
    <row r="35" spans="1:34" s="55" customFormat="1" ht="35.1" customHeight="1" outlineLevel="1">
      <c r="A35" s="577" t="s">
        <v>55</v>
      </c>
      <c r="B35" s="842">
        <f t="shared" si="16"/>
        <v>0</v>
      </c>
      <c r="C35" s="842">
        <f t="shared" si="17"/>
        <v>0</v>
      </c>
      <c r="D35" s="842">
        <f t="shared" si="18"/>
        <v>0</v>
      </c>
      <c r="E35" s="842">
        <f t="shared" si="19"/>
        <v>0</v>
      </c>
      <c r="F35" s="842">
        <f t="shared" si="20"/>
        <v>0</v>
      </c>
      <c r="G35" s="842">
        <f t="shared" si="21"/>
        <v>0</v>
      </c>
      <c r="H35" s="842">
        <f t="shared" si="22"/>
        <v>0</v>
      </c>
      <c r="I35" s="808">
        <f t="shared" si="23"/>
        <v>0</v>
      </c>
      <c r="J35" s="1067">
        <v>0</v>
      </c>
      <c r="K35" s="316">
        <v>0</v>
      </c>
      <c r="L35" s="316">
        <f t="shared" si="24"/>
        <v>0</v>
      </c>
      <c r="M35" s="316">
        <v>0</v>
      </c>
      <c r="N35" s="316">
        <v>0</v>
      </c>
      <c r="O35" s="316">
        <f t="shared" si="25"/>
        <v>0</v>
      </c>
      <c r="P35" s="316">
        <v>0</v>
      </c>
      <c r="Q35" s="1068">
        <v>0</v>
      </c>
      <c r="R35" s="577" t="s">
        <v>55</v>
      </c>
      <c r="S35" s="316">
        <v>0</v>
      </c>
      <c r="T35" s="316">
        <v>0</v>
      </c>
      <c r="U35" s="316">
        <f t="shared" si="26"/>
        <v>0</v>
      </c>
      <c r="V35" s="316">
        <v>0</v>
      </c>
      <c r="W35" s="316">
        <v>0</v>
      </c>
      <c r="X35" s="316">
        <f t="shared" si="27"/>
        <v>0</v>
      </c>
      <c r="Y35" s="316">
        <v>0</v>
      </c>
      <c r="Z35" s="1068">
        <v>0</v>
      </c>
      <c r="AA35" s="1067">
        <v>0</v>
      </c>
      <c r="AB35" s="316">
        <v>0</v>
      </c>
      <c r="AC35" s="316">
        <f t="shared" si="28"/>
        <v>0</v>
      </c>
      <c r="AD35" s="316">
        <v>0</v>
      </c>
      <c r="AE35" s="316">
        <v>0</v>
      </c>
      <c r="AF35" s="316">
        <f t="shared" si="29"/>
        <v>0</v>
      </c>
      <c r="AG35" s="316">
        <v>0</v>
      </c>
      <c r="AH35" s="1068">
        <v>0</v>
      </c>
    </row>
    <row r="36" spans="1:34" s="55" customFormat="1" ht="35.1" customHeight="1" outlineLevel="1">
      <c r="A36" s="577" t="s">
        <v>56</v>
      </c>
      <c r="B36" s="842">
        <f t="shared" si="16"/>
        <v>0</v>
      </c>
      <c r="C36" s="842">
        <f t="shared" si="17"/>
        <v>0</v>
      </c>
      <c r="D36" s="842">
        <f t="shared" si="18"/>
        <v>0</v>
      </c>
      <c r="E36" s="842">
        <f t="shared" si="19"/>
        <v>0</v>
      </c>
      <c r="F36" s="842">
        <f t="shared" si="20"/>
        <v>0</v>
      </c>
      <c r="G36" s="842">
        <f t="shared" si="21"/>
        <v>0</v>
      </c>
      <c r="H36" s="842">
        <f t="shared" si="22"/>
        <v>0</v>
      </c>
      <c r="I36" s="808">
        <f t="shared" si="23"/>
        <v>0</v>
      </c>
      <c r="J36" s="1067">
        <v>0</v>
      </c>
      <c r="K36" s="316">
        <v>0</v>
      </c>
      <c r="L36" s="316">
        <f t="shared" si="24"/>
        <v>0</v>
      </c>
      <c r="M36" s="316">
        <v>0</v>
      </c>
      <c r="N36" s="316">
        <v>0</v>
      </c>
      <c r="O36" s="316">
        <f t="shared" si="25"/>
        <v>0</v>
      </c>
      <c r="P36" s="316">
        <v>0</v>
      </c>
      <c r="Q36" s="1068">
        <v>0</v>
      </c>
      <c r="R36" s="577" t="s">
        <v>56</v>
      </c>
      <c r="S36" s="316">
        <v>0</v>
      </c>
      <c r="T36" s="316">
        <v>0</v>
      </c>
      <c r="U36" s="316">
        <f t="shared" si="26"/>
        <v>0</v>
      </c>
      <c r="V36" s="316">
        <v>0</v>
      </c>
      <c r="W36" s="316">
        <v>0</v>
      </c>
      <c r="X36" s="316">
        <f t="shared" si="27"/>
        <v>0</v>
      </c>
      <c r="Y36" s="316">
        <v>0</v>
      </c>
      <c r="Z36" s="1068">
        <v>0</v>
      </c>
      <c r="AA36" s="1067">
        <v>0</v>
      </c>
      <c r="AB36" s="316">
        <v>0</v>
      </c>
      <c r="AC36" s="316">
        <f t="shared" si="28"/>
        <v>0</v>
      </c>
      <c r="AD36" s="316">
        <v>0</v>
      </c>
      <c r="AE36" s="316">
        <v>0</v>
      </c>
      <c r="AF36" s="316">
        <f t="shared" si="29"/>
        <v>0</v>
      </c>
      <c r="AG36" s="316">
        <v>0</v>
      </c>
      <c r="AH36" s="1068">
        <v>0</v>
      </c>
    </row>
    <row r="37" spans="1:34" s="55" customFormat="1" ht="35.1" customHeight="1" outlineLevel="1">
      <c r="A37" s="577" t="s">
        <v>57</v>
      </c>
      <c r="B37" s="842">
        <f t="shared" si="16"/>
        <v>1</v>
      </c>
      <c r="C37" s="842">
        <f t="shared" si="17"/>
        <v>9</v>
      </c>
      <c r="D37" s="842">
        <f t="shared" si="18"/>
        <v>8</v>
      </c>
      <c r="E37" s="842">
        <f t="shared" si="19"/>
        <v>7</v>
      </c>
      <c r="F37" s="842">
        <f t="shared" si="20"/>
        <v>1</v>
      </c>
      <c r="G37" s="842">
        <f t="shared" si="21"/>
        <v>2</v>
      </c>
      <c r="H37" s="842">
        <f t="shared" si="22"/>
        <v>1</v>
      </c>
      <c r="I37" s="808">
        <f t="shared" si="23"/>
        <v>1</v>
      </c>
      <c r="J37" s="1067">
        <v>0</v>
      </c>
      <c r="K37" s="316">
        <v>0</v>
      </c>
      <c r="L37" s="316">
        <f t="shared" si="24"/>
        <v>0</v>
      </c>
      <c r="M37" s="316">
        <v>0</v>
      </c>
      <c r="N37" s="316">
        <v>0</v>
      </c>
      <c r="O37" s="316">
        <f t="shared" si="25"/>
        <v>0</v>
      </c>
      <c r="P37" s="316">
        <v>0</v>
      </c>
      <c r="Q37" s="1068">
        <v>0</v>
      </c>
      <c r="R37" s="577" t="s">
        <v>57</v>
      </c>
      <c r="S37" s="316">
        <v>1</v>
      </c>
      <c r="T37" s="316">
        <v>9</v>
      </c>
      <c r="U37" s="316">
        <f t="shared" si="26"/>
        <v>8</v>
      </c>
      <c r="V37" s="316">
        <v>7</v>
      </c>
      <c r="W37" s="316">
        <v>1</v>
      </c>
      <c r="X37" s="316">
        <f t="shared" si="27"/>
        <v>2</v>
      </c>
      <c r="Y37" s="316">
        <v>1</v>
      </c>
      <c r="Z37" s="1068">
        <v>1</v>
      </c>
      <c r="AA37" s="1067">
        <v>0</v>
      </c>
      <c r="AB37" s="316">
        <v>0</v>
      </c>
      <c r="AC37" s="316">
        <f t="shared" si="28"/>
        <v>0</v>
      </c>
      <c r="AD37" s="316">
        <v>0</v>
      </c>
      <c r="AE37" s="316">
        <v>0</v>
      </c>
      <c r="AF37" s="316">
        <f t="shared" si="29"/>
        <v>0</v>
      </c>
      <c r="AG37" s="316">
        <v>0</v>
      </c>
      <c r="AH37" s="1068">
        <v>0</v>
      </c>
    </row>
    <row r="38" spans="1:34" s="55" customFormat="1" ht="35.1" customHeight="1" outlineLevel="1">
      <c r="A38" s="577" t="s">
        <v>58</v>
      </c>
      <c r="B38" s="842">
        <f t="shared" si="16"/>
        <v>0</v>
      </c>
      <c r="C38" s="842">
        <f t="shared" si="17"/>
        <v>0</v>
      </c>
      <c r="D38" s="842">
        <f t="shared" si="18"/>
        <v>0</v>
      </c>
      <c r="E38" s="842">
        <f t="shared" si="19"/>
        <v>0</v>
      </c>
      <c r="F38" s="842">
        <f t="shared" si="20"/>
        <v>0</v>
      </c>
      <c r="G38" s="842">
        <f t="shared" si="21"/>
        <v>0</v>
      </c>
      <c r="H38" s="842">
        <f t="shared" si="22"/>
        <v>0</v>
      </c>
      <c r="I38" s="808">
        <f t="shared" si="23"/>
        <v>0</v>
      </c>
      <c r="J38" s="1067">
        <v>0</v>
      </c>
      <c r="K38" s="316">
        <v>0</v>
      </c>
      <c r="L38" s="316">
        <f t="shared" si="24"/>
        <v>0</v>
      </c>
      <c r="M38" s="316">
        <v>0</v>
      </c>
      <c r="N38" s="316">
        <v>0</v>
      </c>
      <c r="O38" s="316">
        <f t="shared" si="25"/>
        <v>0</v>
      </c>
      <c r="P38" s="316">
        <v>0</v>
      </c>
      <c r="Q38" s="1068">
        <v>0</v>
      </c>
      <c r="R38" s="577" t="s">
        <v>58</v>
      </c>
      <c r="S38" s="316">
        <v>0</v>
      </c>
      <c r="T38" s="316">
        <v>0</v>
      </c>
      <c r="U38" s="316">
        <f t="shared" si="26"/>
        <v>0</v>
      </c>
      <c r="V38" s="316">
        <v>0</v>
      </c>
      <c r="W38" s="316">
        <v>0</v>
      </c>
      <c r="X38" s="316">
        <f t="shared" si="27"/>
        <v>0</v>
      </c>
      <c r="Y38" s="316">
        <v>0</v>
      </c>
      <c r="Z38" s="1068">
        <v>0</v>
      </c>
      <c r="AA38" s="1067">
        <v>0</v>
      </c>
      <c r="AB38" s="316">
        <v>0</v>
      </c>
      <c r="AC38" s="316">
        <f t="shared" si="28"/>
        <v>0</v>
      </c>
      <c r="AD38" s="316">
        <v>0</v>
      </c>
      <c r="AE38" s="316">
        <v>0</v>
      </c>
      <c r="AF38" s="316">
        <f t="shared" si="29"/>
        <v>0</v>
      </c>
      <c r="AG38" s="316">
        <v>0</v>
      </c>
      <c r="AH38" s="1068">
        <v>0</v>
      </c>
    </row>
    <row r="39" spans="1:34" s="737" customFormat="1" ht="9.9499999999999993" customHeight="1" thickBot="1">
      <c r="A39" s="738"/>
      <c r="B39" s="706"/>
      <c r="C39" s="706"/>
      <c r="D39" s="706"/>
      <c r="E39" s="706"/>
      <c r="F39" s="706"/>
      <c r="G39" s="706"/>
      <c r="H39" s="706"/>
      <c r="I39" s="708"/>
      <c r="J39" s="1069"/>
      <c r="K39" s="706"/>
      <c r="L39" s="706"/>
      <c r="M39" s="706"/>
      <c r="N39" s="706"/>
      <c r="O39" s="1070"/>
      <c r="P39" s="706"/>
      <c r="Q39" s="708"/>
      <c r="R39" s="738"/>
      <c r="S39" s="706"/>
      <c r="T39" s="706"/>
      <c r="U39" s="706"/>
      <c r="V39" s="706"/>
      <c r="W39" s="706"/>
      <c r="X39" s="706"/>
      <c r="Y39" s="706"/>
      <c r="Z39" s="708"/>
      <c r="AA39" s="1069"/>
      <c r="AB39" s="706"/>
      <c r="AC39" s="706"/>
      <c r="AD39" s="706"/>
      <c r="AE39" s="706"/>
      <c r="AF39" s="706"/>
      <c r="AG39" s="706"/>
      <c r="AH39" s="708"/>
    </row>
    <row r="40" spans="1:34" s="317" customFormat="1" ht="9.9499999999999993" customHeight="1">
      <c r="A40" s="72"/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72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</row>
    <row r="41" spans="1:34" ht="15" customHeight="1">
      <c r="A41" s="328" t="s">
        <v>412</v>
      </c>
      <c r="B41" s="328"/>
      <c r="C41" s="328"/>
      <c r="D41" s="328"/>
      <c r="E41" s="328"/>
      <c r="F41" s="328"/>
      <c r="G41" s="328" t="s">
        <v>432</v>
      </c>
      <c r="H41" s="328"/>
      <c r="I41" s="328"/>
      <c r="J41" s="328"/>
      <c r="K41" s="328"/>
      <c r="L41" s="328"/>
      <c r="M41" s="328"/>
      <c r="N41" s="328"/>
      <c r="O41" s="328" t="s">
        <v>432</v>
      </c>
      <c r="P41" s="328"/>
      <c r="Q41" s="328"/>
      <c r="R41" s="328" t="s">
        <v>412</v>
      </c>
      <c r="S41" s="328"/>
      <c r="T41" s="328"/>
      <c r="U41" s="328"/>
      <c r="V41" s="328"/>
      <c r="W41" s="328"/>
      <c r="X41" s="328"/>
      <c r="Y41" s="328"/>
      <c r="Z41" s="328"/>
      <c r="AA41" s="948"/>
      <c r="AB41" s="948"/>
      <c r="AC41" s="948"/>
      <c r="AD41" s="948"/>
      <c r="AE41" s="948"/>
      <c r="AF41" s="948"/>
      <c r="AG41" s="948"/>
      <c r="AH41" s="948"/>
    </row>
  </sheetData>
  <mergeCells count="21">
    <mergeCell ref="B11:B12"/>
    <mergeCell ref="K9:N9"/>
    <mergeCell ref="O9:Q9"/>
    <mergeCell ref="T9:W9"/>
    <mergeCell ref="X9:Z9"/>
    <mergeCell ref="A2:I2"/>
    <mergeCell ref="R2:Z2"/>
    <mergeCell ref="AA2:AH3"/>
    <mergeCell ref="J2:Q3"/>
    <mergeCell ref="AB9:AE9"/>
    <mergeCell ref="AF9:AH9"/>
    <mergeCell ref="B6:I6"/>
    <mergeCell ref="J6:Q6"/>
    <mergeCell ref="S6:Z6"/>
    <mergeCell ref="AA6:AH6"/>
    <mergeCell ref="B7:I7"/>
    <mergeCell ref="J7:Q7"/>
    <mergeCell ref="S7:Z7"/>
    <mergeCell ref="AA7:AH7"/>
    <mergeCell ref="A6:A7"/>
    <mergeCell ref="R6:R7"/>
  </mergeCells>
  <phoneticPr fontId="4" type="noConversion"/>
  <pageMargins left="0.56000000000000005" right="0.39370078740157483" top="0.55118110236220474" bottom="0.55118110236220474" header="0.51181102362204722" footer="0.51181102362204722"/>
  <pageSetup paperSize="9" scale="87" pageOrder="overThenDown" orientation="portrait" blackAndWhite="1" r:id="rId1"/>
  <headerFooter alignWithMargins="0"/>
  <colBreaks count="3" manualBreakCount="3">
    <brk id="9" max="40" man="1"/>
    <brk id="17" max="40" man="1"/>
    <brk id="26" max="40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Y41"/>
  <sheetViews>
    <sheetView view="pageBreakPreview" topLeftCell="J14" zoomScaleNormal="110" zoomScaleSheetLayoutView="100" workbookViewId="0">
      <selection activeCell="R28" sqref="R28:Y38"/>
    </sheetView>
  </sheetViews>
  <sheetFormatPr defaultRowHeight="13.5" outlineLevelRow="1"/>
  <cols>
    <col min="1" max="1" width="5.88671875" style="313" customWidth="1"/>
    <col min="2" max="2" width="6.44140625" style="313" customWidth="1"/>
    <col min="3" max="3" width="5.77734375" style="313" customWidth="1"/>
    <col min="4" max="5" width="5.109375" style="313" bestFit="1" customWidth="1"/>
    <col min="6" max="6" width="5.88671875" style="313" bestFit="1" customWidth="1"/>
    <col min="7" max="7" width="5.109375" style="313" bestFit="1" customWidth="1"/>
    <col min="8" max="9" width="5.109375" style="313" customWidth="1"/>
    <col min="10" max="10" width="6.6640625" style="313" bestFit="1" customWidth="1"/>
    <col min="11" max="11" width="6.77734375" style="313" bestFit="1" customWidth="1"/>
    <col min="12" max="12" width="5.109375" style="313" bestFit="1" customWidth="1"/>
    <col min="13" max="14" width="5.109375" style="313" customWidth="1"/>
    <col min="15" max="15" width="6.33203125" style="313" customWidth="1"/>
    <col min="16" max="17" width="5.33203125" style="313" customWidth="1"/>
    <col min="18" max="19" width="7.77734375" style="313" customWidth="1"/>
    <col min="20" max="20" width="5.77734375" style="313" customWidth="1"/>
    <col min="21" max="22" width="5.33203125" style="313" customWidth="1"/>
    <col min="23" max="23" width="5.77734375" style="313" customWidth="1"/>
    <col min="24" max="25" width="5.33203125" style="313" customWidth="1"/>
    <col min="26" max="16384" width="8.88671875" style="313"/>
  </cols>
  <sheetData>
    <row r="1" spans="1:25" s="318" customFormat="1" ht="15" customHeight="1">
      <c r="A1" s="159"/>
      <c r="B1" s="38"/>
      <c r="C1" s="38"/>
      <c r="D1" s="38"/>
      <c r="E1" s="65"/>
      <c r="F1" s="65"/>
      <c r="G1" s="193"/>
      <c r="H1" s="193"/>
      <c r="I1" s="193"/>
      <c r="J1" s="193"/>
      <c r="K1" s="37"/>
      <c r="L1" s="65"/>
      <c r="M1" s="65"/>
      <c r="N1" s="65"/>
      <c r="O1" s="37"/>
      <c r="P1" s="37"/>
      <c r="Q1" s="37"/>
      <c r="R1" s="38"/>
      <c r="S1" s="193"/>
      <c r="T1" s="193"/>
      <c r="U1" s="193"/>
      <c r="V1" s="193"/>
      <c r="W1" s="37"/>
      <c r="X1" s="37"/>
      <c r="Y1" s="37"/>
    </row>
    <row r="2" spans="1:25" s="662" customFormat="1" ht="30" customHeight="1">
      <c r="A2" s="1269" t="s">
        <v>848</v>
      </c>
      <c r="B2" s="1269"/>
      <c r="C2" s="1269"/>
      <c r="D2" s="1269"/>
      <c r="E2" s="1269"/>
      <c r="F2" s="1269"/>
      <c r="G2" s="1269"/>
      <c r="H2" s="1269"/>
      <c r="I2" s="1269"/>
      <c r="J2" s="1269"/>
      <c r="K2" s="1269"/>
      <c r="L2" s="1269"/>
      <c r="M2" s="1269"/>
      <c r="N2" s="1269"/>
      <c r="O2" s="1268" t="s">
        <v>801</v>
      </c>
      <c r="P2" s="1268"/>
      <c r="Q2" s="1268"/>
      <c r="R2" s="1268"/>
      <c r="S2" s="1268"/>
      <c r="T2" s="1268"/>
      <c r="U2" s="1268"/>
      <c r="V2" s="1268"/>
      <c r="W2" s="1268"/>
      <c r="X2" s="1268"/>
      <c r="Y2" s="1268"/>
    </row>
    <row r="3" spans="1:25" s="662" customFormat="1" ht="30" customHeight="1">
      <c r="A3" s="558"/>
      <c r="B3" s="558"/>
      <c r="C3" s="558"/>
      <c r="D3" s="558"/>
      <c r="E3" s="558"/>
      <c r="F3" s="558"/>
      <c r="G3" s="558"/>
      <c r="H3" s="558"/>
      <c r="I3" s="558"/>
      <c r="J3" s="558"/>
      <c r="K3" s="558"/>
      <c r="L3" s="558"/>
      <c r="M3" s="558"/>
      <c r="N3" s="558"/>
      <c r="O3" s="1268"/>
      <c r="P3" s="1268"/>
      <c r="Q3" s="1268"/>
      <c r="R3" s="1268"/>
      <c r="S3" s="1268"/>
      <c r="T3" s="1268"/>
      <c r="U3" s="1268"/>
      <c r="V3" s="1268"/>
      <c r="W3" s="1268"/>
      <c r="X3" s="1268"/>
      <c r="Y3" s="1268"/>
    </row>
    <row r="4" spans="1:25" s="319" customFormat="1" ht="15" customHeight="1">
      <c r="A4" s="1655"/>
      <c r="B4" s="1655"/>
      <c r="C4" s="1655"/>
      <c r="D4" s="1655"/>
      <c r="E4" s="1655"/>
      <c r="F4" s="1655"/>
      <c r="G4" s="1655"/>
      <c r="H4" s="1655"/>
      <c r="I4" s="1655"/>
      <c r="J4" s="1655"/>
      <c r="K4" s="1655"/>
      <c r="L4" s="1655"/>
      <c r="M4" s="1655"/>
      <c r="N4" s="1655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</row>
    <row r="5" spans="1:25" ht="15" customHeight="1" thickBot="1">
      <c r="A5" s="913" t="s">
        <v>8</v>
      </c>
      <c r="B5" s="913"/>
      <c r="C5" s="328"/>
      <c r="D5" s="328" t="s">
        <v>28</v>
      </c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55"/>
      <c r="Y5" s="914" t="s">
        <v>340</v>
      </c>
    </row>
    <row r="6" spans="1:25" s="304" customFormat="1" ht="13.5" customHeight="1">
      <c r="A6" s="1656" t="s">
        <v>487</v>
      </c>
      <c r="B6" s="320" t="s">
        <v>442</v>
      </c>
      <c r="C6" s="320"/>
      <c r="D6" s="320"/>
      <c r="E6" s="320"/>
      <c r="F6" s="320"/>
      <c r="G6" s="320"/>
      <c r="H6" s="320"/>
      <c r="I6" s="320"/>
      <c r="J6" s="1652" t="s">
        <v>443</v>
      </c>
      <c r="K6" s="1653"/>
      <c r="L6" s="1653"/>
      <c r="M6" s="1653"/>
      <c r="N6" s="1654"/>
      <c r="O6" s="1649" t="s">
        <v>803</v>
      </c>
      <c r="P6" s="1650"/>
      <c r="Q6" s="1651"/>
      <c r="R6" s="321" t="s">
        <v>444</v>
      </c>
      <c r="S6" s="320"/>
      <c r="T6" s="320"/>
      <c r="U6" s="320"/>
      <c r="V6" s="320"/>
      <c r="W6" s="320"/>
      <c r="X6" s="298"/>
      <c r="Y6" s="668"/>
    </row>
    <row r="7" spans="1:25" s="304" customFormat="1" ht="13.5" customHeight="1">
      <c r="A7" s="1645"/>
      <c r="B7" s="322" t="s">
        <v>375</v>
      </c>
      <c r="C7" s="322"/>
      <c r="D7" s="322"/>
      <c r="E7" s="322"/>
      <c r="F7" s="322"/>
      <c r="G7" s="322"/>
      <c r="H7" s="322"/>
      <c r="I7" s="322"/>
      <c r="J7" s="1407" t="s">
        <v>802</v>
      </c>
      <c r="K7" s="1647"/>
      <c r="L7" s="1647"/>
      <c r="M7" s="1647"/>
      <c r="N7" s="1648"/>
      <c r="O7" s="1420" t="s">
        <v>804</v>
      </c>
      <c r="P7" s="1647"/>
      <c r="Q7" s="1408"/>
      <c r="R7" s="323" t="s">
        <v>445</v>
      </c>
      <c r="S7" s="324"/>
      <c r="T7" s="324"/>
      <c r="U7" s="324"/>
      <c r="V7" s="324"/>
      <c r="W7" s="324"/>
      <c r="X7" s="669"/>
      <c r="Y7" s="670"/>
    </row>
    <row r="8" spans="1:25" s="304" customFormat="1" ht="13.5" customHeight="1">
      <c r="A8" s="663"/>
      <c r="B8" s="53" t="s">
        <v>419</v>
      </c>
      <c r="C8" s="305" t="s">
        <v>420</v>
      </c>
      <c r="D8" s="306"/>
      <c r="E8" s="306"/>
      <c r="F8" s="307"/>
      <c r="G8" s="305" t="s">
        <v>421</v>
      </c>
      <c r="H8" s="308"/>
      <c r="I8" s="309"/>
      <c r="J8" s="325" t="s">
        <v>419</v>
      </c>
      <c r="K8" s="305" t="s">
        <v>420</v>
      </c>
      <c r="L8" s="306"/>
      <c r="M8" s="306"/>
      <c r="N8" s="664"/>
      <c r="O8" s="671" t="s">
        <v>421</v>
      </c>
      <c r="P8" s="308"/>
      <c r="Q8" s="308"/>
      <c r="R8" s="325" t="s">
        <v>419</v>
      </c>
      <c r="S8" s="305" t="s">
        <v>420</v>
      </c>
      <c r="T8" s="306"/>
      <c r="U8" s="306"/>
      <c r="V8" s="307"/>
      <c r="W8" s="305" t="s">
        <v>421</v>
      </c>
      <c r="X8" s="308"/>
      <c r="Y8" s="672"/>
    </row>
    <row r="9" spans="1:25" s="304" customFormat="1" ht="13.5" customHeight="1">
      <c r="A9" s="663"/>
      <c r="B9" s="52"/>
      <c r="C9" s="299" t="s">
        <v>433</v>
      </c>
      <c r="D9" s="310"/>
      <c r="E9" s="311"/>
      <c r="F9" s="312"/>
      <c r="G9" s="69" t="s">
        <v>422</v>
      </c>
      <c r="H9" s="78"/>
      <c r="I9" s="70"/>
      <c r="J9" s="326"/>
      <c r="K9" s="299" t="s">
        <v>433</v>
      </c>
      <c r="L9" s="310"/>
      <c r="M9" s="311"/>
      <c r="N9" s="665"/>
      <c r="O9" s="673" t="s">
        <v>422</v>
      </c>
      <c r="P9" s="78"/>
      <c r="Q9" s="70"/>
      <c r="R9" s="326"/>
      <c r="S9" s="299" t="s">
        <v>433</v>
      </c>
      <c r="T9" s="310"/>
      <c r="U9" s="311"/>
      <c r="V9" s="312"/>
      <c r="W9" s="69" t="s">
        <v>422</v>
      </c>
      <c r="X9" s="78"/>
      <c r="Y9" s="674"/>
    </row>
    <row r="10" spans="1:25" s="304" customFormat="1" ht="13.5" customHeight="1">
      <c r="A10" s="663"/>
      <c r="B10" s="52"/>
      <c r="C10" s="52" t="s">
        <v>423</v>
      </c>
      <c r="D10" s="69" t="s">
        <v>424</v>
      </c>
      <c r="E10" s="308"/>
      <c r="F10" s="309"/>
      <c r="G10" s="52"/>
      <c r="H10" s="53" t="s">
        <v>425</v>
      </c>
      <c r="I10" s="53" t="s">
        <v>426</v>
      </c>
      <c r="J10" s="326"/>
      <c r="K10" s="326" t="s">
        <v>446</v>
      </c>
      <c r="L10" s="1426" t="s">
        <v>447</v>
      </c>
      <c r="M10" s="1438"/>
      <c r="N10" s="1439"/>
      <c r="O10" s="565"/>
      <c r="P10" s="53" t="s">
        <v>425</v>
      </c>
      <c r="Q10" s="384" t="s">
        <v>426</v>
      </c>
      <c r="R10" s="326"/>
      <c r="S10" s="326" t="s">
        <v>446</v>
      </c>
      <c r="T10" s="1426" t="s">
        <v>424</v>
      </c>
      <c r="U10" s="1438"/>
      <c r="V10" s="1427"/>
      <c r="W10" s="52"/>
      <c r="X10" s="53" t="s">
        <v>425</v>
      </c>
      <c r="Y10" s="666" t="s">
        <v>426</v>
      </c>
    </row>
    <row r="11" spans="1:25" s="304" customFormat="1" ht="13.5" customHeight="1">
      <c r="A11" s="1645" t="s">
        <v>160</v>
      </c>
      <c r="B11" s="1576" t="s">
        <v>410</v>
      </c>
      <c r="C11" s="52"/>
      <c r="D11" s="52"/>
      <c r="E11" s="53" t="s">
        <v>425</v>
      </c>
      <c r="F11" s="53" t="s">
        <v>426</v>
      </c>
      <c r="G11" s="52"/>
      <c r="H11" s="52"/>
      <c r="I11" s="52"/>
      <c r="J11" s="1576" t="s">
        <v>410</v>
      </c>
      <c r="K11" s="52"/>
      <c r="L11" s="52"/>
      <c r="M11" s="53" t="s">
        <v>425</v>
      </c>
      <c r="N11" s="666" t="s">
        <v>426</v>
      </c>
      <c r="O11" s="565"/>
      <c r="P11" s="52"/>
      <c r="Q11" s="379"/>
      <c r="R11" s="1576" t="s">
        <v>410</v>
      </c>
      <c r="S11" s="52"/>
      <c r="T11" s="52"/>
      <c r="U11" s="53" t="s">
        <v>425</v>
      </c>
      <c r="V11" s="53" t="s">
        <v>426</v>
      </c>
      <c r="W11" s="52"/>
      <c r="X11" s="52"/>
      <c r="Y11" s="569"/>
    </row>
    <row r="12" spans="1:25" s="304" customFormat="1" ht="13.5" customHeight="1">
      <c r="A12" s="1646"/>
      <c r="B12" s="1320"/>
      <c r="C12" s="374" t="s">
        <v>434</v>
      </c>
      <c r="D12" s="374"/>
      <c r="E12" s="151" t="s">
        <v>427</v>
      </c>
      <c r="F12" s="151" t="s">
        <v>428</v>
      </c>
      <c r="G12" s="374"/>
      <c r="H12" s="151" t="s">
        <v>427</v>
      </c>
      <c r="I12" s="151" t="s">
        <v>428</v>
      </c>
      <c r="J12" s="1320"/>
      <c r="K12" s="374" t="s">
        <v>434</v>
      </c>
      <c r="L12" s="374"/>
      <c r="M12" s="151" t="s">
        <v>427</v>
      </c>
      <c r="N12" s="667" t="s">
        <v>428</v>
      </c>
      <c r="O12" s="566"/>
      <c r="P12" s="151" t="s">
        <v>427</v>
      </c>
      <c r="Q12" s="151" t="s">
        <v>428</v>
      </c>
      <c r="R12" s="1320"/>
      <c r="S12" s="374" t="s">
        <v>434</v>
      </c>
      <c r="T12" s="374"/>
      <c r="U12" s="151" t="s">
        <v>427</v>
      </c>
      <c r="V12" s="151" t="s">
        <v>428</v>
      </c>
      <c r="W12" s="374"/>
      <c r="X12" s="151" t="s">
        <v>427</v>
      </c>
      <c r="Y12" s="667" t="s">
        <v>428</v>
      </c>
    </row>
    <row r="13" spans="1:25" ht="35.1" customHeight="1">
      <c r="A13" s="570">
        <v>2015</v>
      </c>
      <c r="B13" s="25">
        <v>19</v>
      </c>
      <c r="C13" s="25">
        <v>468</v>
      </c>
      <c r="D13" s="25">
        <v>361</v>
      </c>
      <c r="E13" s="25">
        <v>103</v>
      </c>
      <c r="F13" s="25">
        <v>258</v>
      </c>
      <c r="G13" s="25">
        <v>240</v>
      </c>
      <c r="H13" s="25">
        <v>107</v>
      </c>
      <c r="I13" s="25">
        <v>133</v>
      </c>
      <c r="J13" s="25">
        <v>11</v>
      </c>
      <c r="K13" s="25">
        <v>396</v>
      </c>
      <c r="L13" s="25">
        <v>300</v>
      </c>
      <c r="M13" s="25">
        <v>88</v>
      </c>
      <c r="N13" s="538">
        <v>212</v>
      </c>
      <c r="O13" s="675">
        <v>193</v>
      </c>
      <c r="P13" s="25">
        <v>103</v>
      </c>
      <c r="Q13" s="25">
        <v>90</v>
      </c>
      <c r="R13" s="25">
        <v>8</v>
      </c>
      <c r="S13" s="25">
        <v>72</v>
      </c>
      <c r="T13" s="25">
        <v>61</v>
      </c>
      <c r="U13" s="25">
        <v>15</v>
      </c>
      <c r="V13" s="25">
        <v>46</v>
      </c>
      <c r="W13" s="25">
        <v>47</v>
      </c>
      <c r="X13" s="254">
        <v>4</v>
      </c>
      <c r="Y13" s="602">
        <v>43</v>
      </c>
    </row>
    <row r="14" spans="1:25" ht="35.1" customHeight="1" collapsed="1">
      <c r="A14" s="570">
        <v>2016</v>
      </c>
      <c r="B14" s="25">
        <v>19</v>
      </c>
      <c r="C14" s="25">
        <v>468</v>
      </c>
      <c r="D14" s="25">
        <v>410</v>
      </c>
      <c r="E14" s="25">
        <v>117</v>
      </c>
      <c r="F14" s="25">
        <v>293</v>
      </c>
      <c r="G14" s="25">
        <v>275</v>
      </c>
      <c r="H14" s="25">
        <v>50</v>
      </c>
      <c r="I14" s="25">
        <v>225</v>
      </c>
      <c r="J14" s="25">
        <v>11</v>
      </c>
      <c r="K14" s="25">
        <v>396</v>
      </c>
      <c r="L14" s="25">
        <v>348</v>
      </c>
      <c r="M14" s="25">
        <v>101</v>
      </c>
      <c r="N14" s="538">
        <v>247</v>
      </c>
      <c r="O14" s="675">
        <v>223</v>
      </c>
      <c r="P14" s="25">
        <v>43</v>
      </c>
      <c r="Q14" s="25">
        <v>180</v>
      </c>
      <c r="R14" s="25">
        <v>8</v>
      </c>
      <c r="S14" s="25">
        <v>72</v>
      </c>
      <c r="T14" s="25">
        <v>62</v>
      </c>
      <c r="U14" s="25">
        <v>16</v>
      </c>
      <c r="V14" s="25">
        <v>46</v>
      </c>
      <c r="W14" s="25">
        <v>52</v>
      </c>
      <c r="X14" s="254">
        <v>7</v>
      </c>
      <c r="Y14" s="602">
        <v>45</v>
      </c>
    </row>
    <row r="15" spans="1:25" s="55" customFormat="1" ht="35.1" customHeight="1" collapsed="1">
      <c r="A15" s="570">
        <v>2017</v>
      </c>
      <c r="B15" s="25">
        <v>19</v>
      </c>
      <c r="C15" s="25">
        <v>468</v>
      </c>
      <c r="D15" s="25">
        <v>402</v>
      </c>
      <c r="E15" s="25">
        <v>111</v>
      </c>
      <c r="F15" s="25">
        <v>291</v>
      </c>
      <c r="G15" s="25">
        <v>256</v>
      </c>
      <c r="H15" s="25">
        <v>43</v>
      </c>
      <c r="I15" s="25">
        <v>213</v>
      </c>
      <c r="J15" s="25">
        <v>11</v>
      </c>
      <c r="K15" s="25">
        <v>396</v>
      </c>
      <c r="L15" s="25">
        <v>340</v>
      </c>
      <c r="M15" s="25">
        <v>94</v>
      </c>
      <c r="N15" s="538">
        <v>246</v>
      </c>
      <c r="O15" s="675">
        <v>212</v>
      </c>
      <c r="P15" s="25">
        <v>39</v>
      </c>
      <c r="Q15" s="25">
        <v>173</v>
      </c>
      <c r="R15" s="25">
        <v>8</v>
      </c>
      <c r="S15" s="25">
        <v>72</v>
      </c>
      <c r="T15" s="25">
        <v>62</v>
      </c>
      <c r="U15" s="25">
        <v>17</v>
      </c>
      <c r="V15" s="25">
        <v>45</v>
      </c>
      <c r="W15" s="25">
        <v>44</v>
      </c>
      <c r="X15" s="254">
        <v>4</v>
      </c>
      <c r="Y15" s="602">
        <v>40</v>
      </c>
    </row>
    <row r="16" spans="1:25" s="314" customFormat="1" ht="34.5" customHeight="1">
      <c r="A16" s="570">
        <v>2018</v>
      </c>
      <c r="B16" s="25">
        <v>19</v>
      </c>
      <c r="C16" s="25">
        <v>492</v>
      </c>
      <c r="D16" s="25">
        <v>340</v>
      </c>
      <c r="E16" s="25">
        <v>101</v>
      </c>
      <c r="F16" s="25">
        <v>239</v>
      </c>
      <c r="G16" s="25">
        <v>211</v>
      </c>
      <c r="H16" s="25">
        <v>47</v>
      </c>
      <c r="I16" s="25">
        <v>164</v>
      </c>
      <c r="J16" s="25">
        <v>11</v>
      </c>
      <c r="K16" s="25">
        <v>420</v>
      </c>
      <c r="L16" s="25">
        <v>278</v>
      </c>
      <c r="M16" s="25">
        <v>84</v>
      </c>
      <c r="N16" s="538">
        <v>194</v>
      </c>
      <c r="O16" s="675">
        <v>167</v>
      </c>
      <c r="P16" s="25">
        <v>43</v>
      </c>
      <c r="Q16" s="25">
        <v>124</v>
      </c>
      <c r="R16" s="25">
        <v>8</v>
      </c>
      <c r="S16" s="25">
        <v>72</v>
      </c>
      <c r="T16" s="25">
        <v>62</v>
      </c>
      <c r="U16" s="25">
        <v>17</v>
      </c>
      <c r="V16" s="25">
        <v>45</v>
      </c>
      <c r="W16" s="25">
        <v>44</v>
      </c>
      <c r="X16" s="254">
        <v>4</v>
      </c>
      <c r="Y16" s="602">
        <v>40</v>
      </c>
    </row>
    <row r="17" spans="1:25" s="55" customFormat="1" ht="35.1" customHeight="1">
      <c r="A17" s="570">
        <v>2019</v>
      </c>
      <c r="B17" s="25">
        <f t="shared" ref="B17:Y17" si="0">SUM(B18:B27)</f>
        <v>20</v>
      </c>
      <c r="C17" s="25">
        <f t="shared" si="0"/>
        <v>572</v>
      </c>
      <c r="D17" s="25">
        <f t="shared" si="0"/>
        <v>407</v>
      </c>
      <c r="E17" s="25">
        <f t="shared" si="0"/>
        <v>134</v>
      </c>
      <c r="F17" s="25">
        <f t="shared" si="0"/>
        <v>357</v>
      </c>
      <c r="G17" s="25">
        <f t="shared" si="0"/>
        <v>329</v>
      </c>
      <c r="H17" s="25">
        <f t="shared" si="0"/>
        <v>50</v>
      </c>
      <c r="I17" s="25">
        <f t="shared" si="0"/>
        <v>279</v>
      </c>
      <c r="J17" s="25">
        <f t="shared" si="0"/>
        <v>12</v>
      </c>
      <c r="K17" s="25">
        <f t="shared" si="0"/>
        <v>500</v>
      </c>
      <c r="L17" s="25">
        <f t="shared" si="0"/>
        <v>345</v>
      </c>
      <c r="M17" s="25">
        <f t="shared" si="0"/>
        <v>115</v>
      </c>
      <c r="N17" s="538">
        <f t="shared" si="0"/>
        <v>314</v>
      </c>
      <c r="O17" s="675">
        <f t="shared" si="0"/>
        <v>281</v>
      </c>
      <c r="P17" s="25">
        <f t="shared" si="0"/>
        <v>44</v>
      </c>
      <c r="Q17" s="25">
        <f t="shared" si="0"/>
        <v>237</v>
      </c>
      <c r="R17" s="25">
        <f t="shared" si="0"/>
        <v>8</v>
      </c>
      <c r="S17" s="25">
        <f t="shared" si="0"/>
        <v>72</v>
      </c>
      <c r="T17" s="25">
        <f t="shared" si="0"/>
        <v>62</v>
      </c>
      <c r="U17" s="25">
        <f t="shared" si="0"/>
        <v>19</v>
      </c>
      <c r="V17" s="25">
        <f t="shared" si="0"/>
        <v>43</v>
      </c>
      <c r="W17" s="25">
        <f t="shared" si="0"/>
        <v>48</v>
      </c>
      <c r="X17" s="25">
        <f t="shared" si="0"/>
        <v>6</v>
      </c>
      <c r="Y17" s="538">
        <f t="shared" si="0"/>
        <v>42</v>
      </c>
    </row>
    <row r="18" spans="1:25" ht="35.1" hidden="1" customHeight="1" outlineLevel="1">
      <c r="A18" s="570" t="s">
        <v>98</v>
      </c>
      <c r="B18" s="372">
        <f>SUM(J18,R18)</f>
        <v>8</v>
      </c>
      <c r="C18" s="372">
        <f>SUM(K18,S18)</f>
        <v>196</v>
      </c>
      <c r="D18" s="372">
        <f>SUM(L18,T18)</f>
        <v>179</v>
      </c>
      <c r="E18" s="372">
        <f>SUM(M18,U18)</f>
        <v>36</v>
      </c>
      <c r="F18" s="372">
        <f t="shared" ref="F18:F27" si="1">SUM(N18,V18)</f>
        <v>143</v>
      </c>
      <c r="G18" s="372">
        <f t="shared" ref="G18:G27" si="2">SUM(O18,W18)</f>
        <v>118</v>
      </c>
      <c r="H18" s="372">
        <f t="shared" ref="H18:H27" si="3">SUM(P18,X18)</f>
        <v>10</v>
      </c>
      <c r="I18" s="372">
        <f t="shared" ref="I18:I27" si="4">SUM(Q18,Y18)</f>
        <v>108</v>
      </c>
      <c r="J18" s="88">
        <v>7</v>
      </c>
      <c r="K18" s="88">
        <v>187</v>
      </c>
      <c r="L18" s="88">
        <v>170</v>
      </c>
      <c r="M18" s="88">
        <v>35</v>
      </c>
      <c r="N18" s="578">
        <v>135</v>
      </c>
      <c r="O18" s="579">
        <v>111</v>
      </c>
      <c r="P18" s="88">
        <v>9</v>
      </c>
      <c r="Q18" s="88">
        <v>102</v>
      </c>
      <c r="R18" s="88">
        <v>1</v>
      </c>
      <c r="S18" s="88">
        <v>9</v>
      </c>
      <c r="T18" s="88">
        <v>9</v>
      </c>
      <c r="U18" s="88">
        <v>1</v>
      </c>
      <c r="V18" s="88">
        <v>8</v>
      </c>
      <c r="W18" s="88">
        <v>7</v>
      </c>
      <c r="X18" s="88">
        <v>1</v>
      </c>
      <c r="Y18" s="578">
        <v>6</v>
      </c>
    </row>
    <row r="19" spans="1:25" ht="35.1" hidden="1" customHeight="1" outlineLevel="1">
      <c r="A19" s="570" t="s">
        <v>51</v>
      </c>
      <c r="B19" s="372">
        <f t="shared" ref="B19:B27" si="5">SUM(J19,R19)</f>
        <v>4</v>
      </c>
      <c r="C19" s="372">
        <f t="shared" ref="C19:C27" si="6">SUM(K19,S19)</f>
        <v>209</v>
      </c>
      <c r="D19" s="372">
        <f t="shared" ref="D19:D27" si="7">SUM(L19,T19)</f>
        <v>181</v>
      </c>
      <c r="E19" s="372">
        <f t="shared" ref="E19:E27" si="8">SUM(M19,U19)</f>
        <v>62</v>
      </c>
      <c r="F19" s="372">
        <f t="shared" si="1"/>
        <v>119</v>
      </c>
      <c r="G19" s="372">
        <f t="shared" si="2"/>
        <v>116</v>
      </c>
      <c r="H19" s="372">
        <f t="shared" si="3"/>
        <v>24</v>
      </c>
      <c r="I19" s="372">
        <f t="shared" si="4"/>
        <v>92</v>
      </c>
      <c r="J19" s="88">
        <v>3</v>
      </c>
      <c r="K19" s="88">
        <v>200</v>
      </c>
      <c r="L19" s="88">
        <v>175</v>
      </c>
      <c r="M19" s="88">
        <v>57</v>
      </c>
      <c r="N19" s="578">
        <v>118</v>
      </c>
      <c r="O19" s="579">
        <v>112</v>
      </c>
      <c r="P19" s="88">
        <v>23</v>
      </c>
      <c r="Q19" s="88">
        <v>89</v>
      </c>
      <c r="R19" s="88">
        <v>1</v>
      </c>
      <c r="S19" s="88">
        <v>9</v>
      </c>
      <c r="T19" s="88">
        <v>6</v>
      </c>
      <c r="U19" s="88">
        <v>5</v>
      </c>
      <c r="V19" s="88">
        <v>1</v>
      </c>
      <c r="W19" s="88">
        <v>4</v>
      </c>
      <c r="X19" s="88">
        <v>1</v>
      </c>
      <c r="Y19" s="578">
        <v>3</v>
      </c>
    </row>
    <row r="20" spans="1:25" ht="35.1" hidden="1" customHeight="1" outlineLevel="1">
      <c r="A20" s="570" t="s">
        <v>52</v>
      </c>
      <c r="B20" s="372">
        <f t="shared" si="5"/>
        <v>0</v>
      </c>
      <c r="C20" s="372">
        <f t="shared" si="6"/>
        <v>0</v>
      </c>
      <c r="D20" s="372">
        <f t="shared" si="7"/>
        <v>0</v>
      </c>
      <c r="E20" s="372">
        <f t="shared" si="8"/>
        <v>0</v>
      </c>
      <c r="F20" s="372">
        <f t="shared" si="1"/>
        <v>0</v>
      </c>
      <c r="G20" s="372">
        <f t="shared" si="2"/>
        <v>0</v>
      </c>
      <c r="H20" s="372">
        <f t="shared" si="3"/>
        <v>0</v>
      </c>
      <c r="I20" s="372">
        <f t="shared" si="4"/>
        <v>0</v>
      </c>
      <c r="J20" s="88">
        <v>0</v>
      </c>
      <c r="K20" s="88">
        <v>0</v>
      </c>
      <c r="L20" s="88">
        <v>0</v>
      </c>
      <c r="M20" s="88">
        <v>0</v>
      </c>
      <c r="N20" s="578">
        <v>0</v>
      </c>
      <c r="O20" s="579">
        <v>0</v>
      </c>
      <c r="P20" s="88">
        <v>0</v>
      </c>
      <c r="Q20" s="88">
        <v>0</v>
      </c>
      <c r="R20" s="88">
        <v>0</v>
      </c>
      <c r="S20" s="88">
        <v>0</v>
      </c>
      <c r="T20" s="88">
        <v>0</v>
      </c>
      <c r="U20" s="88">
        <v>0</v>
      </c>
      <c r="V20" s="88">
        <v>0</v>
      </c>
      <c r="W20" s="88">
        <v>0</v>
      </c>
      <c r="X20" s="88">
        <v>0</v>
      </c>
      <c r="Y20" s="578">
        <v>0</v>
      </c>
    </row>
    <row r="21" spans="1:25" ht="35.1" hidden="1" customHeight="1" outlineLevel="1">
      <c r="A21" s="570" t="s">
        <v>53</v>
      </c>
      <c r="B21" s="372">
        <f t="shared" si="5"/>
        <v>0</v>
      </c>
      <c r="C21" s="372">
        <f t="shared" si="6"/>
        <v>0</v>
      </c>
      <c r="D21" s="372">
        <f t="shared" si="7"/>
        <v>0</v>
      </c>
      <c r="E21" s="372">
        <f t="shared" si="8"/>
        <v>0</v>
      </c>
      <c r="F21" s="372">
        <f t="shared" si="1"/>
        <v>0</v>
      </c>
      <c r="G21" s="372">
        <f t="shared" si="2"/>
        <v>0</v>
      </c>
      <c r="H21" s="372">
        <f t="shared" si="3"/>
        <v>0</v>
      </c>
      <c r="I21" s="372">
        <f t="shared" si="4"/>
        <v>0</v>
      </c>
      <c r="J21" s="88">
        <v>0</v>
      </c>
      <c r="K21" s="88">
        <v>0</v>
      </c>
      <c r="L21" s="88">
        <v>0</v>
      </c>
      <c r="M21" s="88">
        <v>0</v>
      </c>
      <c r="N21" s="578">
        <v>0</v>
      </c>
      <c r="O21" s="579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578">
        <v>0</v>
      </c>
    </row>
    <row r="22" spans="1:25" ht="35.1" hidden="1" customHeight="1" outlineLevel="1">
      <c r="A22" s="570" t="s">
        <v>54</v>
      </c>
      <c r="B22" s="372">
        <f t="shared" si="5"/>
        <v>0</v>
      </c>
      <c r="C22" s="372">
        <f t="shared" si="6"/>
        <v>0</v>
      </c>
      <c r="D22" s="372">
        <f t="shared" si="7"/>
        <v>0</v>
      </c>
      <c r="E22" s="372">
        <f t="shared" si="8"/>
        <v>0</v>
      </c>
      <c r="F22" s="372">
        <f t="shared" si="1"/>
        <v>0</v>
      </c>
      <c r="G22" s="372">
        <f t="shared" si="2"/>
        <v>0</v>
      </c>
      <c r="H22" s="372">
        <f t="shared" si="3"/>
        <v>0</v>
      </c>
      <c r="I22" s="372">
        <f t="shared" si="4"/>
        <v>0</v>
      </c>
      <c r="J22" s="88">
        <v>0</v>
      </c>
      <c r="K22" s="88">
        <v>0</v>
      </c>
      <c r="L22" s="88">
        <v>0</v>
      </c>
      <c r="M22" s="88">
        <v>0</v>
      </c>
      <c r="N22" s="578">
        <v>0</v>
      </c>
      <c r="O22" s="579">
        <v>0</v>
      </c>
      <c r="P22" s="88">
        <v>0</v>
      </c>
      <c r="Q22" s="88">
        <v>0</v>
      </c>
      <c r="R22" s="88">
        <v>0</v>
      </c>
      <c r="S22" s="88">
        <v>0</v>
      </c>
      <c r="T22" s="88">
        <v>0</v>
      </c>
      <c r="U22" s="88">
        <v>0</v>
      </c>
      <c r="V22" s="88">
        <v>0</v>
      </c>
      <c r="W22" s="88">
        <v>0</v>
      </c>
      <c r="X22" s="88">
        <v>0</v>
      </c>
      <c r="Y22" s="578">
        <v>0</v>
      </c>
    </row>
    <row r="23" spans="1:25" ht="35.1" hidden="1" customHeight="1" outlineLevel="1">
      <c r="A23" s="570" t="s">
        <v>799</v>
      </c>
      <c r="B23" s="372">
        <f t="shared" si="5"/>
        <v>3</v>
      </c>
      <c r="C23" s="372">
        <f t="shared" si="6"/>
        <v>27</v>
      </c>
      <c r="D23" s="372">
        <f t="shared" si="7"/>
        <v>24</v>
      </c>
      <c r="E23" s="372">
        <f t="shared" si="8"/>
        <v>7</v>
      </c>
      <c r="F23" s="372">
        <f t="shared" si="1"/>
        <v>17</v>
      </c>
      <c r="G23" s="372">
        <f t="shared" si="2"/>
        <v>20</v>
      </c>
      <c r="H23" s="372">
        <f t="shared" si="3"/>
        <v>2</v>
      </c>
      <c r="I23" s="372">
        <f t="shared" si="4"/>
        <v>18</v>
      </c>
      <c r="J23" s="88">
        <v>0</v>
      </c>
      <c r="K23" s="88">
        <v>0</v>
      </c>
      <c r="L23" s="88">
        <v>0</v>
      </c>
      <c r="M23" s="88">
        <v>0</v>
      </c>
      <c r="N23" s="578">
        <v>0</v>
      </c>
      <c r="O23" s="579">
        <v>0</v>
      </c>
      <c r="P23" s="88">
        <v>0</v>
      </c>
      <c r="Q23" s="88">
        <v>0</v>
      </c>
      <c r="R23" s="88">
        <v>3</v>
      </c>
      <c r="S23" s="88">
        <v>27</v>
      </c>
      <c r="T23" s="88">
        <v>24</v>
      </c>
      <c r="U23" s="88">
        <v>7</v>
      </c>
      <c r="V23" s="88">
        <v>17</v>
      </c>
      <c r="W23" s="88">
        <v>20</v>
      </c>
      <c r="X23" s="88">
        <v>2</v>
      </c>
      <c r="Y23" s="578">
        <v>18</v>
      </c>
    </row>
    <row r="24" spans="1:25" ht="35.1" hidden="1" customHeight="1" outlineLevel="1">
      <c r="A24" s="570" t="s">
        <v>429</v>
      </c>
      <c r="B24" s="372">
        <f t="shared" si="5"/>
        <v>3</v>
      </c>
      <c r="C24" s="372">
        <f t="shared" si="6"/>
        <v>27</v>
      </c>
      <c r="D24" s="372">
        <f t="shared" si="7"/>
        <v>23</v>
      </c>
      <c r="E24" s="372">
        <f t="shared" si="8"/>
        <v>6</v>
      </c>
      <c r="F24" s="372">
        <f t="shared" si="1"/>
        <v>17</v>
      </c>
      <c r="G24" s="372">
        <f t="shared" si="2"/>
        <v>17</v>
      </c>
      <c r="H24" s="372">
        <f t="shared" si="3"/>
        <v>2</v>
      </c>
      <c r="I24" s="372">
        <f t="shared" si="4"/>
        <v>15</v>
      </c>
      <c r="J24" s="88">
        <v>0</v>
      </c>
      <c r="K24" s="88">
        <v>0</v>
      </c>
      <c r="L24" s="88">
        <v>0</v>
      </c>
      <c r="M24" s="88">
        <v>0</v>
      </c>
      <c r="N24" s="578">
        <v>0</v>
      </c>
      <c r="O24" s="579">
        <v>0</v>
      </c>
      <c r="P24" s="88">
        <v>0</v>
      </c>
      <c r="Q24" s="88">
        <v>0</v>
      </c>
      <c r="R24" s="88">
        <v>3</v>
      </c>
      <c r="S24" s="88">
        <v>27</v>
      </c>
      <c r="T24" s="88">
        <v>23</v>
      </c>
      <c r="U24" s="88">
        <v>6</v>
      </c>
      <c r="V24" s="88">
        <v>17</v>
      </c>
      <c r="W24" s="88">
        <v>17</v>
      </c>
      <c r="X24" s="88">
        <v>2</v>
      </c>
      <c r="Y24" s="578">
        <v>15</v>
      </c>
    </row>
    <row r="25" spans="1:25" ht="35.1" hidden="1" customHeight="1" outlineLevel="1">
      <c r="A25" s="570" t="s">
        <v>430</v>
      </c>
      <c r="B25" s="372">
        <f t="shared" si="5"/>
        <v>0</v>
      </c>
      <c r="C25" s="372">
        <f t="shared" si="6"/>
        <v>0</v>
      </c>
      <c r="D25" s="372">
        <f t="shared" si="7"/>
        <v>0</v>
      </c>
      <c r="E25" s="372">
        <f t="shared" si="8"/>
        <v>0</v>
      </c>
      <c r="F25" s="372">
        <f t="shared" si="1"/>
        <v>0</v>
      </c>
      <c r="G25" s="372">
        <f t="shared" si="2"/>
        <v>0</v>
      </c>
      <c r="H25" s="372">
        <f t="shared" si="3"/>
        <v>0</v>
      </c>
      <c r="I25" s="372">
        <f t="shared" si="4"/>
        <v>0</v>
      </c>
      <c r="J25" s="88">
        <v>0</v>
      </c>
      <c r="K25" s="88">
        <v>0</v>
      </c>
      <c r="L25" s="88">
        <v>0</v>
      </c>
      <c r="M25" s="88">
        <v>0</v>
      </c>
      <c r="N25" s="578">
        <v>0</v>
      </c>
      <c r="O25" s="579">
        <v>0</v>
      </c>
      <c r="P25" s="88">
        <v>0</v>
      </c>
      <c r="Q25" s="88">
        <v>0</v>
      </c>
      <c r="R25" s="88">
        <v>0</v>
      </c>
      <c r="S25" s="88">
        <v>0</v>
      </c>
      <c r="T25" s="88">
        <v>0</v>
      </c>
      <c r="U25" s="88">
        <v>0</v>
      </c>
      <c r="V25" s="88">
        <v>0</v>
      </c>
      <c r="W25" s="88">
        <v>0</v>
      </c>
      <c r="X25" s="88">
        <v>0</v>
      </c>
      <c r="Y25" s="578">
        <v>0</v>
      </c>
    </row>
    <row r="26" spans="1:25" ht="35.1" hidden="1" customHeight="1" outlineLevel="1">
      <c r="A26" s="570" t="s">
        <v>57</v>
      </c>
      <c r="B26" s="372">
        <f t="shared" si="5"/>
        <v>2</v>
      </c>
      <c r="C26" s="372">
        <f t="shared" si="6"/>
        <v>113</v>
      </c>
      <c r="D26" s="372">
        <f t="shared" si="7"/>
        <v>0</v>
      </c>
      <c r="E26" s="372">
        <f t="shared" si="8"/>
        <v>23</v>
      </c>
      <c r="F26" s="372">
        <f t="shared" si="1"/>
        <v>61</v>
      </c>
      <c r="G26" s="372">
        <f t="shared" si="2"/>
        <v>58</v>
      </c>
      <c r="H26" s="372">
        <f t="shared" si="3"/>
        <v>12</v>
      </c>
      <c r="I26" s="372">
        <f t="shared" si="4"/>
        <v>46</v>
      </c>
      <c r="J26" s="88">
        <v>2</v>
      </c>
      <c r="K26" s="88">
        <v>113</v>
      </c>
      <c r="L26" s="88"/>
      <c r="M26" s="88">
        <v>23</v>
      </c>
      <c r="N26" s="578">
        <v>61</v>
      </c>
      <c r="O26" s="579">
        <v>58</v>
      </c>
      <c r="P26" s="88">
        <v>12</v>
      </c>
      <c r="Q26" s="88">
        <v>46</v>
      </c>
      <c r="R26" s="88">
        <v>0</v>
      </c>
      <c r="S26" s="88">
        <v>0</v>
      </c>
      <c r="T26" s="88">
        <v>0</v>
      </c>
      <c r="U26" s="88">
        <v>0</v>
      </c>
      <c r="V26" s="88">
        <v>0</v>
      </c>
      <c r="W26" s="88">
        <v>0</v>
      </c>
      <c r="X26" s="88">
        <v>0</v>
      </c>
      <c r="Y26" s="578">
        <v>0</v>
      </c>
    </row>
    <row r="27" spans="1:25" ht="35.1" hidden="1" customHeight="1" outlineLevel="1">
      <c r="A27" s="570" t="s">
        <v>431</v>
      </c>
      <c r="B27" s="372">
        <f t="shared" si="5"/>
        <v>0</v>
      </c>
      <c r="C27" s="372">
        <f t="shared" si="6"/>
        <v>0</v>
      </c>
      <c r="D27" s="372">
        <f t="shared" si="7"/>
        <v>0</v>
      </c>
      <c r="E27" s="372">
        <f t="shared" si="8"/>
        <v>0</v>
      </c>
      <c r="F27" s="372">
        <f t="shared" si="1"/>
        <v>0</v>
      </c>
      <c r="G27" s="372">
        <f t="shared" si="2"/>
        <v>0</v>
      </c>
      <c r="H27" s="372">
        <f t="shared" si="3"/>
        <v>0</v>
      </c>
      <c r="I27" s="372">
        <f t="shared" si="4"/>
        <v>0</v>
      </c>
      <c r="J27" s="88">
        <v>0</v>
      </c>
      <c r="K27" s="88">
        <v>0</v>
      </c>
      <c r="L27" s="88">
        <v>0</v>
      </c>
      <c r="M27" s="88">
        <v>0</v>
      </c>
      <c r="N27" s="578">
        <v>0</v>
      </c>
      <c r="O27" s="579">
        <v>0</v>
      </c>
      <c r="P27" s="88">
        <v>0</v>
      </c>
      <c r="Q27" s="88">
        <v>0</v>
      </c>
      <c r="R27" s="88">
        <v>0</v>
      </c>
      <c r="S27" s="88">
        <v>0</v>
      </c>
      <c r="T27" s="88">
        <v>0</v>
      </c>
      <c r="U27" s="88">
        <v>0</v>
      </c>
      <c r="V27" s="88">
        <v>0</v>
      </c>
      <c r="W27" s="88">
        <v>0</v>
      </c>
      <c r="X27" s="88">
        <v>0</v>
      </c>
      <c r="Y27" s="578">
        <v>0</v>
      </c>
    </row>
    <row r="28" spans="1:25" s="524" customFormat="1" ht="35.1" customHeight="1" collapsed="1">
      <c r="A28" s="771">
        <v>2020</v>
      </c>
      <c r="B28" s="762">
        <f t="shared" ref="B28:Y28" si="9">SUM(B29:B38)</f>
        <v>19</v>
      </c>
      <c r="C28" s="762">
        <f t="shared" si="9"/>
        <v>540</v>
      </c>
      <c r="D28" s="762">
        <f t="shared" si="9"/>
        <v>449</v>
      </c>
      <c r="E28" s="762">
        <f t="shared" si="9"/>
        <v>116</v>
      </c>
      <c r="F28" s="762">
        <f t="shared" si="9"/>
        <v>333</v>
      </c>
      <c r="G28" s="762">
        <f t="shared" si="9"/>
        <v>305</v>
      </c>
      <c r="H28" s="762">
        <f t="shared" si="9"/>
        <v>45</v>
      </c>
      <c r="I28" s="762">
        <f t="shared" si="9"/>
        <v>260</v>
      </c>
      <c r="J28" s="762">
        <f t="shared" si="9"/>
        <v>12</v>
      </c>
      <c r="K28" s="762">
        <f t="shared" si="9"/>
        <v>477</v>
      </c>
      <c r="L28" s="762">
        <f t="shared" si="9"/>
        <v>393</v>
      </c>
      <c r="M28" s="762">
        <f t="shared" si="9"/>
        <v>102</v>
      </c>
      <c r="N28" s="822">
        <f t="shared" si="9"/>
        <v>291</v>
      </c>
      <c r="O28" s="823">
        <f t="shared" si="9"/>
        <v>266</v>
      </c>
      <c r="P28" s="762">
        <f t="shared" si="9"/>
        <v>42</v>
      </c>
      <c r="Q28" s="762">
        <f t="shared" si="9"/>
        <v>224</v>
      </c>
      <c r="R28" s="762">
        <f t="shared" si="9"/>
        <v>7</v>
      </c>
      <c r="S28" s="762">
        <f t="shared" si="9"/>
        <v>63</v>
      </c>
      <c r="T28" s="762">
        <f t="shared" si="9"/>
        <v>56</v>
      </c>
      <c r="U28" s="762">
        <f t="shared" si="9"/>
        <v>14</v>
      </c>
      <c r="V28" s="762">
        <f t="shared" si="9"/>
        <v>42</v>
      </c>
      <c r="W28" s="762">
        <f t="shared" si="9"/>
        <v>39</v>
      </c>
      <c r="X28" s="762">
        <f t="shared" si="9"/>
        <v>3</v>
      </c>
      <c r="Y28" s="822">
        <f t="shared" si="9"/>
        <v>36</v>
      </c>
    </row>
    <row r="29" spans="1:25" s="55" customFormat="1" ht="35.1" customHeight="1" outlineLevel="1">
      <c r="A29" s="577" t="s">
        <v>50</v>
      </c>
      <c r="B29" s="757">
        <f>SUM(J29,R29)</f>
        <v>8</v>
      </c>
      <c r="C29" s="757">
        <f>SUM(K29,S29)</f>
        <v>192</v>
      </c>
      <c r="D29" s="757">
        <f>SUM(L29,T29)</f>
        <v>171</v>
      </c>
      <c r="E29" s="757">
        <f>SUM(M29,U29)</f>
        <v>30</v>
      </c>
      <c r="F29" s="757">
        <f t="shared" ref="C29:I38" si="10">SUM(N29,V29)</f>
        <v>141</v>
      </c>
      <c r="G29" s="757">
        <f t="shared" si="10"/>
        <v>119</v>
      </c>
      <c r="H29" s="757">
        <f t="shared" si="10"/>
        <v>7</v>
      </c>
      <c r="I29" s="757">
        <f t="shared" si="10"/>
        <v>112</v>
      </c>
      <c r="J29" s="254">
        <v>7</v>
      </c>
      <c r="K29" s="254">
        <v>183</v>
      </c>
      <c r="L29" s="254">
        <v>162</v>
      </c>
      <c r="M29" s="254">
        <v>30</v>
      </c>
      <c r="N29" s="602">
        <v>132</v>
      </c>
      <c r="O29" s="824">
        <v>112</v>
      </c>
      <c r="P29" s="254">
        <v>7</v>
      </c>
      <c r="Q29" s="254">
        <v>105</v>
      </c>
      <c r="R29" s="254">
        <v>1</v>
      </c>
      <c r="S29" s="254">
        <v>9</v>
      </c>
      <c r="T29" s="254">
        <v>9</v>
      </c>
      <c r="U29" s="254">
        <v>0</v>
      </c>
      <c r="V29" s="254">
        <v>9</v>
      </c>
      <c r="W29" s="254">
        <v>7</v>
      </c>
      <c r="X29" s="254">
        <v>0</v>
      </c>
      <c r="Y29" s="602">
        <v>7</v>
      </c>
    </row>
    <row r="30" spans="1:25" s="55" customFormat="1" ht="35.1" customHeight="1" outlineLevel="1">
      <c r="A30" s="577" t="s">
        <v>51</v>
      </c>
      <c r="B30" s="757">
        <f t="shared" ref="B30:B38" si="11">SUM(J30,R30)</f>
        <v>4</v>
      </c>
      <c r="C30" s="757">
        <f t="shared" si="10"/>
        <v>209</v>
      </c>
      <c r="D30" s="757">
        <f t="shared" si="10"/>
        <v>185</v>
      </c>
      <c r="E30" s="757">
        <f t="shared" si="10"/>
        <v>64</v>
      </c>
      <c r="F30" s="757">
        <f t="shared" si="10"/>
        <v>121</v>
      </c>
      <c r="G30" s="757">
        <f t="shared" si="10"/>
        <v>118</v>
      </c>
      <c r="H30" s="757">
        <f t="shared" si="10"/>
        <v>25</v>
      </c>
      <c r="I30" s="757">
        <f t="shared" si="10"/>
        <v>93</v>
      </c>
      <c r="J30" s="254">
        <v>3</v>
      </c>
      <c r="K30" s="254">
        <v>200</v>
      </c>
      <c r="L30" s="254">
        <v>179</v>
      </c>
      <c r="M30" s="254">
        <v>62</v>
      </c>
      <c r="N30" s="602">
        <v>117</v>
      </c>
      <c r="O30" s="824">
        <v>113</v>
      </c>
      <c r="P30" s="254">
        <v>24</v>
      </c>
      <c r="Q30" s="254">
        <v>89</v>
      </c>
      <c r="R30" s="254">
        <v>1</v>
      </c>
      <c r="S30" s="254">
        <v>9</v>
      </c>
      <c r="T30" s="254">
        <v>6</v>
      </c>
      <c r="U30" s="254">
        <v>2</v>
      </c>
      <c r="V30" s="254">
        <v>4</v>
      </c>
      <c r="W30" s="254">
        <v>5</v>
      </c>
      <c r="X30" s="254">
        <v>1</v>
      </c>
      <c r="Y30" s="602">
        <v>4</v>
      </c>
    </row>
    <row r="31" spans="1:25" s="55" customFormat="1" ht="35.1" customHeight="1" outlineLevel="1">
      <c r="A31" s="577" t="s">
        <v>52</v>
      </c>
      <c r="B31" s="757">
        <f t="shared" si="11"/>
        <v>0</v>
      </c>
      <c r="C31" s="757">
        <f t="shared" si="10"/>
        <v>0</v>
      </c>
      <c r="D31" s="757">
        <f t="shared" si="10"/>
        <v>0</v>
      </c>
      <c r="E31" s="757">
        <f t="shared" si="10"/>
        <v>0</v>
      </c>
      <c r="F31" s="757">
        <f t="shared" si="10"/>
        <v>0</v>
      </c>
      <c r="G31" s="757">
        <f t="shared" si="10"/>
        <v>0</v>
      </c>
      <c r="H31" s="757">
        <f t="shared" si="10"/>
        <v>0</v>
      </c>
      <c r="I31" s="757">
        <f t="shared" si="10"/>
        <v>0</v>
      </c>
      <c r="J31" s="254">
        <v>0</v>
      </c>
      <c r="K31" s="254">
        <v>0</v>
      </c>
      <c r="L31" s="254">
        <v>0</v>
      </c>
      <c r="M31" s="254">
        <v>0</v>
      </c>
      <c r="N31" s="602">
        <v>0</v>
      </c>
      <c r="O31" s="824">
        <v>0</v>
      </c>
      <c r="P31" s="254">
        <v>0</v>
      </c>
      <c r="Q31" s="254">
        <v>0</v>
      </c>
      <c r="R31" s="254">
        <v>0</v>
      </c>
      <c r="S31" s="254">
        <v>0</v>
      </c>
      <c r="T31" s="254">
        <v>0</v>
      </c>
      <c r="U31" s="254">
        <v>0</v>
      </c>
      <c r="V31" s="254">
        <v>0</v>
      </c>
      <c r="W31" s="254">
        <v>0</v>
      </c>
      <c r="X31" s="254">
        <v>0</v>
      </c>
      <c r="Y31" s="602">
        <v>0</v>
      </c>
    </row>
    <row r="32" spans="1:25" s="55" customFormat="1" ht="35.1" customHeight="1" outlineLevel="1">
      <c r="A32" s="577" t="s">
        <v>53</v>
      </c>
      <c r="B32" s="757">
        <f t="shared" si="11"/>
        <v>0</v>
      </c>
      <c r="C32" s="757">
        <f t="shared" si="10"/>
        <v>0</v>
      </c>
      <c r="D32" s="757">
        <f t="shared" si="10"/>
        <v>0</v>
      </c>
      <c r="E32" s="757">
        <f t="shared" si="10"/>
        <v>0</v>
      </c>
      <c r="F32" s="757">
        <f t="shared" si="10"/>
        <v>0</v>
      </c>
      <c r="G32" s="757">
        <f t="shared" si="10"/>
        <v>0</v>
      </c>
      <c r="H32" s="757">
        <f t="shared" si="10"/>
        <v>0</v>
      </c>
      <c r="I32" s="757">
        <f t="shared" si="10"/>
        <v>0</v>
      </c>
      <c r="J32" s="254">
        <v>0</v>
      </c>
      <c r="K32" s="254">
        <v>0</v>
      </c>
      <c r="L32" s="254">
        <v>0</v>
      </c>
      <c r="M32" s="254">
        <v>0</v>
      </c>
      <c r="N32" s="602">
        <v>0</v>
      </c>
      <c r="O32" s="824">
        <v>0</v>
      </c>
      <c r="P32" s="254">
        <v>0</v>
      </c>
      <c r="Q32" s="254">
        <v>0</v>
      </c>
      <c r="R32" s="254">
        <v>0</v>
      </c>
      <c r="S32" s="254">
        <v>0</v>
      </c>
      <c r="T32" s="254">
        <v>0</v>
      </c>
      <c r="U32" s="254">
        <v>0</v>
      </c>
      <c r="V32" s="254">
        <v>0</v>
      </c>
      <c r="W32" s="254">
        <v>0</v>
      </c>
      <c r="X32" s="254">
        <v>0</v>
      </c>
      <c r="Y32" s="602">
        <v>0</v>
      </c>
    </row>
    <row r="33" spans="1:25" s="55" customFormat="1" ht="35.1" customHeight="1" outlineLevel="1">
      <c r="A33" s="577" t="s">
        <v>54</v>
      </c>
      <c r="B33" s="757">
        <f t="shared" si="11"/>
        <v>0</v>
      </c>
      <c r="C33" s="757">
        <f t="shared" si="10"/>
        <v>0</v>
      </c>
      <c r="D33" s="757">
        <f t="shared" si="10"/>
        <v>0</v>
      </c>
      <c r="E33" s="757">
        <f t="shared" si="10"/>
        <v>0</v>
      </c>
      <c r="F33" s="757">
        <f t="shared" si="10"/>
        <v>0</v>
      </c>
      <c r="G33" s="757">
        <f t="shared" si="10"/>
        <v>0</v>
      </c>
      <c r="H33" s="757">
        <f t="shared" si="10"/>
        <v>0</v>
      </c>
      <c r="I33" s="757">
        <f t="shared" si="10"/>
        <v>0</v>
      </c>
      <c r="J33" s="254">
        <v>0</v>
      </c>
      <c r="K33" s="254">
        <v>0</v>
      </c>
      <c r="L33" s="254">
        <v>0</v>
      </c>
      <c r="M33" s="254">
        <v>0</v>
      </c>
      <c r="N33" s="602">
        <v>0</v>
      </c>
      <c r="O33" s="824">
        <v>0</v>
      </c>
      <c r="P33" s="254">
        <v>0</v>
      </c>
      <c r="Q33" s="254">
        <v>0</v>
      </c>
      <c r="R33" s="254">
        <v>0</v>
      </c>
      <c r="S33" s="254">
        <v>0</v>
      </c>
      <c r="T33" s="254">
        <v>0</v>
      </c>
      <c r="U33" s="254">
        <v>0</v>
      </c>
      <c r="V33" s="254">
        <v>0</v>
      </c>
      <c r="W33" s="254">
        <v>0</v>
      </c>
      <c r="X33" s="254">
        <v>0</v>
      </c>
      <c r="Y33" s="602">
        <v>0</v>
      </c>
    </row>
    <row r="34" spans="1:25" s="55" customFormat="1" ht="35.1" customHeight="1" outlineLevel="1">
      <c r="A34" s="577" t="s">
        <v>682</v>
      </c>
      <c r="B34" s="757">
        <f t="shared" si="11"/>
        <v>2</v>
      </c>
      <c r="C34" s="757">
        <f t="shared" si="10"/>
        <v>18</v>
      </c>
      <c r="D34" s="757">
        <f t="shared" si="10"/>
        <v>18</v>
      </c>
      <c r="E34" s="757">
        <f t="shared" si="10"/>
        <v>7</v>
      </c>
      <c r="F34" s="757">
        <f t="shared" si="10"/>
        <v>11</v>
      </c>
      <c r="G34" s="757">
        <f t="shared" si="10"/>
        <v>13</v>
      </c>
      <c r="H34" s="757">
        <f t="shared" si="10"/>
        <v>1</v>
      </c>
      <c r="I34" s="757">
        <f t="shared" si="10"/>
        <v>12</v>
      </c>
      <c r="J34" s="254">
        <v>0</v>
      </c>
      <c r="K34" s="254">
        <v>0</v>
      </c>
      <c r="L34" s="254">
        <v>0</v>
      </c>
      <c r="M34" s="254">
        <v>0</v>
      </c>
      <c r="N34" s="602">
        <v>0</v>
      </c>
      <c r="O34" s="824">
        <v>0</v>
      </c>
      <c r="P34" s="254">
        <v>0</v>
      </c>
      <c r="Q34" s="254">
        <v>0</v>
      </c>
      <c r="R34" s="254">
        <v>2</v>
      </c>
      <c r="S34" s="254">
        <v>18</v>
      </c>
      <c r="T34" s="254">
        <v>18</v>
      </c>
      <c r="U34" s="254">
        <v>7</v>
      </c>
      <c r="V34" s="254">
        <v>11</v>
      </c>
      <c r="W34" s="254">
        <v>13</v>
      </c>
      <c r="X34" s="254">
        <v>1</v>
      </c>
      <c r="Y34" s="602">
        <v>12</v>
      </c>
    </row>
    <row r="35" spans="1:25" s="55" customFormat="1" ht="35.1" customHeight="1" outlineLevel="1">
      <c r="A35" s="577" t="s">
        <v>55</v>
      </c>
      <c r="B35" s="757">
        <f t="shared" si="11"/>
        <v>3</v>
      </c>
      <c r="C35" s="757">
        <f t="shared" si="10"/>
        <v>27</v>
      </c>
      <c r="D35" s="757">
        <f t="shared" si="10"/>
        <v>23</v>
      </c>
      <c r="E35" s="757">
        <f t="shared" si="10"/>
        <v>5</v>
      </c>
      <c r="F35" s="757">
        <f t="shared" si="10"/>
        <v>18</v>
      </c>
      <c r="G35" s="757">
        <f t="shared" si="10"/>
        <v>14</v>
      </c>
      <c r="H35" s="757">
        <f t="shared" si="10"/>
        <v>1</v>
      </c>
      <c r="I35" s="757">
        <f t="shared" si="10"/>
        <v>13</v>
      </c>
      <c r="J35" s="254">
        <v>0</v>
      </c>
      <c r="K35" s="254">
        <v>0</v>
      </c>
      <c r="L35" s="254">
        <v>0</v>
      </c>
      <c r="M35" s="254">
        <v>0</v>
      </c>
      <c r="N35" s="602">
        <v>0</v>
      </c>
      <c r="O35" s="824">
        <v>0</v>
      </c>
      <c r="P35" s="254">
        <v>0</v>
      </c>
      <c r="Q35" s="254">
        <v>0</v>
      </c>
      <c r="R35" s="254">
        <v>3</v>
      </c>
      <c r="S35" s="254">
        <v>27</v>
      </c>
      <c r="T35" s="254">
        <v>23</v>
      </c>
      <c r="U35" s="254">
        <v>5</v>
      </c>
      <c r="V35" s="254">
        <v>18</v>
      </c>
      <c r="W35" s="254">
        <v>14</v>
      </c>
      <c r="X35" s="254">
        <v>1</v>
      </c>
      <c r="Y35" s="602">
        <v>13</v>
      </c>
    </row>
    <row r="36" spans="1:25" s="55" customFormat="1" ht="35.1" customHeight="1" outlineLevel="1">
      <c r="A36" s="577" t="s">
        <v>56</v>
      </c>
      <c r="B36" s="757">
        <f t="shared" si="11"/>
        <v>0</v>
      </c>
      <c r="C36" s="757">
        <f t="shared" si="10"/>
        <v>0</v>
      </c>
      <c r="D36" s="757">
        <f t="shared" si="10"/>
        <v>0</v>
      </c>
      <c r="E36" s="757">
        <f t="shared" si="10"/>
        <v>0</v>
      </c>
      <c r="F36" s="757">
        <f t="shared" si="10"/>
        <v>0</v>
      </c>
      <c r="G36" s="757">
        <f t="shared" si="10"/>
        <v>0</v>
      </c>
      <c r="H36" s="757">
        <f t="shared" si="10"/>
        <v>0</v>
      </c>
      <c r="I36" s="757">
        <f t="shared" si="10"/>
        <v>0</v>
      </c>
      <c r="J36" s="254">
        <v>0</v>
      </c>
      <c r="K36" s="254">
        <v>0</v>
      </c>
      <c r="L36" s="254">
        <v>0</v>
      </c>
      <c r="M36" s="254">
        <v>0</v>
      </c>
      <c r="N36" s="602">
        <v>0</v>
      </c>
      <c r="O36" s="824">
        <v>0</v>
      </c>
      <c r="P36" s="254">
        <v>0</v>
      </c>
      <c r="Q36" s="254">
        <v>0</v>
      </c>
      <c r="R36" s="254">
        <v>0</v>
      </c>
      <c r="S36" s="254">
        <v>0</v>
      </c>
      <c r="T36" s="254">
        <v>0</v>
      </c>
      <c r="U36" s="254">
        <v>0</v>
      </c>
      <c r="V36" s="254">
        <v>0</v>
      </c>
      <c r="W36" s="254">
        <v>0</v>
      </c>
      <c r="X36" s="254">
        <v>0</v>
      </c>
      <c r="Y36" s="602">
        <v>0</v>
      </c>
    </row>
    <row r="37" spans="1:25" s="55" customFormat="1" ht="35.1" customHeight="1" outlineLevel="1">
      <c r="A37" s="577" t="s">
        <v>57</v>
      </c>
      <c r="B37" s="757">
        <f t="shared" si="11"/>
        <v>2</v>
      </c>
      <c r="C37" s="757">
        <f t="shared" si="10"/>
        <v>94</v>
      </c>
      <c r="D37" s="757">
        <f t="shared" si="10"/>
        <v>52</v>
      </c>
      <c r="E37" s="757">
        <f t="shared" si="10"/>
        <v>10</v>
      </c>
      <c r="F37" s="757">
        <f t="shared" si="10"/>
        <v>42</v>
      </c>
      <c r="G37" s="757">
        <f t="shared" si="10"/>
        <v>41</v>
      </c>
      <c r="H37" s="757">
        <f t="shared" si="10"/>
        <v>11</v>
      </c>
      <c r="I37" s="757">
        <f t="shared" si="10"/>
        <v>30</v>
      </c>
      <c r="J37" s="254">
        <v>2</v>
      </c>
      <c r="K37" s="254">
        <v>94</v>
      </c>
      <c r="L37" s="254">
        <v>52</v>
      </c>
      <c r="M37" s="254">
        <v>10</v>
      </c>
      <c r="N37" s="602">
        <v>42</v>
      </c>
      <c r="O37" s="824">
        <v>41</v>
      </c>
      <c r="P37" s="254">
        <v>11</v>
      </c>
      <c r="Q37" s="254">
        <v>30</v>
      </c>
      <c r="R37" s="254">
        <v>0</v>
      </c>
      <c r="S37" s="254">
        <v>0</v>
      </c>
      <c r="T37" s="254">
        <v>0</v>
      </c>
      <c r="U37" s="254">
        <v>0</v>
      </c>
      <c r="V37" s="254">
        <v>0</v>
      </c>
      <c r="W37" s="254">
        <v>0</v>
      </c>
      <c r="X37" s="254">
        <v>0</v>
      </c>
      <c r="Y37" s="602">
        <v>0</v>
      </c>
    </row>
    <row r="38" spans="1:25" s="55" customFormat="1" ht="35.1" customHeight="1" outlineLevel="1">
      <c r="A38" s="577" t="s">
        <v>58</v>
      </c>
      <c r="B38" s="756">
        <f t="shared" si="11"/>
        <v>0</v>
      </c>
      <c r="C38" s="757">
        <f t="shared" si="10"/>
        <v>0</v>
      </c>
      <c r="D38" s="757">
        <f t="shared" si="10"/>
        <v>0</v>
      </c>
      <c r="E38" s="757">
        <f t="shared" si="10"/>
        <v>0</v>
      </c>
      <c r="F38" s="757">
        <f t="shared" si="10"/>
        <v>0</v>
      </c>
      <c r="G38" s="757">
        <f t="shared" si="10"/>
        <v>0</v>
      </c>
      <c r="H38" s="757">
        <f t="shared" si="10"/>
        <v>0</v>
      </c>
      <c r="I38" s="757">
        <f t="shared" si="10"/>
        <v>0</v>
      </c>
      <c r="J38" s="254">
        <v>0</v>
      </c>
      <c r="K38" s="254">
        <v>0</v>
      </c>
      <c r="L38" s="254">
        <v>0</v>
      </c>
      <c r="M38" s="254">
        <v>0</v>
      </c>
      <c r="N38" s="602">
        <v>0</v>
      </c>
      <c r="O38" s="824">
        <v>0</v>
      </c>
      <c r="P38" s="254">
        <v>0</v>
      </c>
      <c r="Q38" s="254">
        <v>0</v>
      </c>
      <c r="R38" s="254">
        <v>0</v>
      </c>
      <c r="S38" s="254">
        <v>0</v>
      </c>
      <c r="T38" s="254">
        <v>0</v>
      </c>
      <c r="U38" s="254">
        <v>0</v>
      </c>
      <c r="V38" s="254">
        <v>0</v>
      </c>
      <c r="W38" s="254">
        <v>0</v>
      </c>
      <c r="X38" s="254">
        <v>0</v>
      </c>
      <c r="Y38" s="602">
        <v>0</v>
      </c>
    </row>
    <row r="39" spans="1:25" s="740" customFormat="1" ht="9.9499999999999993" customHeight="1" outlineLevel="1" thickBot="1">
      <c r="A39" s="738"/>
      <c r="B39" s="706"/>
      <c r="C39" s="706"/>
      <c r="D39" s="706"/>
      <c r="E39" s="706"/>
      <c r="F39" s="706"/>
      <c r="G39" s="706"/>
      <c r="H39" s="706"/>
      <c r="I39" s="706"/>
      <c r="J39" s="727"/>
      <c r="K39" s="727"/>
      <c r="L39" s="727"/>
      <c r="M39" s="727"/>
      <c r="N39" s="728"/>
      <c r="O39" s="739"/>
      <c r="P39" s="727"/>
      <c r="Q39" s="727"/>
      <c r="R39" s="727"/>
      <c r="S39" s="727"/>
      <c r="T39" s="727"/>
      <c r="U39" s="727"/>
      <c r="V39" s="727"/>
      <c r="W39" s="727"/>
      <c r="X39" s="727"/>
      <c r="Y39" s="728"/>
    </row>
    <row r="40" spans="1:25" ht="9.9499999999999993" customHeight="1" outlineLevel="1">
      <c r="A40" s="72"/>
      <c r="B40" s="140"/>
      <c r="C40" s="140"/>
      <c r="D40" s="140"/>
      <c r="E40" s="140"/>
      <c r="F40" s="140"/>
      <c r="G40" s="140"/>
      <c r="H40" s="140"/>
      <c r="I40" s="140"/>
      <c r="J40" s="327"/>
      <c r="K40" s="327"/>
      <c r="L40" s="327"/>
      <c r="M40" s="327"/>
      <c r="N40" s="327"/>
      <c r="O40" s="327"/>
      <c r="P40" s="327"/>
      <c r="Q40" s="327"/>
      <c r="R40" s="327"/>
      <c r="S40" s="327"/>
      <c r="T40" s="327"/>
      <c r="U40" s="327"/>
      <c r="V40" s="327"/>
      <c r="W40" s="327"/>
      <c r="X40" s="327"/>
      <c r="Y40" s="327"/>
    </row>
    <row r="41" spans="1:25" ht="15" customHeight="1">
      <c r="A41" s="328" t="s">
        <v>412</v>
      </c>
      <c r="B41" s="328"/>
      <c r="C41" s="328"/>
      <c r="D41" s="328"/>
      <c r="E41" s="328"/>
      <c r="F41" s="328"/>
      <c r="G41" s="328" t="s">
        <v>432</v>
      </c>
      <c r="H41" s="328"/>
      <c r="I41" s="328"/>
      <c r="J41" s="328"/>
      <c r="K41" s="328"/>
      <c r="L41" s="328"/>
      <c r="M41" s="328"/>
      <c r="N41" s="328"/>
      <c r="O41" s="328" t="s">
        <v>432</v>
      </c>
      <c r="P41" s="328"/>
      <c r="Q41" s="328"/>
      <c r="R41" s="328" t="s">
        <v>432</v>
      </c>
      <c r="S41" s="328"/>
      <c r="T41" s="328"/>
      <c r="U41" s="328"/>
      <c r="V41" s="328"/>
      <c r="W41" s="328"/>
      <c r="X41" s="55"/>
      <c r="Y41" s="55"/>
    </row>
  </sheetData>
  <mergeCells count="14">
    <mergeCell ref="T10:V10"/>
    <mergeCell ref="O2:Y3"/>
    <mergeCell ref="J7:N7"/>
    <mergeCell ref="O6:Q6"/>
    <mergeCell ref="O7:Q7"/>
    <mergeCell ref="J6:N6"/>
    <mergeCell ref="A2:N2"/>
    <mergeCell ref="A4:N4"/>
    <mergeCell ref="A6:A7"/>
    <mergeCell ref="A11:A12"/>
    <mergeCell ref="B11:B12"/>
    <mergeCell ref="J11:J12"/>
    <mergeCell ref="R11:R12"/>
    <mergeCell ref="L10:N10"/>
  </mergeCells>
  <phoneticPr fontId="4" type="noConversion"/>
  <pageMargins left="0.55000000000000004" right="0.39370078740157483" top="0.55118110236220474" bottom="0.55118110236220474" header="0.51181102362204722" footer="0.51181102362204722"/>
  <pageSetup paperSize="9" scale="61" pageOrder="overThenDown" orientation="portrait" blackAndWhite="1" r:id="rId1"/>
  <headerFooter alignWithMargins="0"/>
  <colBreaks count="1" manualBreakCount="1">
    <brk id="14" max="41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Y127"/>
  <sheetViews>
    <sheetView view="pageBreakPreview" topLeftCell="K15" zoomScaleNormal="100" workbookViewId="0">
      <selection activeCell="N27" sqref="N27:Y37"/>
    </sheetView>
  </sheetViews>
  <sheetFormatPr defaultRowHeight="13.5" outlineLevelRow="1"/>
  <cols>
    <col min="1" max="1" width="6.5546875" style="105" customWidth="1"/>
    <col min="2" max="17" width="6.33203125" style="105" customWidth="1"/>
    <col min="18" max="21" width="6.33203125" style="353" customWidth="1"/>
    <col min="22" max="25" width="6.33203125" style="105" customWidth="1"/>
    <col min="26" max="16384" width="8.88671875" style="105"/>
  </cols>
  <sheetData>
    <row r="1" spans="1:25" s="90" customFormat="1" ht="15" customHeight="1">
      <c r="A1" s="89"/>
      <c r="B1" s="255"/>
      <c r="C1" s="255"/>
      <c r="D1" s="255"/>
      <c r="E1" s="255"/>
      <c r="F1" s="255"/>
      <c r="H1" s="170"/>
      <c r="K1" s="255"/>
      <c r="L1" s="255"/>
      <c r="M1" s="329"/>
      <c r="N1" s="330"/>
    </row>
    <row r="2" spans="1:25" s="596" customFormat="1" ht="30" customHeight="1">
      <c r="A2" s="595" t="s">
        <v>809</v>
      </c>
      <c r="B2" s="595"/>
      <c r="C2" s="595"/>
      <c r="D2" s="595"/>
      <c r="E2" s="595"/>
      <c r="F2" s="595"/>
      <c r="G2" s="595"/>
      <c r="H2" s="595"/>
      <c r="I2" s="595"/>
      <c r="J2" s="595"/>
      <c r="K2" s="595"/>
      <c r="L2" s="595"/>
      <c r="M2" s="595"/>
      <c r="N2" s="595" t="s">
        <v>448</v>
      </c>
      <c r="O2" s="595"/>
      <c r="P2" s="595"/>
      <c r="Q2" s="595"/>
      <c r="R2" s="595"/>
      <c r="S2" s="595"/>
      <c r="T2" s="595"/>
      <c r="U2" s="595"/>
      <c r="V2" s="595"/>
      <c r="W2" s="595"/>
      <c r="X2" s="595"/>
      <c r="Y2" s="595"/>
    </row>
    <row r="3" spans="1:25" s="636" customFormat="1" ht="30" customHeight="1">
      <c r="A3" s="595"/>
      <c r="B3" s="595"/>
      <c r="C3" s="595"/>
      <c r="D3" s="595"/>
      <c r="E3" s="595"/>
      <c r="F3" s="595"/>
      <c r="G3" s="595"/>
      <c r="H3" s="595"/>
      <c r="I3" s="595"/>
      <c r="J3" s="595"/>
      <c r="K3" s="595"/>
      <c r="L3" s="595"/>
      <c r="M3" s="595"/>
      <c r="N3" s="644"/>
      <c r="O3" s="644"/>
      <c r="P3" s="644"/>
      <c r="Q3" s="644"/>
      <c r="R3" s="644"/>
      <c r="S3" s="644"/>
      <c r="T3" s="644"/>
      <c r="U3" s="644"/>
      <c r="V3" s="644"/>
      <c r="W3" s="644"/>
      <c r="X3" s="644"/>
      <c r="Y3" s="644"/>
    </row>
    <row r="4" spans="1:25" s="171" customFormat="1" ht="15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</row>
    <row r="5" spans="1:25" ht="15" customHeight="1" thickBot="1">
      <c r="A5" s="974" t="s">
        <v>8</v>
      </c>
      <c r="B5" s="974"/>
      <c r="C5" s="1079"/>
      <c r="D5" s="1079" t="s">
        <v>28</v>
      </c>
      <c r="E5" s="1079"/>
      <c r="F5" s="1079"/>
      <c r="G5" s="1079"/>
      <c r="H5" s="1079"/>
      <c r="I5" s="1079"/>
      <c r="J5" s="974"/>
      <c r="K5" s="1079"/>
      <c r="L5" s="1079"/>
      <c r="M5" s="1079"/>
      <c r="N5" s="1079"/>
      <c r="O5" s="1079"/>
      <c r="P5" s="1079"/>
      <c r="Q5" s="1079"/>
      <c r="R5" s="1079"/>
      <c r="S5" s="1079"/>
      <c r="T5" s="1079"/>
      <c r="U5" s="1079"/>
      <c r="Y5" s="914" t="s">
        <v>340</v>
      </c>
    </row>
    <row r="6" spans="1:25" s="97" customFormat="1" ht="15" customHeight="1">
      <c r="A6" s="1469" t="s">
        <v>487</v>
      </c>
      <c r="B6" s="331" t="s">
        <v>442</v>
      </c>
      <c r="C6" s="331"/>
      <c r="D6" s="331"/>
      <c r="E6" s="331"/>
      <c r="F6" s="1342" t="s">
        <v>449</v>
      </c>
      <c r="G6" s="1664"/>
      <c r="H6" s="1664"/>
      <c r="I6" s="1665"/>
      <c r="J6" s="1342" t="s">
        <v>450</v>
      </c>
      <c r="K6" s="1343"/>
      <c r="L6" s="1343"/>
      <c r="M6" s="1344"/>
      <c r="N6" s="1666" t="s">
        <v>451</v>
      </c>
      <c r="O6" s="1667"/>
      <c r="P6" s="1667"/>
      <c r="Q6" s="1667"/>
      <c r="R6" s="1342" t="s">
        <v>452</v>
      </c>
      <c r="S6" s="1667"/>
      <c r="T6" s="1667"/>
      <c r="U6" s="1667"/>
      <c r="V6" s="1342" t="s">
        <v>453</v>
      </c>
      <c r="W6" s="1667"/>
      <c r="X6" s="1667"/>
      <c r="Y6" s="1668"/>
    </row>
    <row r="7" spans="1:25" s="97" customFormat="1" ht="15" customHeight="1">
      <c r="A7" s="1470"/>
      <c r="B7" s="332"/>
      <c r="C7" s="332" t="s">
        <v>454</v>
      </c>
      <c r="D7" s="333"/>
      <c r="E7" s="334"/>
      <c r="F7" s="335" t="s">
        <v>459</v>
      </c>
      <c r="G7" s="333"/>
      <c r="H7" s="333"/>
      <c r="I7" s="336"/>
      <c r="J7" s="1659" t="s">
        <v>460</v>
      </c>
      <c r="K7" s="1377"/>
      <c r="L7" s="1377"/>
      <c r="M7" s="1662"/>
      <c r="N7" s="1663" t="s">
        <v>461</v>
      </c>
      <c r="O7" s="1377"/>
      <c r="P7" s="1377"/>
      <c r="Q7" s="1377"/>
      <c r="R7" s="1659" t="s">
        <v>462</v>
      </c>
      <c r="S7" s="1377"/>
      <c r="T7" s="1377"/>
      <c r="U7" s="1377"/>
      <c r="V7" s="1659" t="s">
        <v>463</v>
      </c>
      <c r="W7" s="1377"/>
      <c r="X7" s="1377"/>
      <c r="Y7" s="1662"/>
    </row>
    <row r="8" spans="1:25" s="97" customFormat="1" ht="15" customHeight="1">
      <c r="A8" s="859"/>
      <c r="B8" s="337" t="s">
        <v>419</v>
      </c>
      <c r="C8" s="1373" t="s">
        <v>455</v>
      </c>
      <c r="D8" s="1661"/>
      <c r="E8" s="337" t="s">
        <v>421</v>
      </c>
      <c r="F8" s="337" t="s">
        <v>419</v>
      </c>
      <c r="G8" s="1373" t="s">
        <v>455</v>
      </c>
      <c r="H8" s="1661"/>
      <c r="I8" s="337" t="s">
        <v>421</v>
      </c>
      <c r="J8" s="337" t="s">
        <v>419</v>
      </c>
      <c r="K8" s="1374" t="s">
        <v>455</v>
      </c>
      <c r="L8" s="1661"/>
      <c r="M8" s="622" t="s">
        <v>421</v>
      </c>
      <c r="N8" s="1074" t="s">
        <v>419</v>
      </c>
      <c r="O8" s="1373" t="s">
        <v>455</v>
      </c>
      <c r="P8" s="1661"/>
      <c r="Q8" s="855" t="s">
        <v>421</v>
      </c>
      <c r="R8" s="337" t="s">
        <v>419</v>
      </c>
      <c r="S8" s="1373" t="s">
        <v>455</v>
      </c>
      <c r="T8" s="1661"/>
      <c r="U8" s="855" t="s">
        <v>421</v>
      </c>
      <c r="V8" s="337" t="s">
        <v>419</v>
      </c>
      <c r="W8" s="1373" t="s">
        <v>455</v>
      </c>
      <c r="X8" s="1661"/>
      <c r="Y8" s="622" t="s">
        <v>421</v>
      </c>
    </row>
    <row r="9" spans="1:25" s="97" customFormat="1" ht="15" customHeight="1">
      <c r="A9" s="859"/>
      <c r="B9" s="99"/>
      <c r="C9" s="1659" t="s">
        <v>433</v>
      </c>
      <c r="D9" s="1660"/>
      <c r="E9" s="99"/>
      <c r="F9" s="99"/>
      <c r="G9" s="1659" t="s">
        <v>433</v>
      </c>
      <c r="H9" s="1660"/>
      <c r="I9" s="99"/>
      <c r="J9" s="99"/>
      <c r="K9" s="1659" t="s">
        <v>433</v>
      </c>
      <c r="L9" s="1660"/>
      <c r="M9" s="623"/>
      <c r="N9" s="859"/>
      <c r="O9" s="1659" t="s">
        <v>433</v>
      </c>
      <c r="P9" s="1660"/>
      <c r="Q9" s="857"/>
      <c r="R9" s="99"/>
      <c r="S9" s="1659" t="s">
        <v>433</v>
      </c>
      <c r="T9" s="1660"/>
      <c r="U9" s="857"/>
      <c r="V9" s="99"/>
      <c r="W9" s="1659" t="s">
        <v>433</v>
      </c>
      <c r="X9" s="1660"/>
      <c r="Y9" s="623"/>
    </row>
    <row r="10" spans="1:25" s="97" customFormat="1" ht="15" customHeight="1">
      <c r="A10" s="1470" t="s">
        <v>160</v>
      </c>
      <c r="B10" s="1657" t="s">
        <v>410</v>
      </c>
      <c r="C10" s="99" t="s">
        <v>423</v>
      </c>
      <c r="D10" s="99" t="s">
        <v>456</v>
      </c>
      <c r="E10" s="99"/>
      <c r="F10" s="99"/>
      <c r="G10" s="99" t="s">
        <v>423</v>
      </c>
      <c r="H10" s="99" t="s">
        <v>456</v>
      </c>
      <c r="I10" s="99"/>
      <c r="J10" s="99"/>
      <c r="K10" s="98" t="s">
        <v>423</v>
      </c>
      <c r="L10" s="99" t="s">
        <v>456</v>
      </c>
      <c r="M10" s="623"/>
      <c r="N10" s="859"/>
      <c r="O10" s="99" t="s">
        <v>423</v>
      </c>
      <c r="P10" s="99" t="s">
        <v>456</v>
      </c>
      <c r="Q10" s="857"/>
      <c r="R10" s="99"/>
      <c r="S10" s="99" t="s">
        <v>423</v>
      </c>
      <c r="T10" s="99" t="s">
        <v>456</v>
      </c>
      <c r="U10" s="857"/>
      <c r="V10" s="99"/>
      <c r="W10" s="99" t="s">
        <v>423</v>
      </c>
      <c r="X10" s="99" t="s">
        <v>456</v>
      </c>
      <c r="Y10" s="623"/>
    </row>
    <row r="11" spans="1:25" s="97" customFormat="1" ht="15" customHeight="1">
      <c r="A11" s="1471"/>
      <c r="B11" s="1658"/>
      <c r="C11" s="338" t="s">
        <v>434</v>
      </c>
      <c r="D11" s="338" t="s">
        <v>458</v>
      </c>
      <c r="E11" s="338" t="s">
        <v>457</v>
      </c>
      <c r="F11" s="885" t="s">
        <v>410</v>
      </c>
      <c r="G11" s="338" t="s">
        <v>434</v>
      </c>
      <c r="H11" s="338" t="s">
        <v>458</v>
      </c>
      <c r="I11" s="338" t="s">
        <v>457</v>
      </c>
      <c r="J11" s="885" t="s">
        <v>410</v>
      </c>
      <c r="K11" s="338" t="s">
        <v>434</v>
      </c>
      <c r="L11" s="338" t="s">
        <v>458</v>
      </c>
      <c r="M11" s="1071" t="s">
        <v>457</v>
      </c>
      <c r="N11" s="1075" t="s">
        <v>410</v>
      </c>
      <c r="O11" s="338" t="s">
        <v>434</v>
      </c>
      <c r="P11" s="338" t="s">
        <v>458</v>
      </c>
      <c r="Q11" s="338" t="s">
        <v>457</v>
      </c>
      <c r="R11" s="885" t="s">
        <v>410</v>
      </c>
      <c r="S11" s="338" t="s">
        <v>434</v>
      </c>
      <c r="T11" s="338" t="s">
        <v>458</v>
      </c>
      <c r="U11" s="338" t="s">
        <v>457</v>
      </c>
      <c r="V11" s="885" t="s">
        <v>410</v>
      </c>
      <c r="W11" s="338" t="s">
        <v>434</v>
      </c>
      <c r="X11" s="338" t="s">
        <v>458</v>
      </c>
      <c r="Y11" s="1071" t="s">
        <v>457</v>
      </c>
    </row>
    <row r="12" spans="1:25" ht="24.75" customHeight="1">
      <c r="A12" s="584">
        <v>2015</v>
      </c>
      <c r="B12" s="73">
        <v>1</v>
      </c>
      <c r="C12" s="73">
        <v>9</v>
      </c>
      <c r="D12" s="73">
        <v>6</v>
      </c>
      <c r="E12" s="73">
        <v>3</v>
      </c>
      <c r="F12" s="865">
        <v>0</v>
      </c>
      <c r="G12" s="73">
        <v>0</v>
      </c>
      <c r="H12" s="73">
        <v>0</v>
      </c>
      <c r="I12" s="73">
        <v>0</v>
      </c>
      <c r="J12" s="865">
        <v>1</v>
      </c>
      <c r="K12" s="73">
        <v>9</v>
      </c>
      <c r="L12" s="73">
        <v>6</v>
      </c>
      <c r="M12" s="585">
        <v>3</v>
      </c>
      <c r="N12" s="1076">
        <v>0</v>
      </c>
      <c r="O12" s="73">
        <v>0</v>
      </c>
      <c r="P12" s="73">
        <v>0</v>
      </c>
      <c r="Q12" s="73">
        <v>0</v>
      </c>
      <c r="R12" s="865">
        <v>0</v>
      </c>
      <c r="S12" s="73">
        <v>0</v>
      </c>
      <c r="T12" s="73">
        <v>0</v>
      </c>
      <c r="U12" s="73">
        <v>0</v>
      </c>
      <c r="V12" s="354">
        <v>0</v>
      </c>
      <c r="W12" s="104">
        <v>0</v>
      </c>
      <c r="X12" s="104">
        <v>0</v>
      </c>
      <c r="Y12" s="976">
        <v>0</v>
      </c>
    </row>
    <row r="13" spans="1:25" ht="24.75" customHeight="1">
      <c r="A13" s="584">
        <v>2016</v>
      </c>
      <c r="B13" s="73">
        <v>5</v>
      </c>
      <c r="C13" s="73">
        <v>39</v>
      </c>
      <c r="D13" s="73">
        <v>23</v>
      </c>
      <c r="E13" s="73">
        <v>12</v>
      </c>
      <c r="F13" s="73">
        <v>2</v>
      </c>
      <c r="G13" s="73">
        <v>0</v>
      </c>
      <c r="H13" s="73">
        <v>6</v>
      </c>
      <c r="I13" s="73">
        <v>3</v>
      </c>
      <c r="J13" s="73">
        <v>2</v>
      </c>
      <c r="K13" s="73">
        <v>39</v>
      </c>
      <c r="L13" s="73">
        <v>17</v>
      </c>
      <c r="M13" s="585">
        <v>9</v>
      </c>
      <c r="N13" s="593">
        <v>0</v>
      </c>
      <c r="O13" s="73">
        <v>0</v>
      </c>
      <c r="P13" s="73">
        <v>0</v>
      </c>
      <c r="Q13" s="73">
        <v>0</v>
      </c>
      <c r="R13" s="73">
        <v>1</v>
      </c>
      <c r="S13" s="73">
        <v>0</v>
      </c>
      <c r="T13" s="73">
        <v>0</v>
      </c>
      <c r="U13" s="73">
        <v>0</v>
      </c>
      <c r="V13" s="104">
        <v>0</v>
      </c>
      <c r="W13" s="104">
        <v>0</v>
      </c>
      <c r="X13" s="104">
        <v>0</v>
      </c>
      <c r="Y13" s="976">
        <v>0</v>
      </c>
    </row>
    <row r="14" spans="1:25" ht="24.75" customHeight="1">
      <c r="A14" s="584">
        <v>2017</v>
      </c>
      <c r="B14" s="73">
        <v>3</v>
      </c>
      <c r="C14" s="73">
        <v>0</v>
      </c>
      <c r="D14" s="73">
        <v>0</v>
      </c>
      <c r="E14" s="73">
        <v>12</v>
      </c>
      <c r="F14" s="73">
        <v>1</v>
      </c>
      <c r="G14" s="73">
        <v>0</v>
      </c>
      <c r="H14" s="73">
        <v>0</v>
      </c>
      <c r="I14" s="73">
        <v>2</v>
      </c>
      <c r="J14" s="73">
        <v>2</v>
      </c>
      <c r="K14" s="73">
        <v>0</v>
      </c>
      <c r="L14" s="73">
        <v>0</v>
      </c>
      <c r="M14" s="585">
        <v>10</v>
      </c>
      <c r="N14" s="593">
        <v>0</v>
      </c>
      <c r="O14" s="73">
        <v>0</v>
      </c>
      <c r="P14" s="73">
        <v>0</v>
      </c>
      <c r="Q14" s="73">
        <v>0</v>
      </c>
      <c r="R14" s="73">
        <v>0</v>
      </c>
      <c r="S14" s="73">
        <v>0</v>
      </c>
      <c r="T14" s="73">
        <v>0</v>
      </c>
      <c r="U14" s="73">
        <v>0</v>
      </c>
      <c r="V14" s="73">
        <v>0</v>
      </c>
      <c r="W14" s="73">
        <v>0</v>
      </c>
      <c r="X14" s="73">
        <v>0</v>
      </c>
      <c r="Y14" s="585">
        <v>0</v>
      </c>
    </row>
    <row r="15" spans="1:25" s="107" customFormat="1" ht="24.75" customHeight="1">
      <c r="A15" s="584">
        <v>2018</v>
      </c>
      <c r="B15" s="73">
        <v>6</v>
      </c>
      <c r="C15" s="73">
        <v>39</v>
      </c>
      <c r="D15" s="73">
        <v>65</v>
      </c>
      <c r="E15" s="73">
        <v>53</v>
      </c>
      <c r="F15" s="73">
        <v>3</v>
      </c>
      <c r="G15" s="73">
        <v>0</v>
      </c>
      <c r="H15" s="73">
        <v>33</v>
      </c>
      <c r="I15" s="73">
        <v>32</v>
      </c>
      <c r="J15" s="73">
        <v>2</v>
      </c>
      <c r="K15" s="73">
        <v>39</v>
      </c>
      <c r="L15" s="73">
        <v>31</v>
      </c>
      <c r="M15" s="585">
        <v>15</v>
      </c>
      <c r="N15" s="593">
        <v>0</v>
      </c>
      <c r="O15" s="73">
        <v>0</v>
      </c>
      <c r="P15" s="73">
        <v>0</v>
      </c>
      <c r="Q15" s="73">
        <v>0</v>
      </c>
      <c r="R15" s="73">
        <v>1</v>
      </c>
      <c r="S15" s="73">
        <v>0</v>
      </c>
      <c r="T15" s="73">
        <v>1</v>
      </c>
      <c r="U15" s="73">
        <v>6</v>
      </c>
      <c r="V15" s="73">
        <v>0</v>
      </c>
      <c r="W15" s="73">
        <v>0</v>
      </c>
      <c r="X15" s="73">
        <v>0</v>
      </c>
      <c r="Y15" s="585">
        <v>0</v>
      </c>
    </row>
    <row r="16" spans="1:25" ht="24.75" customHeight="1">
      <c r="A16" s="584">
        <v>2019</v>
      </c>
      <c r="B16" s="73">
        <f>SUM(B17:B26)</f>
        <v>7</v>
      </c>
      <c r="C16" s="73">
        <f t="shared" ref="C16:Y16" si="0">SUM(C17:C26)</f>
        <v>61</v>
      </c>
      <c r="D16" s="73">
        <f t="shared" si="0"/>
        <v>147</v>
      </c>
      <c r="E16" s="73">
        <f t="shared" si="0"/>
        <v>117</v>
      </c>
      <c r="F16" s="73">
        <f t="shared" si="0"/>
        <v>4</v>
      </c>
      <c r="G16" s="73">
        <f t="shared" si="0"/>
        <v>0</v>
      </c>
      <c r="H16" s="73">
        <f t="shared" si="0"/>
        <v>107</v>
      </c>
      <c r="I16" s="73">
        <f t="shared" si="0"/>
        <v>88</v>
      </c>
      <c r="J16" s="73">
        <f t="shared" si="0"/>
        <v>2</v>
      </c>
      <c r="K16" s="73">
        <f t="shared" si="0"/>
        <v>61</v>
      </c>
      <c r="L16" s="73">
        <f t="shared" si="0"/>
        <v>40</v>
      </c>
      <c r="M16" s="585">
        <f t="shared" si="0"/>
        <v>25</v>
      </c>
      <c r="N16" s="593">
        <f t="shared" si="0"/>
        <v>0</v>
      </c>
      <c r="O16" s="73">
        <f t="shared" si="0"/>
        <v>0</v>
      </c>
      <c r="P16" s="73">
        <f t="shared" si="0"/>
        <v>0</v>
      </c>
      <c r="Q16" s="73">
        <f t="shared" si="0"/>
        <v>0</v>
      </c>
      <c r="R16" s="73">
        <f t="shared" si="0"/>
        <v>1</v>
      </c>
      <c r="S16" s="73">
        <f t="shared" si="0"/>
        <v>0</v>
      </c>
      <c r="T16" s="73">
        <f t="shared" si="0"/>
        <v>0</v>
      </c>
      <c r="U16" s="73">
        <f t="shared" si="0"/>
        <v>4</v>
      </c>
      <c r="V16" s="73">
        <f t="shared" si="0"/>
        <v>0</v>
      </c>
      <c r="W16" s="73">
        <f t="shared" si="0"/>
        <v>0</v>
      </c>
      <c r="X16" s="73">
        <f t="shared" si="0"/>
        <v>0</v>
      </c>
      <c r="Y16" s="585">
        <f t="shared" si="0"/>
        <v>0</v>
      </c>
    </row>
    <row r="17" spans="1:25" ht="36.75" hidden="1" customHeight="1" outlineLevel="1">
      <c r="A17" s="588" t="s">
        <v>50</v>
      </c>
      <c r="B17" s="73">
        <f>SUM(F17,J17,N17,R17,V17)</f>
        <v>5</v>
      </c>
      <c r="C17" s="73">
        <f t="shared" ref="C17:C26" si="1">SUM(G17,K17,O17,S17,W17)</f>
        <v>0</v>
      </c>
      <c r="D17" s="73">
        <f t="shared" ref="D17:D26" si="2">SUM(H17,L17,P17,T17,X17)</f>
        <v>107</v>
      </c>
      <c r="E17" s="73">
        <f t="shared" ref="E17:E26" si="3">SUM(I17,M17,Q17,U17,Y17)</f>
        <v>92</v>
      </c>
      <c r="F17" s="339">
        <v>4</v>
      </c>
      <c r="G17" s="339">
        <v>0</v>
      </c>
      <c r="H17" s="339">
        <v>107</v>
      </c>
      <c r="I17" s="339">
        <v>88</v>
      </c>
      <c r="J17" s="339">
        <v>0</v>
      </c>
      <c r="K17" s="339">
        <v>0</v>
      </c>
      <c r="L17" s="339">
        <v>0</v>
      </c>
      <c r="M17" s="1072">
        <v>0</v>
      </c>
      <c r="N17" s="1077">
        <v>0</v>
      </c>
      <c r="O17" s="339">
        <v>0</v>
      </c>
      <c r="P17" s="339">
        <v>0</v>
      </c>
      <c r="Q17" s="339">
        <v>0</v>
      </c>
      <c r="R17" s="339">
        <v>1</v>
      </c>
      <c r="S17" s="339">
        <v>0</v>
      </c>
      <c r="T17" s="339">
        <v>0</v>
      </c>
      <c r="U17" s="339">
        <v>4</v>
      </c>
      <c r="V17" s="339">
        <v>0</v>
      </c>
      <c r="W17" s="339">
        <v>0</v>
      </c>
      <c r="X17" s="339">
        <v>0</v>
      </c>
      <c r="Y17" s="1072">
        <v>0</v>
      </c>
    </row>
    <row r="18" spans="1:25" ht="36.75" hidden="1" customHeight="1" outlineLevel="1">
      <c r="A18" s="588" t="s">
        <v>51</v>
      </c>
      <c r="B18" s="73">
        <f t="shared" ref="B18:B26" si="4">SUM(F18,J18,N18,R18,V18)</f>
        <v>0</v>
      </c>
      <c r="C18" s="73">
        <f t="shared" si="1"/>
        <v>0</v>
      </c>
      <c r="D18" s="73">
        <f t="shared" si="2"/>
        <v>0</v>
      </c>
      <c r="E18" s="73">
        <f t="shared" si="3"/>
        <v>0</v>
      </c>
      <c r="F18" s="339">
        <v>0</v>
      </c>
      <c r="G18" s="339">
        <v>0</v>
      </c>
      <c r="H18" s="339">
        <v>0</v>
      </c>
      <c r="I18" s="339">
        <v>0</v>
      </c>
      <c r="J18" s="339">
        <v>0</v>
      </c>
      <c r="K18" s="339">
        <v>0</v>
      </c>
      <c r="L18" s="339">
        <v>0</v>
      </c>
      <c r="M18" s="1072">
        <v>0</v>
      </c>
      <c r="N18" s="1077">
        <v>0</v>
      </c>
      <c r="O18" s="339">
        <v>0</v>
      </c>
      <c r="P18" s="339">
        <v>0</v>
      </c>
      <c r="Q18" s="339">
        <v>0</v>
      </c>
      <c r="R18" s="339">
        <v>0</v>
      </c>
      <c r="S18" s="339">
        <v>0</v>
      </c>
      <c r="T18" s="339">
        <v>0</v>
      </c>
      <c r="U18" s="339">
        <v>0</v>
      </c>
      <c r="V18" s="339">
        <v>0</v>
      </c>
      <c r="W18" s="339">
        <v>0</v>
      </c>
      <c r="X18" s="339">
        <v>0</v>
      </c>
      <c r="Y18" s="1072">
        <v>0</v>
      </c>
    </row>
    <row r="19" spans="1:25" ht="36.75" hidden="1" customHeight="1" outlineLevel="1">
      <c r="A19" s="588" t="s">
        <v>52</v>
      </c>
      <c r="B19" s="73">
        <f t="shared" si="4"/>
        <v>0</v>
      </c>
      <c r="C19" s="73">
        <f t="shared" si="1"/>
        <v>0</v>
      </c>
      <c r="D19" s="73">
        <f t="shared" si="2"/>
        <v>0</v>
      </c>
      <c r="E19" s="73">
        <f t="shared" si="3"/>
        <v>0</v>
      </c>
      <c r="F19" s="339">
        <v>0</v>
      </c>
      <c r="G19" s="339">
        <v>0</v>
      </c>
      <c r="H19" s="339">
        <v>0</v>
      </c>
      <c r="I19" s="339">
        <v>0</v>
      </c>
      <c r="J19" s="339">
        <v>0</v>
      </c>
      <c r="K19" s="339">
        <v>0</v>
      </c>
      <c r="L19" s="339">
        <v>0</v>
      </c>
      <c r="M19" s="1072">
        <v>0</v>
      </c>
      <c r="N19" s="1077">
        <v>0</v>
      </c>
      <c r="O19" s="339">
        <v>0</v>
      </c>
      <c r="P19" s="339">
        <v>0</v>
      </c>
      <c r="Q19" s="339">
        <v>0</v>
      </c>
      <c r="R19" s="339">
        <v>0</v>
      </c>
      <c r="S19" s="339">
        <v>0</v>
      </c>
      <c r="T19" s="339">
        <v>0</v>
      </c>
      <c r="U19" s="339">
        <v>0</v>
      </c>
      <c r="V19" s="339">
        <v>0</v>
      </c>
      <c r="W19" s="339">
        <v>0</v>
      </c>
      <c r="X19" s="339">
        <v>0</v>
      </c>
      <c r="Y19" s="1072">
        <v>0</v>
      </c>
    </row>
    <row r="20" spans="1:25" ht="36.75" hidden="1" customHeight="1" outlineLevel="1">
      <c r="A20" s="588" t="s">
        <v>53</v>
      </c>
      <c r="B20" s="73">
        <f t="shared" si="4"/>
        <v>0</v>
      </c>
      <c r="C20" s="73">
        <f t="shared" si="1"/>
        <v>0</v>
      </c>
      <c r="D20" s="73">
        <f t="shared" si="2"/>
        <v>0</v>
      </c>
      <c r="E20" s="73">
        <f t="shared" si="3"/>
        <v>0</v>
      </c>
      <c r="F20" s="339">
        <v>0</v>
      </c>
      <c r="G20" s="339">
        <v>0</v>
      </c>
      <c r="H20" s="339">
        <v>0</v>
      </c>
      <c r="I20" s="339">
        <v>0</v>
      </c>
      <c r="J20" s="339">
        <v>0</v>
      </c>
      <c r="K20" s="339">
        <v>0</v>
      </c>
      <c r="L20" s="339">
        <v>0</v>
      </c>
      <c r="M20" s="1072">
        <v>0</v>
      </c>
      <c r="N20" s="1077">
        <v>0</v>
      </c>
      <c r="O20" s="339">
        <v>0</v>
      </c>
      <c r="P20" s="339">
        <v>0</v>
      </c>
      <c r="Q20" s="339">
        <v>0</v>
      </c>
      <c r="R20" s="339">
        <v>0</v>
      </c>
      <c r="S20" s="339">
        <v>0</v>
      </c>
      <c r="T20" s="339">
        <v>0</v>
      </c>
      <c r="U20" s="339">
        <v>0</v>
      </c>
      <c r="V20" s="339">
        <v>0</v>
      </c>
      <c r="W20" s="339">
        <v>0</v>
      </c>
      <c r="X20" s="339">
        <v>0</v>
      </c>
      <c r="Y20" s="1072">
        <v>0</v>
      </c>
    </row>
    <row r="21" spans="1:25" ht="36.75" hidden="1" customHeight="1" outlineLevel="1">
      <c r="A21" s="588" t="s">
        <v>54</v>
      </c>
      <c r="B21" s="73">
        <f t="shared" si="4"/>
        <v>0</v>
      </c>
      <c r="C21" s="73">
        <f t="shared" si="1"/>
        <v>0</v>
      </c>
      <c r="D21" s="73">
        <f t="shared" si="2"/>
        <v>0</v>
      </c>
      <c r="E21" s="73">
        <f t="shared" si="3"/>
        <v>0</v>
      </c>
      <c r="F21" s="339">
        <v>0</v>
      </c>
      <c r="G21" s="339">
        <v>0</v>
      </c>
      <c r="H21" s="339">
        <v>0</v>
      </c>
      <c r="I21" s="339">
        <v>0</v>
      </c>
      <c r="J21" s="339">
        <v>0</v>
      </c>
      <c r="K21" s="339">
        <v>0</v>
      </c>
      <c r="L21" s="339">
        <v>0</v>
      </c>
      <c r="M21" s="1072">
        <v>0</v>
      </c>
      <c r="N21" s="1077">
        <v>0</v>
      </c>
      <c r="O21" s="339">
        <v>0</v>
      </c>
      <c r="P21" s="339">
        <v>0</v>
      </c>
      <c r="Q21" s="339">
        <v>0</v>
      </c>
      <c r="R21" s="339">
        <v>0</v>
      </c>
      <c r="S21" s="339">
        <v>0</v>
      </c>
      <c r="T21" s="339">
        <v>0</v>
      </c>
      <c r="U21" s="339">
        <v>0</v>
      </c>
      <c r="V21" s="339">
        <v>0</v>
      </c>
      <c r="W21" s="339">
        <v>0</v>
      </c>
      <c r="X21" s="339">
        <v>0</v>
      </c>
      <c r="Y21" s="1072">
        <v>0</v>
      </c>
    </row>
    <row r="22" spans="1:25" ht="36.75" hidden="1" customHeight="1" outlineLevel="1">
      <c r="A22" s="588" t="s">
        <v>682</v>
      </c>
      <c r="B22" s="73">
        <f t="shared" si="4"/>
        <v>0</v>
      </c>
      <c r="C22" s="73">
        <f t="shared" si="1"/>
        <v>0</v>
      </c>
      <c r="D22" s="73">
        <f t="shared" si="2"/>
        <v>0</v>
      </c>
      <c r="E22" s="73">
        <f t="shared" si="3"/>
        <v>0</v>
      </c>
      <c r="F22" s="339">
        <v>0</v>
      </c>
      <c r="G22" s="339">
        <v>0</v>
      </c>
      <c r="H22" s="339">
        <v>0</v>
      </c>
      <c r="I22" s="339">
        <v>0</v>
      </c>
      <c r="J22" s="339">
        <v>0</v>
      </c>
      <c r="K22" s="339">
        <v>0</v>
      </c>
      <c r="L22" s="339">
        <v>0</v>
      </c>
      <c r="M22" s="1072">
        <v>0</v>
      </c>
      <c r="N22" s="1077">
        <v>0</v>
      </c>
      <c r="O22" s="339">
        <v>0</v>
      </c>
      <c r="P22" s="339">
        <v>0</v>
      </c>
      <c r="Q22" s="339">
        <v>0</v>
      </c>
      <c r="R22" s="339">
        <v>0</v>
      </c>
      <c r="S22" s="339">
        <v>0</v>
      </c>
      <c r="T22" s="339">
        <v>0</v>
      </c>
      <c r="U22" s="339">
        <v>0</v>
      </c>
      <c r="V22" s="339">
        <v>0</v>
      </c>
      <c r="W22" s="339">
        <v>0</v>
      </c>
      <c r="X22" s="339">
        <v>0</v>
      </c>
      <c r="Y22" s="1072">
        <v>0</v>
      </c>
    </row>
    <row r="23" spans="1:25" ht="36.75" hidden="1" customHeight="1" outlineLevel="1">
      <c r="A23" s="588" t="s">
        <v>55</v>
      </c>
      <c r="B23" s="73">
        <f t="shared" si="4"/>
        <v>0</v>
      </c>
      <c r="C23" s="73">
        <f t="shared" si="1"/>
        <v>0</v>
      </c>
      <c r="D23" s="73">
        <f t="shared" si="2"/>
        <v>0</v>
      </c>
      <c r="E23" s="73">
        <f t="shared" si="3"/>
        <v>0</v>
      </c>
      <c r="F23" s="339">
        <v>0</v>
      </c>
      <c r="G23" s="339">
        <v>0</v>
      </c>
      <c r="H23" s="339">
        <v>0</v>
      </c>
      <c r="I23" s="339">
        <v>0</v>
      </c>
      <c r="J23" s="339">
        <v>0</v>
      </c>
      <c r="K23" s="339">
        <v>0</v>
      </c>
      <c r="L23" s="339">
        <v>0</v>
      </c>
      <c r="M23" s="1072">
        <v>0</v>
      </c>
      <c r="N23" s="1077">
        <v>0</v>
      </c>
      <c r="O23" s="339">
        <v>0</v>
      </c>
      <c r="P23" s="339">
        <v>0</v>
      </c>
      <c r="Q23" s="339">
        <v>0</v>
      </c>
      <c r="R23" s="339">
        <v>0</v>
      </c>
      <c r="S23" s="339">
        <v>0</v>
      </c>
      <c r="T23" s="339">
        <v>0</v>
      </c>
      <c r="U23" s="339">
        <v>0</v>
      </c>
      <c r="V23" s="339">
        <v>0</v>
      </c>
      <c r="W23" s="339">
        <v>0</v>
      </c>
      <c r="X23" s="339">
        <v>0</v>
      </c>
      <c r="Y23" s="1072">
        <v>0</v>
      </c>
    </row>
    <row r="24" spans="1:25" ht="36.75" hidden="1" customHeight="1" outlineLevel="1">
      <c r="A24" s="588" t="s">
        <v>56</v>
      </c>
      <c r="B24" s="73">
        <f t="shared" si="4"/>
        <v>1</v>
      </c>
      <c r="C24" s="73">
        <f t="shared" si="1"/>
        <v>43</v>
      </c>
      <c r="D24" s="73">
        <f t="shared" si="2"/>
        <v>28</v>
      </c>
      <c r="E24" s="73">
        <f t="shared" si="3"/>
        <v>17</v>
      </c>
      <c r="F24" s="339">
        <v>0</v>
      </c>
      <c r="G24" s="339">
        <v>0</v>
      </c>
      <c r="H24" s="339">
        <v>0</v>
      </c>
      <c r="I24" s="339">
        <v>0</v>
      </c>
      <c r="J24" s="339">
        <v>1</v>
      </c>
      <c r="K24" s="339">
        <v>43</v>
      </c>
      <c r="L24" s="339">
        <v>28</v>
      </c>
      <c r="M24" s="1072">
        <v>17</v>
      </c>
      <c r="N24" s="1077">
        <v>0</v>
      </c>
      <c r="O24" s="339">
        <v>0</v>
      </c>
      <c r="P24" s="339">
        <v>0</v>
      </c>
      <c r="Q24" s="339">
        <v>0</v>
      </c>
      <c r="R24" s="339">
        <v>0</v>
      </c>
      <c r="S24" s="339">
        <v>0</v>
      </c>
      <c r="T24" s="339">
        <v>0</v>
      </c>
      <c r="U24" s="339">
        <v>0</v>
      </c>
      <c r="V24" s="339">
        <v>0</v>
      </c>
      <c r="W24" s="339">
        <v>0</v>
      </c>
      <c r="X24" s="339">
        <v>0</v>
      </c>
      <c r="Y24" s="1072">
        <v>0</v>
      </c>
    </row>
    <row r="25" spans="1:25" ht="36.75" hidden="1" customHeight="1" outlineLevel="1">
      <c r="A25" s="588" t="s">
        <v>57</v>
      </c>
      <c r="B25" s="73">
        <f t="shared" si="4"/>
        <v>1</v>
      </c>
      <c r="C25" s="73">
        <f t="shared" si="1"/>
        <v>18</v>
      </c>
      <c r="D25" s="73">
        <f t="shared" si="2"/>
        <v>12</v>
      </c>
      <c r="E25" s="73">
        <f t="shared" si="3"/>
        <v>8</v>
      </c>
      <c r="F25" s="339">
        <v>0</v>
      </c>
      <c r="G25" s="339">
        <v>0</v>
      </c>
      <c r="H25" s="339">
        <v>0</v>
      </c>
      <c r="I25" s="339">
        <v>0</v>
      </c>
      <c r="J25" s="339">
        <v>1</v>
      </c>
      <c r="K25" s="339">
        <v>18</v>
      </c>
      <c r="L25" s="339">
        <v>12</v>
      </c>
      <c r="M25" s="1072">
        <v>8</v>
      </c>
      <c r="N25" s="1077">
        <v>0</v>
      </c>
      <c r="O25" s="339">
        <v>0</v>
      </c>
      <c r="P25" s="339">
        <v>0</v>
      </c>
      <c r="Q25" s="339">
        <v>0</v>
      </c>
      <c r="R25" s="339">
        <v>0</v>
      </c>
      <c r="S25" s="339">
        <v>0</v>
      </c>
      <c r="T25" s="339">
        <v>0</v>
      </c>
      <c r="U25" s="339">
        <v>0</v>
      </c>
      <c r="V25" s="339">
        <v>0</v>
      </c>
      <c r="W25" s="339">
        <v>0</v>
      </c>
      <c r="X25" s="339">
        <v>0</v>
      </c>
      <c r="Y25" s="1072">
        <v>0</v>
      </c>
    </row>
    <row r="26" spans="1:25" ht="36.75" hidden="1" customHeight="1" outlineLevel="1">
      <c r="A26" s="588" t="s">
        <v>58</v>
      </c>
      <c r="B26" s="73">
        <f t="shared" si="4"/>
        <v>0</v>
      </c>
      <c r="C26" s="73">
        <f t="shared" si="1"/>
        <v>0</v>
      </c>
      <c r="D26" s="73">
        <f t="shared" si="2"/>
        <v>0</v>
      </c>
      <c r="E26" s="73">
        <f t="shared" si="3"/>
        <v>0</v>
      </c>
      <c r="F26" s="339">
        <v>0</v>
      </c>
      <c r="G26" s="339">
        <v>0</v>
      </c>
      <c r="H26" s="339">
        <v>0</v>
      </c>
      <c r="I26" s="339">
        <v>0</v>
      </c>
      <c r="J26" s="339">
        <v>0</v>
      </c>
      <c r="K26" s="339">
        <v>0</v>
      </c>
      <c r="L26" s="339">
        <v>0</v>
      </c>
      <c r="M26" s="1072">
        <v>0</v>
      </c>
      <c r="N26" s="1077">
        <v>0</v>
      </c>
      <c r="O26" s="339">
        <v>0</v>
      </c>
      <c r="P26" s="339">
        <v>0</v>
      </c>
      <c r="Q26" s="339">
        <v>0</v>
      </c>
      <c r="R26" s="339">
        <v>0</v>
      </c>
      <c r="S26" s="339">
        <v>0</v>
      </c>
      <c r="T26" s="339">
        <v>0</v>
      </c>
      <c r="U26" s="339">
        <v>0</v>
      </c>
      <c r="V26" s="339">
        <v>0</v>
      </c>
      <c r="W26" s="339">
        <v>0</v>
      </c>
      <c r="X26" s="339">
        <v>0</v>
      </c>
      <c r="Y26" s="1072">
        <v>0</v>
      </c>
    </row>
    <row r="27" spans="1:25" s="817" customFormat="1" ht="24.75" customHeight="1" collapsed="1">
      <c r="A27" s="964">
        <v>2020</v>
      </c>
      <c r="B27" s="825">
        <f>SUM(B28:B37)</f>
        <v>7</v>
      </c>
      <c r="C27" s="825">
        <f t="shared" ref="C27:Y27" si="5">SUM(C28:C37)</f>
        <v>61</v>
      </c>
      <c r="D27" s="825">
        <f t="shared" si="5"/>
        <v>147</v>
      </c>
      <c r="E27" s="825">
        <f t="shared" si="5"/>
        <v>117</v>
      </c>
      <c r="F27" s="825">
        <f t="shared" si="5"/>
        <v>4</v>
      </c>
      <c r="G27" s="825">
        <f t="shared" si="5"/>
        <v>0</v>
      </c>
      <c r="H27" s="825">
        <f t="shared" si="5"/>
        <v>107</v>
      </c>
      <c r="I27" s="825">
        <f t="shared" si="5"/>
        <v>88</v>
      </c>
      <c r="J27" s="825">
        <f t="shared" si="5"/>
        <v>2</v>
      </c>
      <c r="K27" s="825">
        <f t="shared" si="5"/>
        <v>61</v>
      </c>
      <c r="L27" s="825">
        <f t="shared" si="5"/>
        <v>40</v>
      </c>
      <c r="M27" s="1073">
        <f t="shared" si="5"/>
        <v>25</v>
      </c>
      <c r="N27" s="1078">
        <f t="shared" si="5"/>
        <v>0</v>
      </c>
      <c r="O27" s="825">
        <f t="shared" si="5"/>
        <v>0</v>
      </c>
      <c r="P27" s="825">
        <f t="shared" si="5"/>
        <v>0</v>
      </c>
      <c r="Q27" s="825">
        <f t="shared" si="5"/>
        <v>0</v>
      </c>
      <c r="R27" s="825">
        <f t="shared" si="5"/>
        <v>1</v>
      </c>
      <c r="S27" s="825">
        <f t="shared" si="5"/>
        <v>0</v>
      </c>
      <c r="T27" s="825">
        <f t="shared" si="5"/>
        <v>0</v>
      </c>
      <c r="U27" s="825">
        <f t="shared" si="5"/>
        <v>4</v>
      </c>
      <c r="V27" s="825">
        <f t="shared" si="5"/>
        <v>0</v>
      </c>
      <c r="W27" s="825">
        <f t="shared" si="5"/>
        <v>0</v>
      </c>
      <c r="X27" s="825">
        <f t="shared" si="5"/>
        <v>0</v>
      </c>
      <c r="Y27" s="1073">
        <f t="shared" si="5"/>
        <v>0</v>
      </c>
    </row>
    <row r="28" spans="1:25" ht="36.75" customHeight="1" outlineLevel="1">
      <c r="A28" s="588" t="s">
        <v>50</v>
      </c>
      <c r="B28" s="73">
        <f>SUM(F28,J28,N28,R28,V28)</f>
        <v>5</v>
      </c>
      <c r="C28" s="73">
        <f t="shared" ref="C28:E37" si="6">SUM(G28,K28,O28,S28,W28)</f>
        <v>0</v>
      </c>
      <c r="D28" s="73">
        <f t="shared" si="6"/>
        <v>107</v>
      </c>
      <c r="E28" s="73">
        <f t="shared" si="6"/>
        <v>92</v>
      </c>
      <c r="F28" s="73">
        <v>4</v>
      </c>
      <c r="G28" s="73"/>
      <c r="H28" s="73">
        <v>107</v>
      </c>
      <c r="I28" s="73">
        <v>88</v>
      </c>
      <c r="J28" s="73">
        <v>0</v>
      </c>
      <c r="K28" s="73">
        <v>0</v>
      </c>
      <c r="L28" s="73">
        <v>0</v>
      </c>
      <c r="M28" s="585">
        <v>0</v>
      </c>
      <c r="N28" s="593">
        <v>0</v>
      </c>
      <c r="O28" s="73">
        <v>0</v>
      </c>
      <c r="P28" s="73">
        <v>0</v>
      </c>
      <c r="Q28" s="73">
        <v>0</v>
      </c>
      <c r="R28" s="73">
        <v>1</v>
      </c>
      <c r="S28" s="73">
        <v>0</v>
      </c>
      <c r="T28" s="73">
        <v>0</v>
      </c>
      <c r="U28" s="73">
        <v>4</v>
      </c>
      <c r="V28" s="73">
        <v>0</v>
      </c>
      <c r="W28" s="73">
        <v>0</v>
      </c>
      <c r="X28" s="73">
        <v>0</v>
      </c>
      <c r="Y28" s="585">
        <v>0</v>
      </c>
    </row>
    <row r="29" spans="1:25" ht="36.75" customHeight="1" outlineLevel="1">
      <c r="A29" s="588" t="s">
        <v>51</v>
      </c>
      <c r="B29" s="73">
        <f t="shared" ref="B29:B37" si="7">SUM(F29,J29,N29,R29,V29)</f>
        <v>0</v>
      </c>
      <c r="C29" s="73">
        <f t="shared" si="6"/>
        <v>0</v>
      </c>
      <c r="D29" s="73">
        <f t="shared" si="6"/>
        <v>0</v>
      </c>
      <c r="E29" s="73">
        <f t="shared" si="6"/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585">
        <v>0</v>
      </c>
      <c r="N29" s="593">
        <v>0</v>
      </c>
      <c r="O29" s="73">
        <v>0</v>
      </c>
      <c r="P29" s="73">
        <v>0</v>
      </c>
      <c r="Q29" s="73">
        <v>0</v>
      </c>
      <c r="R29" s="73">
        <v>0</v>
      </c>
      <c r="S29" s="73">
        <v>0</v>
      </c>
      <c r="T29" s="73">
        <v>0</v>
      </c>
      <c r="U29" s="73">
        <v>0</v>
      </c>
      <c r="V29" s="73">
        <v>0</v>
      </c>
      <c r="W29" s="73">
        <v>0</v>
      </c>
      <c r="X29" s="73">
        <v>0</v>
      </c>
      <c r="Y29" s="585">
        <v>0</v>
      </c>
    </row>
    <row r="30" spans="1:25" ht="36.75" customHeight="1" outlineLevel="1">
      <c r="A30" s="588" t="s">
        <v>52</v>
      </c>
      <c r="B30" s="73">
        <f t="shared" si="7"/>
        <v>0</v>
      </c>
      <c r="C30" s="73">
        <f t="shared" si="6"/>
        <v>0</v>
      </c>
      <c r="D30" s="73">
        <f t="shared" si="6"/>
        <v>0</v>
      </c>
      <c r="E30" s="73">
        <f t="shared" si="6"/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585">
        <v>0</v>
      </c>
      <c r="N30" s="593">
        <v>0</v>
      </c>
      <c r="O30" s="73">
        <v>0</v>
      </c>
      <c r="P30" s="73">
        <v>0</v>
      </c>
      <c r="Q30" s="73">
        <v>0</v>
      </c>
      <c r="R30" s="73">
        <v>0</v>
      </c>
      <c r="S30" s="73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585">
        <v>0</v>
      </c>
    </row>
    <row r="31" spans="1:25" ht="36.75" customHeight="1" outlineLevel="1">
      <c r="A31" s="588" t="s">
        <v>53</v>
      </c>
      <c r="B31" s="73">
        <f t="shared" si="7"/>
        <v>0</v>
      </c>
      <c r="C31" s="73">
        <f t="shared" si="6"/>
        <v>0</v>
      </c>
      <c r="D31" s="73">
        <f t="shared" si="6"/>
        <v>0</v>
      </c>
      <c r="E31" s="73">
        <f t="shared" si="6"/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585">
        <v>0</v>
      </c>
      <c r="N31" s="593">
        <v>0</v>
      </c>
      <c r="O31" s="73">
        <v>0</v>
      </c>
      <c r="P31" s="73">
        <v>0</v>
      </c>
      <c r="Q31" s="73">
        <v>0</v>
      </c>
      <c r="R31" s="73">
        <v>0</v>
      </c>
      <c r="S31" s="73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585">
        <v>0</v>
      </c>
    </row>
    <row r="32" spans="1:25" ht="36.75" customHeight="1" outlineLevel="1">
      <c r="A32" s="588" t="s">
        <v>54</v>
      </c>
      <c r="B32" s="73">
        <f t="shared" si="7"/>
        <v>0</v>
      </c>
      <c r="C32" s="73">
        <f t="shared" si="6"/>
        <v>0</v>
      </c>
      <c r="D32" s="73">
        <f t="shared" si="6"/>
        <v>0</v>
      </c>
      <c r="E32" s="73">
        <f t="shared" si="6"/>
        <v>0</v>
      </c>
      <c r="F32" s="73">
        <v>0</v>
      </c>
      <c r="G32" s="73">
        <v>0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585">
        <v>0</v>
      </c>
      <c r="N32" s="593">
        <v>0</v>
      </c>
      <c r="O32" s="73">
        <v>0</v>
      </c>
      <c r="P32" s="73">
        <v>0</v>
      </c>
      <c r="Q32" s="73">
        <v>0</v>
      </c>
      <c r="R32" s="73">
        <v>0</v>
      </c>
      <c r="S32" s="73">
        <v>0</v>
      </c>
      <c r="T32" s="73">
        <v>0</v>
      </c>
      <c r="U32" s="73">
        <v>0</v>
      </c>
      <c r="V32" s="73">
        <v>0</v>
      </c>
      <c r="W32" s="73">
        <v>0</v>
      </c>
      <c r="X32" s="73">
        <v>0</v>
      </c>
      <c r="Y32" s="585">
        <v>0</v>
      </c>
    </row>
    <row r="33" spans="1:25" ht="36.75" customHeight="1" outlineLevel="1">
      <c r="A33" s="588" t="s">
        <v>682</v>
      </c>
      <c r="B33" s="73">
        <f t="shared" si="7"/>
        <v>0</v>
      </c>
      <c r="C33" s="73">
        <f t="shared" si="6"/>
        <v>0</v>
      </c>
      <c r="D33" s="73">
        <f t="shared" si="6"/>
        <v>0</v>
      </c>
      <c r="E33" s="73">
        <f t="shared" si="6"/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585">
        <v>0</v>
      </c>
      <c r="N33" s="593">
        <v>0</v>
      </c>
      <c r="O33" s="73">
        <v>0</v>
      </c>
      <c r="P33" s="73">
        <v>0</v>
      </c>
      <c r="Q33" s="73">
        <v>0</v>
      </c>
      <c r="R33" s="73">
        <v>0</v>
      </c>
      <c r="S33" s="73">
        <v>0</v>
      </c>
      <c r="T33" s="73">
        <v>0</v>
      </c>
      <c r="U33" s="73">
        <v>0</v>
      </c>
      <c r="V33" s="73">
        <v>0</v>
      </c>
      <c r="W33" s="73">
        <v>0</v>
      </c>
      <c r="X33" s="73">
        <v>0</v>
      </c>
      <c r="Y33" s="585">
        <v>0</v>
      </c>
    </row>
    <row r="34" spans="1:25" ht="36.75" customHeight="1" outlineLevel="1">
      <c r="A34" s="588" t="s">
        <v>55</v>
      </c>
      <c r="B34" s="73">
        <f t="shared" si="7"/>
        <v>0</v>
      </c>
      <c r="C34" s="73">
        <f t="shared" si="6"/>
        <v>0</v>
      </c>
      <c r="D34" s="73">
        <f t="shared" si="6"/>
        <v>0</v>
      </c>
      <c r="E34" s="73">
        <f t="shared" si="6"/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585">
        <v>0</v>
      </c>
      <c r="N34" s="593">
        <v>0</v>
      </c>
      <c r="O34" s="73">
        <v>0</v>
      </c>
      <c r="P34" s="73">
        <v>0</v>
      </c>
      <c r="Q34" s="73">
        <v>0</v>
      </c>
      <c r="R34" s="73">
        <v>0</v>
      </c>
      <c r="S34" s="73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585">
        <v>0</v>
      </c>
    </row>
    <row r="35" spans="1:25" ht="36.75" customHeight="1" outlineLevel="1">
      <c r="A35" s="588" t="s">
        <v>56</v>
      </c>
      <c r="B35" s="73">
        <f t="shared" si="7"/>
        <v>1</v>
      </c>
      <c r="C35" s="73">
        <f t="shared" si="6"/>
        <v>43</v>
      </c>
      <c r="D35" s="73">
        <f t="shared" si="6"/>
        <v>28</v>
      </c>
      <c r="E35" s="73">
        <f t="shared" si="6"/>
        <v>17</v>
      </c>
      <c r="F35" s="73">
        <v>0</v>
      </c>
      <c r="G35" s="73">
        <v>0</v>
      </c>
      <c r="H35" s="73">
        <v>0</v>
      </c>
      <c r="I35" s="73">
        <v>0</v>
      </c>
      <c r="J35" s="73">
        <v>1</v>
      </c>
      <c r="K35" s="73">
        <v>43</v>
      </c>
      <c r="L35" s="73">
        <v>28</v>
      </c>
      <c r="M35" s="585">
        <v>17</v>
      </c>
      <c r="N35" s="593">
        <v>0</v>
      </c>
      <c r="O35" s="73">
        <v>0</v>
      </c>
      <c r="P35" s="73">
        <v>0</v>
      </c>
      <c r="Q35" s="73">
        <v>0</v>
      </c>
      <c r="R35" s="73">
        <v>0</v>
      </c>
      <c r="S35" s="73">
        <v>0</v>
      </c>
      <c r="T35" s="73">
        <v>0</v>
      </c>
      <c r="U35" s="73">
        <v>0</v>
      </c>
      <c r="V35" s="73">
        <v>0</v>
      </c>
      <c r="W35" s="73">
        <v>0</v>
      </c>
      <c r="X35" s="73">
        <v>0</v>
      </c>
      <c r="Y35" s="585">
        <v>0</v>
      </c>
    </row>
    <row r="36" spans="1:25" ht="36.75" customHeight="1" outlineLevel="1">
      <c r="A36" s="588" t="s">
        <v>57</v>
      </c>
      <c r="B36" s="73">
        <f t="shared" si="7"/>
        <v>1</v>
      </c>
      <c r="C36" s="73">
        <f t="shared" si="6"/>
        <v>18</v>
      </c>
      <c r="D36" s="73">
        <f t="shared" si="6"/>
        <v>12</v>
      </c>
      <c r="E36" s="73">
        <f t="shared" si="6"/>
        <v>8</v>
      </c>
      <c r="F36" s="73">
        <v>0</v>
      </c>
      <c r="G36" s="73">
        <v>0</v>
      </c>
      <c r="H36" s="73">
        <v>0</v>
      </c>
      <c r="I36" s="73">
        <v>0</v>
      </c>
      <c r="J36" s="73">
        <v>1</v>
      </c>
      <c r="K36" s="73">
        <v>18</v>
      </c>
      <c r="L36" s="73">
        <v>12</v>
      </c>
      <c r="M36" s="585">
        <v>8</v>
      </c>
      <c r="N36" s="593">
        <v>0</v>
      </c>
      <c r="O36" s="73">
        <v>0</v>
      </c>
      <c r="P36" s="73">
        <v>0</v>
      </c>
      <c r="Q36" s="73">
        <v>0</v>
      </c>
      <c r="R36" s="73">
        <v>0</v>
      </c>
      <c r="S36" s="73">
        <v>0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585">
        <v>0</v>
      </c>
    </row>
    <row r="37" spans="1:25" ht="36.75" customHeight="1" outlineLevel="1">
      <c r="A37" s="588" t="s">
        <v>58</v>
      </c>
      <c r="B37" s="73">
        <f t="shared" si="7"/>
        <v>0</v>
      </c>
      <c r="C37" s="73">
        <f t="shared" si="6"/>
        <v>0</v>
      </c>
      <c r="D37" s="73">
        <f t="shared" si="6"/>
        <v>0</v>
      </c>
      <c r="E37" s="73">
        <f t="shared" si="6"/>
        <v>0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585">
        <v>0</v>
      </c>
      <c r="N37" s="593">
        <v>0</v>
      </c>
      <c r="O37" s="73">
        <v>0</v>
      </c>
      <c r="P37" s="73">
        <v>0</v>
      </c>
      <c r="Q37" s="73">
        <v>0</v>
      </c>
      <c r="R37" s="73">
        <v>0</v>
      </c>
      <c r="S37" s="73">
        <v>0</v>
      </c>
      <c r="T37" s="73">
        <v>0</v>
      </c>
      <c r="U37" s="73">
        <v>0</v>
      </c>
      <c r="V37" s="73">
        <v>0</v>
      </c>
      <c r="W37" s="73">
        <v>0</v>
      </c>
      <c r="X37" s="73">
        <v>0</v>
      </c>
      <c r="Y37" s="585">
        <v>0</v>
      </c>
    </row>
    <row r="38" spans="1:25" s="714" customFormat="1" ht="9.9499999999999993" customHeight="1" thickBot="1">
      <c r="A38" s="738"/>
      <c r="B38" s="706"/>
      <c r="C38" s="706"/>
      <c r="D38" s="706"/>
      <c r="E38" s="706"/>
      <c r="F38" s="706"/>
      <c r="G38" s="706"/>
      <c r="H38" s="706"/>
      <c r="I38" s="706"/>
      <c r="J38" s="706"/>
      <c r="K38" s="706"/>
      <c r="L38" s="706"/>
      <c r="M38" s="708"/>
      <c r="N38" s="1069"/>
      <c r="O38" s="706"/>
      <c r="P38" s="706"/>
      <c r="Q38" s="706"/>
      <c r="R38" s="706"/>
      <c r="S38" s="706"/>
      <c r="T38" s="706"/>
      <c r="U38" s="706"/>
      <c r="V38" s="706"/>
      <c r="W38" s="706"/>
      <c r="X38" s="706"/>
      <c r="Y38" s="708"/>
    </row>
    <row r="39" spans="1:25" s="117" customFormat="1" ht="9.9499999999999993" customHeight="1">
      <c r="A39" s="182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</row>
    <row r="40" spans="1:25" s="1081" customFormat="1">
      <c r="A40" s="328" t="s">
        <v>412</v>
      </c>
      <c r="B40" s="1080"/>
      <c r="C40" s="1080"/>
      <c r="D40" s="1080"/>
      <c r="E40" s="1080" t="s">
        <v>432</v>
      </c>
      <c r="F40" s="292"/>
      <c r="G40" s="292"/>
      <c r="H40" s="292"/>
      <c r="I40" s="292" t="s">
        <v>432</v>
      </c>
      <c r="J40" s="1080"/>
      <c r="K40" s="974"/>
      <c r="L40" s="974"/>
      <c r="M40" s="1080"/>
      <c r="N40" s="292"/>
      <c r="O40" s="292"/>
      <c r="P40" s="292"/>
      <c r="Q40" s="292"/>
      <c r="R40" s="175"/>
      <c r="S40" s="175"/>
      <c r="T40" s="175"/>
      <c r="U40" s="175"/>
    </row>
    <row r="41" spans="1:25">
      <c r="R41" s="340"/>
      <c r="S41" s="340"/>
      <c r="T41" s="340"/>
      <c r="U41" s="340"/>
    </row>
    <row r="42" spans="1:25">
      <c r="R42" s="340"/>
      <c r="S42" s="340"/>
      <c r="T42" s="340"/>
      <c r="U42" s="340"/>
    </row>
    <row r="43" spans="1:25">
      <c r="R43" s="341"/>
      <c r="S43" s="341"/>
      <c r="T43" s="341"/>
      <c r="U43" s="341"/>
    </row>
    <row r="44" spans="1:25">
      <c r="R44" s="342"/>
      <c r="S44" s="342"/>
      <c r="T44" s="342"/>
      <c r="U44" s="342"/>
    </row>
    <row r="45" spans="1:25">
      <c r="R45" s="340"/>
      <c r="S45" s="340"/>
      <c r="T45" s="340"/>
      <c r="U45" s="340"/>
    </row>
    <row r="46" spans="1:25">
      <c r="R46" s="343"/>
      <c r="S46" s="343"/>
      <c r="T46" s="343"/>
      <c r="U46" s="343"/>
    </row>
    <row r="47" spans="1:25">
      <c r="R47" s="343"/>
      <c r="S47" s="343"/>
      <c r="T47" s="343"/>
      <c r="U47" s="343"/>
    </row>
    <row r="48" spans="1:25">
      <c r="R48" s="343"/>
      <c r="S48" s="343"/>
      <c r="T48" s="343"/>
      <c r="U48" s="343"/>
    </row>
    <row r="49" spans="18:21">
      <c r="R49" s="343"/>
      <c r="S49" s="343"/>
      <c r="T49" s="343"/>
      <c r="U49" s="343"/>
    </row>
    <row r="50" spans="18:21">
      <c r="R50" s="343"/>
      <c r="S50" s="343"/>
      <c r="T50" s="343"/>
      <c r="U50" s="343"/>
    </row>
    <row r="51" spans="18:21">
      <c r="R51" s="343"/>
      <c r="S51" s="343"/>
      <c r="T51" s="343"/>
      <c r="U51" s="343"/>
    </row>
    <row r="52" spans="18:21">
      <c r="R52" s="343"/>
      <c r="S52" s="343"/>
      <c r="T52" s="343"/>
      <c r="U52" s="343"/>
    </row>
    <row r="53" spans="18:21">
      <c r="R53" s="343"/>
      <c r="S53" s="343"/>
      <c r="T53" s="343"/>
      <c r="U53" s="343"/>
    </row>
    <row r="54" spans="18:21">
      <c r="R54" s="343"/>
      <c r="S54" s="343"/>
      <c r="T54" s="343"/>
      <c r="U54" s="343"/>
    </row>
    <row r="55" spans="18:21">
      <c r="R55" s="343"/>
      <c r="S55" s="343"/>
      <c r="T55" s="343"/>
      <c r="U55" s="343"/>
    </row>
    <row r="56" spans="18:21">
      <c r="R56" s="343"/>
      <c r="S56" s="343"/>
      <c r="T56" s="343"/>
      <c r="U56" s="343"/>
    </row>
    <row r="57" spans="18:21">
      <c r="R57" s="343"/>
      <c r="S57" s="343"/>
      <c r="T57" s="343"/>
      <c r="U57" s="343"/>
    </row>
    <row r="58" spans="18:21">
      <c r="R58" s="343"/>
      <c r="S58" s="343"/>
      <c r="T58" s="343"/>
      <c r="U58" s="343"/>
    </row>
    <row r="59" spans="18:21">
      <c r="R59" s="343"/>
      <c r="S59" s="343"/>
      <c r="T59" s="343"/>
      <c r="U59" s="343"/>
    </row>
    <row r="60" spans="18:21">
      <c r="R60" s="343"/>
      <c r="S60" s="343"/>
      <c r="T60" s="343"/>
      <c r="U60" s="343"/>
    </row>
    <row r="61" spans="18:21">
      <c r="R61" s="343"/>
      <c r="S61" s="343"/>
      <c r="T61" s="343"/>
      <c r="U61" s="343"/>
    </row>
    <row r="62" spans="18:21">
      <c r="R62" s="343"/>
      <c r="S62" s="343"/>
      <c r="T62" s="343"/>
      <c r="U62" s="343"/>
    </row>
    <row r="63" spans="18:21">
      <c r="R63" s="344"/>
      <c r="S63" s="344"/>
      <c r="T63" s="344"/>
      <c r="U63" s="344"/>
    </row>
    <row r="64" spans="18:21">
      <c r="R64" s="342"/>
      <c r="S64" s="342"/>
      <c r="T64" s="342"/>
      <c r="U64" s="342"/>
    </row>
    <row r="65" spans="18:21">
      <c r="R65" s="340"/>
      <c r="S65" s="340"/>
      <c r="T65" s="340"/>
      <c r="U65" s="340"/>
    </row>
    <row r="66" spans="18:21">
      <c r="R66" s="343"/>
      <c r="S66" s="343"/>
      <c r="T66" s="343"/>
      <c r="U66" s="343"/>
    </row>
    <row r="67" spans="18:21">
      <c r="R67" s="343"/>
      <c r="S67" s="343"/>
      <c r="T67" s="343"/>
      <c r="U67" s="343"/>
    </row>
    <row r="68" spans="18:21">
      <c r="R68" s="343"/>
      <c r="S68" s="343"/>
      <c r="T68" s="343"/>
      <c r="U68" s="343"/>
    </row>
    <row r="69" spans="18:21">
      <c r="R69" s="343"/>
      <c r="S69" s="343"/>
      <c r="T69" s="343"/>
      <c r="U69" s="343"/>
    </row>
    <row r="70" spans="18:21">
      <c r="R70" s="343"/>
      <c r="S70" s="343"/>
      <c r="T70" s="343"/>
      <c r="U70" s="343"/>
    </row>
    <row r="71" spans="18:21">
      <c r="R71" s="343"/>
      <c r="S71" s="343"/>
      <c r="T71" s="343"/>
      <c r="U71" s="343"/>
    </row>
    <row r="72" spans="18:21">
      <c r="R72" s="343"/>
      <c r="S72" s="343"/>
      <c r="T72" s="343"/>
      <c r="U72" s="343"/>
    </row>
    <row r="73" spans="18:21">
      <c r="R73" s="343"/>
      <c r="S73" s="343"/>
      <c r="T73" s="343"/>
      <c r="U73" s="343"/>
    </row>
    <row r="74" spans="18:21">
      <c r="R74" s="343"/>
      <c r="S74" s="343"/>
      <c r="T74" s="343"/>
      <c r="U74" s="343"/>
    </row>
    <row r="75" spans="18:21">
      <c r="R75" s="343"/>
      <c r="S75" s="343"/>
      <c r="T75" s="343"/>
      <c r="U75" s="343"/>
    </row>
    <row r="76" spans="18:21">
      <c r="R76" s="343"/>
      <c r="S76" s="343"/>
      <c r="T76" s="343"/>
      <c r="U76" s="343"/>
    </row>
    <row r="77" spans="18:21">
      <c r="R77" s="343"/>
      <c r="S77" s="343"/>
      <c r="T77" s="343"/>
      <c r="U77" s="343"/>
    </row>
    <row r="78" spans="18:21">
      <c r="R78" s="343"/>
      <c r="S78" s="343"/>
      <c r="T78" s="343"/>
      <c r="U78" s="343"/>
    </row>
    <row r="79" spans="18:21">
      <c r="R79" s="343"/>
      <c r="S79" s="343"/>
      <c r="T79" s="343"/>
      <c r="U79" s="343"/>
    </row>
    <row r="80" spans="18:21">
      <c r="R80" s="343"/>
      <c r="S80" s="343"/>
      <c r="T80" s="343"/>
      <c r="U80" s="343"/>
    </row>
    <row r="81" spans="18:21">
      <c r="R81" s="343"/>
      <c r="S81" s="343"/>
      <c r="T81" s="343"/>
      <c r="U81" s="343"/>
    </row>
    <row r="82" spans="18:21">
      <c r="R82" s="343"/>
      <c r="S82" s="343"/>
      <c r="T82" s="343"/>
      <c r="U82" s="343"/>
    </row>
    <row r="83" spans="18:21">
      <c r="R83" s="344"/>
      <c r="S83" s="344"/>
      <c r="T83" s="344"/>
      <c r="U83" s="344"/>
    </row>
    <row r="84" spans="18:21">
      <c r="R84" s="342"/>
      <c r="S84" s="342"/>
      <c r="T84" s="342"/>
      <c r="U84" s="342"/>
    </row>
    <row r="85" spans="18:21">
      <c r="R85" s="340"/>
      <c r="S85" s="340"/>
      <c r="T85" s="340"/>
      <c r="U85" s="340"/>
    </row>
    <row r="86" spans="18:21">
      <c r="R86" s="345"/>
      <c r="S86" s="345"/>
      <c r="T86" s="345"/>
      <c r="U86" s="345"/>
    </row>
    <row r="87" spans="18:21">
      <c r="R87" s="345"/>
      <c r="S87" s="345"/>
      <c r="T87" s="345"/>
      <c r="U87" s="345"/>
    </row>
    <row r="88" spans="18:21">
      <c r="R88" s="345"/>
      <c r="S88" s="345"/>
      <c r="T88" s="345"/>
      <c r="U88" s="345"/>
    </row>
    <row r="89" spans="18:21">
      <c r="R89" s="345"/>
      <c r="S89" s="345"/>
      <c r="T89" s="345"/>
      <c r="U89" s="345"/>
    </row>
    <row r="90" spans="18:21">
      <c r="R90" s="345"/>
      <c r="S90" s="345"/>
      <c r="T90" s="345"/>
      <c r="U90" s="345"/>
    </row>
    <row r="91" spans="18:21">
      <c r="R91" s="345"/>
      <c r="S91" s="345"/>
      <c r="T91" s="345"/>
      <c r="U91" s="345"/>
    </row>
    <row r="92" spans="18:21">
      <c r="R92" s="345"/>
      <c r="S92" s="345"/>
      <c r="T92" s="345"/>
      <c r="U92" s="345"/>
    </row>
    <row r="93" spans="18:21">
      <c r="R93" s="345"/>
      <c r="S93" s="345"/>
      <c r="T93" s="345"/>
      <c r="U93" s="345"/>
    </row>
    <row r="94" spans="18:21">
      <c r="R94" s="345"/>
      <c r="S94" s="345"/>
      <c r="T94" s="345"/>
      <c r="U94" s="345"/>
    </row>
    <row r="95" spans="18:21">
      <c r="R95" s="345"/>
      <c r="S95" s="345"/>
      <c r="T95" s="345"/>
      <c r="U95" s="345"/>
    </row>
    <row r="96" spans="18:21">
      <c r="R96" s="345"/>
      <c r="S96" s="345"/>
      <c r="T96" s="345"/>
      <c r="U96" s="345"/>
    </row>
    <row r="97" spans="18:21">
      <c r="R97" s="345"/>
      <c r="S97" s="345"/>
      <c r="T97" s="345"/>
      <c r="U97" s="345"/>
    </row>
    <row r="98" spans="18:21">
      <c r="R98" s="345"/>
      <c r="S98" s="345"/>
      <c r="T98" s="345"/>
      <c r="U98" s="345"/>
    </row>
    <row r="99" spans="18:21">
      <c r="R99" s="345"/>
      <c r="S99" s="345"/>
      <c r="T99" s="345"/>
      <c r="U99" s="345"/>
    </row>
    <row r="100" spans="18:21">
      <c r="R100" s="345"/>
      <c r="S100" s="345"/>
      <c r="T100" s="345"/>
      <c r="U100" s="345"/>
    </row>
    <row r="101" spans="18:21">
      <c r="R101" s="345"/>
      <c r="S101" s="345"/>
      <c r="T101" s="345"/>
      <c r="U101" s="345"/>
    </row>
    <row r="102" spans="18:21">
      <c r="R102" s="345"/>
      <c r="S102" s="345"/>
      <c r="T102" s="345"/>
      <c r="U102" s="345"/>
    </row>
    <row r="103" spans="18:21">
      <c r="R103" s="346"/>
      <c r="S103" s="346"/>
      <c r="T103" s="346"/>
      <c r="U103" s="346"/>
    </row>
    <row r="104" spans="18:21">
      <c r="R104" s="347">
        <f>SUM(R106:R123)</f>
        <v>0</v>
      </c>
      <c r="S104" s="347">
        <f>SUM(S106:S123)</f>
        <v>0</v>
      </c>
      <c r="T104" s="347">
        <f>SUM(T106:T123)</f>
        <v>0</v>
      </c>
      <c r="U104" s="347">
        <f>SUM(U106:U123)</f>
        <v>0</v>
      </c>
    </row>
    <row r="105" spans="18:21">
      <c r="R105" s="348"/>
      <c r="S105" s="348"/>
      <c r="T105" s="348"/>
      <c r="U105" s="348"/>
    </row>
    <row r="106" spans="18:21">
      <c r="R106" s="349"/>
      <c r="S106" s="349"/>
      <c r="T106" s="349"/>
      <c r="U106" s="349"/>
    </row>
    <row r="107" spans="18:21">
      <c r="R107" s="349"/>
      <c r="S107" s="349"/>
      <c r="T107" s="349"/>
      <c r="U107" s="349"/>
    </row>
    <row r="108" spans="18:21">
      <c r="R108" s="349"/>
      <c r="S108" s="349"/>
      <c r="T108" s="349"/>
      <c r="U108" s="349"/>
    </row>
    <row r="109" spans="18:21">
      <c r="R109" s="349"/>
      <c r="S109" s="349"/>
      <c r="T109" s="349"/>
      <c r="U109" s="349"/>
    </row>
    <row r="110" spans="18:21">
      <c r="R110" s="349"/>
      <c r="S110" s="349"/>
      <c r="T110" s="349"/>
      <c r="U110" s="349"/>
    </row>
    <row r="111" spans="18:21">
      <c r="R111" s="349"/>
      <c r="S111" s="349"/>
      <c r="T111" s="349"/>
      <c r="U111" s="349"/>
    </row>
    <row r="112" spans="18:21">
      <c r="R112" s="349"/>
      <c r="S112" s="349"/>
      <c r="T112" s="349"/>
      <c r="U112" s="349"/>
    </row>
    <row r="113" spans="18:21">
      <c r="R113" s="349"/>
      <c r="S113" s="349"/>
      <c r="T113" s="349"/>
      <c r="U113" s="349"/>
    </row>
    <row r="114" spans="18:21">
      <c r="R114" s="349"/>
      <c r="S114" s="349"/>
      <c r="T114" s="349"/>
      <c r="U114" s="349"/>
    </row>
    <row r="115" spans="18:21">
      <c r="R115" s="349"/>
      <c r="S115" s="349"/>
      <c r="T115" s="349"/>
      <c r="U115" s="349"/>
    </row>
    <row r="116" spans="18:21">
      <c r="R116" s="349"/>
      <c r="S116" s="349"/>
      <c r="T116" s="349"/>
      <c r="U116" s="349"/>
    </row>
    <row r="117" spans="18:21">
      <c r="R117" s="349"/>
      <c r="S117" s="349"/>
      <c r="T117" s="349"/>
      <c r="U117" s="349"/>
    </row>
    <row r="118" spans="18:21">
      <c r="R118" s="349"/>
      <c r="S118" s="349"/>
      <c r="T118" s="349"/>
      <c r="U118" s="349"/>
    </row>
    <row r="119" spans="18:21">
      <c r="R119" s="349"/>
      <c r="S119" s="349"/>
      <c r="T119" s="349"/>
      <c r="U119" s="349"/>
    </row>
    <row r="120" spans="18:21">
      <c r="R120" s="349"/>
      <c r="S120" s="349"/>
      <c r="T120" s="349"/>
      <c r="U120" s="349"/>
    </row>
    <row r="121" spans="18:21">
      <c r="R121" s="349"/>
      <c r="S121" s="349"/>
      <c r="T121" s="349"/>
      <c r="U121" s="349"/>
    </row>
    <row r="122" spans="18:21">
      <c r="R122" s="349"/>
      <c r="S122" s="349"/>
      <c r="T122" s="349"/>
      <c r="U122" s="349"/>
    </row>
    <row r="123" spans="18:21">
      <c r="R123" s="350"/>
      <c r="S123" s="350"/>
      <c r="T123" s="350"/>
      <c r="U123" s="350"/>
    </row>
    <row r="124" spans="18:21">
      <c r="R124" s="351"/>
      <c r="S124" s="351"/>
      <c r="T124" s="351"/>
      <c r="U124" s="351"/>
    </row>
    <row r="125" spans="18:21">
      <c r="R125" s="341"/>
      <c r="S125" s="341"/>
      <c r="T125" s="341"/>
      <c r="U125" s="341"/>
    </row>
    <row r="126" spans="18:21">
      <c r="R126" s="341"/>
      <c r="S126" s="341"/>
      <c r="T126" s="341"/>
      <c r="U126" s="341"/>
    </row>
    <row r="127" spans="18:21">
      <c r="R127" s="352"/>
      <c r="S127" s="352"/>
      <c r="T127" s="352"/>
      <c r="U127" s="352"/>
    </row>
  </sheetData>
  <mergeCells count="24">
    <mergeCell ref="J7:M7"/>
    <mergeCell ref="N7:Q7"/>
    <mergeCell ref="R7:U7"/>
    <mergeCell ref="V7:Y7"/>
    <mergeCell ref="F6:I6"/>
    <mergeCell ref="J6:M6"/>
    <mergeCell ref="N6:Q6"/>
    <mergeCell ref="R6:U6"/>
    <mergeCell ref="V6:Y6"/>
    <mergeCell ref="K9:L9"/>
    <mergeCell ref="O9:P9"/>
    <mergeCell ref="S9:T9"/>
    <mergeCell ref="W9:X9"/>
    <mergeCell ref="C8:D8"/>
    <mergeCell ref="G8:H8"/>
    <mergeCell ref="K8:L8"/>
    <mergeCell ref="O8:P8"/>
    <mergeCell ref="S8:T8"/>
    <mergeCell ref="W8:X8"/>
    <mergeCell ref="A6:A7"/>
    <mergeCell ref="A10:A11"/>
    <mergeCell ref="B10:B11"/>
    <mergeCell ref="C9:D9"/>
    <mergeCell ref="G9:H9"/>
  </mergeCells>
  <phoneticPr fontId="4" type="noConversion"/>
  <pageMargins left="0.57999999999999996" right="0.39370078740157483" top="0.55118110236220474" bottom="0.55118110236220474" header="0.51181102362204722" footer="0.51181102362204722"/>
  <pageSetup paperSize="9" scale="85" pageOrder="overThenDown" orientation="portrait" blackAndWhite="1" r:id="rId1"/>
  <headerFooter alignWithMargins="0"/>
  <colBreaks count="1" manualBreakCount="1">
    <brk id="13" max="3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R41"/>
  <sheetViews>
    <sheetView view="pageBreakPreview" topLeftCell="A26" zoomScaleNormal="100" workbookViewId="0">
      <selection activeCell="B27" sqref="B27"/>
    </sheetView>
  </sheetViews>
  <sheetFormatPr defaultRowHeight="13.5" outlineLevelRow="1"/>
  <cols>
    <col min="1" max="1" width="7.109375" style="55" customWidth="1"/>
    <col min="2" max="11" width="7.77734375" style="55" customWidth="1"/>
    <col min="12" max="15" width="9.33203125" style="55" customWidth="1"/>
    <col min="16" max="17" width="7.77734375" style="55" customWidth="1"/>
    <col min="18" max="16384" width="8.88671875" style="55"/>
  </cols>
  <sheetData>
    <row r="1" spans="1:18" s="37" customFormat="1" ht="15" customHeight="1">
      <c r="B1" s="193"/>
      <c r="C1" s="193"/>
      <c r="D1" s="193"/>
      <c r="E1" s="193"/>
      <c r="F1" s="193"/>
      <c r="G1" s="193"/>
      <c r="H1" s="193"/>
      <c r="I1" s="193"/>
      <c r="J1" s="193"/>
    </row>
    <row r="2" spans="1:18" s="554" customFormat="1" ht="30" customHeight="1">
      <c r="A2" s="1269" t="s">
        <v>810</v>
      </c>
      <c r="B2" s="1269"/>
      <c r="C2" s="1269"/>
      <c r="D2" s="1269"/>
      <c r="E2" s="1269"/>
      <c r="F2" s="1269"/>
      <c r="G2" s="1269"/>
      <c r="H2" s="1269"/>
      <c r="I2" s="1269"/>
      <c r="J2" s="1459" t="s">
        <v>805</v>
      </c>
      <c r="K2" s="1459"/>
      <c r="L2" s="1459"/>
      <c r="M2" s="1459"/>
      <c r="N2" s="1459"/>
      <c r="O2" s="1459"/>
      <c r="P2" s="1459"/>
      <c r="Q2" s="1459"/>
      <c r="R2" s="556"/>
    </row>
    <row r="3" spans="1:18" s="555" customFormat="1" ht="30" customHeight="1">
      <c r="A3" s="1674"/>
      <c r="B3" s="1674"/>
      <c r="C3" s="1674"/>
      <c r="D3" s="1674"/>
      <c r="E3" s="1674"/>
      <c r="F3" s="1674"/>
      <c r="G3" s="1674"/>
      <c r="H3" s="1674"/>
      <c r="I3" s="1674"/>
      <c r="J3" s="1459"/>
      <c r="K3" s="1459"/>
      <c r="L3" s="1459"/>
      <c r="M3" s="1459"/>
      <c r="N3" s="1459"/>
      <c r="O3" s="1459"/>
      <c r="P3" s="1459"/>
      <c r="Q3" s="1459"/>
      <c r="R3" s="676"/>
    </row>
    <row r="4" spans="1:18" s="67" customFormat="1" ht="15" customHeight="1">
      <c r="A4" s="83"/>
      <c r="B4" s="66"/>
      <c r="C4" s="66"/>
      <c r="D4" s="66"/>
      <c r="E4" s="66"/>
      <c r="F4" s="66"/>
      <c r="G4" s="66"/>
      <c r="H4" s="66"/>
      <c r="I4" s="66"/>
      <c r="J4" s="66"/>
      <c r="K4" s="66"/>
      <c r="L4" s="83"/>
      <c r="M4" s="83"/>
      <c r="N4" s="83"/>
      <c r="O4" s="83"/>
      <c r="P4" s="83"/>
      <c r="Q4" s="83"/>
      <c r="R4" s="83"/>
    </row>
    <row r="5" spans="1:18" ht="15" customHeight="1" thickBot="1">
      <c r="A5" s="913" t="s">
        <v>484</v>
      </c>
      <c r="B5" s="913"/>
      <c r="C5" s="913"/>
      <c r="D5" s="913"/>
      <c r="E5" s="328"/>
      <c r="F5" s="328"/>
      <c r="G5" s="328"/>
      <c r="H5" s="328"/>
      <c r="I5" s="328"/>
      <c r="J5" s="328" t="s">
        <v>28</v>
      </c>
      <c r="K5" s="328"/>
      <c r="L5" s="328"/>
      <c r="M5" s="328"/>
      <c r="N5" s="328"/>
      <c r="O5" s="328"/>
      <c r="P5" s="328"/>
      <c r="Q5" s="364" t="s">
        <v>464</v>
      </c>
      <c r="R5" s="328"/>
    </row>
    <row r="6" spans="1:18" s="51" customFormat="1" ht="23.25" customHeight="1">
      <c r="A6" s="1812" t="s">
        <v>849</v>
      </c>
      <c r="B6" s="45" t="s">
        <v>465</v>
      </c>
      <c r="C6" s="46"/>
      <c r="D6" s="46"/>
      <c r="E6" s="50"/>
      <c r="F6" s="45" t="s">
        <v>475</v>
      </c>
      <c r="G6" s="50"/>
      <c r="H6" s="46"/>
      <c r="I6" s="564"/>
      <c r="J6" s="1446" t="s">
        <v>477</v>
      </c>
      <c r="K6" s="1436"/>
      <c r="L6" s="1436"/>
      <c r="M6" s="1436"/>
      <c r="N6" s="1436"/>
      <c r="O6" s="1437"/>
      <c r="P6" s="46" t="s">
        <v>466</v>
      </c>
      <c r="Q6" s="1817"/>
    </row>
    <row r="7" spans="1:18" s="51" customFormat="1" ht="40.5" customHeight="1">
      <c r="A7" s="1323"/>
      <c r="B7" s="1396" t="s">
        <v>474</v>
      </c>
      <c r="C7" s="1428"/>
      <c r="D7" s="1428"/>
      <c r="E7" s="1397"/>
      <c r="F7" s="71" t="s">
        <v>468</v>
      </c>
      <c r="G7" s="355" t="s">
        <v>476</v>
      </c>
      <c r="H7" s="356"/>
      <c r="I7" s="1813"/>
      <c r="J7" s="1818" t="s">
        <v>467</v>
      </c>
      <c r="K7" s="1675"/>
      <c r="L7" s="1669" t="s">
        <v>483</v>
      </c>
      <c r="M7" s="1675"/>
      <c r="N7" s="1669" t="s">
        <v>482</v>
      </c>
      <c r="O7" s="1670"/>
      <c r="P7" s="1595" t="s">
        <v>478</v>
      </c>
      <c r="Q7" s="1581"/>
    </row>
    <row r="8" spans="1:18" s="51" customFormat="1" ht="25.5" customHeight="1">
      <c r="A8" s="1225"/>
      <c r="B8" s="357" t="s">
        <v>497</v>
      </c>
      <c r="C8" s="71" t="s">
        <v>254</v>
      </c>
      <c r="D8" s="142" t="s">
        <v>255</v>
      </c>
      <c r="E8" s="142" t="s">
        <v>256</v>
      </c>
      <c r="F8" s="71"/>
      <c r="G8" s="71" t="s">
        <v>254</v>
      </c>
      <c r="H8" s="142" t="s">
        <v>255</v>
      </c>
      <c r="I8" s="1814" t="s">
        <v>256</v>
      </c>
      <c r="J8" s="1227" t="s">
        <v>468</v>
      </c>
      <c r="K8" s="141" t="s">
        <v>469</v>
      </c>
      <c r="L8" s="71" t="s">
        <v>468</v>
      </c>
      <c r="M8" s="141" t="s">
        <v>469</v>
      </c>
      <c r="N8" s="71" t="s">
        <v>468</v>
      </c>
      <c r="O8" s="160" t="s">
        <v>469</v>
      </c>
      <c r="P8" s="142" t="s">
        <v>470</v>
      </c>
      <c r="Q8" s="1819" t="s">
        <v>469</v>
      </c>
    </row>
    <row r="9" spans="1:18" s="51" customFormat="1" ht="25.5" customHeight="1">
      <c r="A9" s="1323" t="s">
        <v>49</v>
      </c>
      <c r="B9" s="1671" t="s">
        <v>479</v>
      </c>
      <c r="C9" s="1671" t="s">
        <v>481</v>
      </c>
      <c r="D9" s="142"/>
      <c r="E9" s="142"/>
      <c r="F9" s="1671" t="s">
        <v>479</v>
      </c>
      <c r="G9" s="1671" t="s">
        <v>481</v>
      </c>
      <c r="H9" s="142"/>
      <c r="I9" s="1814"/>
      <c r="J9" s="1820" t="s">
        <v>479</v>
      </c>
      <c r="K9" s="1671" t="s">
        <v>480</v>
      </c>
      <c r="L9" s="1671" t="s">
        <v>479</v>
      </c>
      <c r="M9" s="1671" t="s">
        <v>480</v>
      </c>
      <c r="N9" s="1671" t="s">
        <v>479</v>
      </c>
      <c r="O9" s="1671" t="s">
        <v>479</v>
      </c>
      <c r="P9" s="1671" t="s">
        <v>440</v>
      </c>
      <c r="Q9" s="1821" t="s">
        <v>480</v>
      </c>
    </row>
    <row r="10" spans="1:18" s="51" customFormat="1" ht="15" customHeight="1">
      <c r="A10" s="1324"/>
      <c r="B10" s="1672"/>
      <c r="C10" s="1673"/>
      <c r="D10" s="161" t="s">
        <v>471</v>
      </c>
      <c r="E10" s="161" t="s">
        <v>472</v>
      </c>
      <c r="F10" s="1672"/>
      <c r="G10" s="1673"/>
      <c r="H10" s="161" t="s">
        <v>471</v>
      </c>
      <c r="I10" s="1815" t="s">
        <v>472</v>
      </c>
      <c r="J10" s="1822"/>
      <c r="K10" s="1672"/>
      <c r="L10" s="1672"/>
      <c r="M10" s="1672"/>
      <c r="N10" s="1672"/>
      <c r="O10" s="1672"/>
      <c r="P10" s="1672"/>
      <c r="Q10" s="1823"/>
    </row>
    <row r="11" spans="1:18" ht="30" customHeight="1">
      <c r="A11" s="570">
        <v>2015</v>
      </c>
      <c r="B11" s="1223">
        <v>1432</v>
      </c>
      <c r="C11" s="1223">
        <v>2261</v>
      </c>
      <c r="D11" s="1223">
        <v>1123</v>
      </c>
      <c r="E11" s="1223">
        <v>1138</v>
      </c>
      <c r="F11" s="1223">
        <v>1357</v>
      </c>
      <c r="G11" s="1223">
        <v>1921</v>
      </c>
      <c r="H11" s="22">
        <v>969</v>
      </c>
      <c r="I11" s="537">
        <v>952</v>
      </c>
      <c r="J11" s="1824">
        <v>75</v>
      </c>
      <c r="K11" s="1223">
        <v>113</v>
      </c>
      <c r="L11" s="1223">
        <v>75</v>
      </c>
      <c r="M11" s="1223">
        <v>113</v>
      </c>
      <c r="N11" s="1223">
        <v>0</v>
      </c>
      <c r="O11" s="1223">
        <v>0</v>
      </c>
      <c r="P11" s="1223">
        <v>24</v>
      </c>
      <c r="Q11" s="808">
        <v>227</v>
      </c>
    </row>
    <row r="12" spans="1:18" ht="30" customHeight="1">
      <c r="A12" s="570">
        <v>2016</v>
      </c>
      <c r="B12" s="1223">
        <v>1410</v>
      </c>
      <c r="C12" s="1223">
        <v>2169</v>
      </c>
      <c r="D12" s="1223">
        <v>1065</v>
      </c>
      <c r="E12" s="1223">
        <v>1104</v>
      </c>
      <c r="F12" s="1223">
        <v>1325</v>
      </c>
      <c r="G12" s="1223">
        <v>1838</v>
      </c>
      <c r="H12" s="22">
        <v>910</v>
      </c>
      <c r="I12" s="537">
        <v>928</v>
      </c>
      <c r="J12" s="1824">
        <v>85</v>
      </c>
      <c r="K12" s="1223">
        <v>112</v>
      </c>
      <c r="L12" s="1223">
        <v>85</v>
      </c>
      <c r="M12" s="1223">
        <v>112</v>
      </c>
      <c r="N12" s="1223">
        <v>0</v>
      </c>
      <c r="O12" s="1223">
        <v>0</v>
      </c>
      <c r="P12" s="1223">
        <v>24</v>
      </c>
      <c r="Q12" s="808">
        <v>219</v>
      </c>
    </row>
    <row r="13" spans="1:18" ht="30" customHeight="1">
      <c r="A13" s="570">
        <v>2017</v>
      </c>
      <c r="B13" s="1223">
        <v>1354</v>
      </c>
      <c r="C13" s="1223">
        <v>2048</v>
      </c>
      <c r="D13" s="1223">
        <v>1026</v>
      </c>
      <c r="E13" s="25">
        <v>1022</v>
      </c>
      <c r="F13" s="25">
        <v>1289</v>
      </c>
      <c r="G13" s="25">
        <v>1718</v>
      </c>
      <c r="H13" s="25">
        <v>875</v>
      </c>
      <c r="I13" s="538">
        <v>843</v>
      </c>
      <c r="J13" s="675">
        <v>65</v>
      </c>
      <c r="K13" s="25">
        <v>87</v>
      </c>
      <c r="L13" s="25">
        <v>65</v>
      </c>
      <c r="M13" s="25">
        <v>87</v>
      </c>
      <c r="N13" s="25">
        <v>0</v>
      </c>
      <c r="O13" s="25">
        <v>0</v>
      </c>
      <c r="P13" s="25">
        <v>25</v>
      </c>
      <c r="Q13" s="538">
        <v>243</v>
      </c>
    </row>
    <row r="14" spans="1:18" s="56" customFormat="1" ht="30" customHeight="1">
      <c r="A14" s="570">
        <v>2018</v>
      </c>
      <c r="B14" s="1223">
        <v>1522</v>
      </c>
      <c r="C14" s="1223">
        <v>2217</v>
      </c>
      <c r="D14" s="1223">
        <v>1116</v>
      </c>
      <c r="E14" s="25">
        <v>1101</v>
      </c>
      <c r="F14" s="25">
        <v>1467</v>
      </c>
      <c r="G14" s="25">
        <v>1911</v>
      </c>
      <c r="H14" s="25">
        <v>972</v>
      </c>
      <c r="I14" s="538">
        <v>939</v>
      </c>
      <c r="J14" s="675">
        <v>55</v>
      </c>
      <c r="K14" s="25">
        <v>68</v>
      </c>
      <c r="L14" s="25">
        <v>55</v>
      </c>
      <c r="M14" s="25">
        <v>68</v>
      </c>
      <c r="N14" s="25">
        <v>0</v>
      </c>
      <c r="O14" s="25">
        <v>0</v>
      </c>
      <c r="P14" s="25">
        <v>24</v>
      </c>
      <c r="Q14" s="538">
        <v>238</v>
      </c>
    </row>
    <row r="15" spans="1:18" ht="35.1" customHeight="1">
      <c r="A15" s="570">
        <v>2019</v>
      </c>
      <c r="B15" s="1223">
        <f>SUM(B16:B25)</f>
        <v>1645</v>
      </c>
      <c r="C15" s="1223">
        <f t="shared" ref="C15:Q15" si="0">SUM(C16:C25)</f>
        <v>2598</v>
      </c>
      <c r="D15" s="1223">
        <f t="shared" si="0"/>
        <v>1167</v>
      </c>
      <c r="E15" s="1223">
        <f t="shared" si="0"/>
        <v>1193</v>
      </c>
      <c r="F15" s="1223">
        <f t="shared" si="0"/>
        <v>1599</v>
      </c>
      <c r="G15" s="1223">
        <f t="shared" si="0"/>
        <v>2302</v>
      </c>
      <c r="H15" s="1223">
        <f t="shared" si="0"/>
        <v>1135</v>
      </c>
      <c r="I15" s="808">
        <f t="shared" si="0"/>
        <v>1167</v>
      </c>
      <c r="J15" s="1824">
        <f t="shared" si="0"/>
        <v>46</v>
      </c>
      <c r="K15" s="1223">
        <f t="shared" si="0"/>
        <v>58</v>
      </c>
      <c r="L15" s="1223">
        <f t="shared" si="0"/>
        <v>46</v>
      </c>
      <c r="M15" s="1223">
        <f t="shared" si="0"/>
        <v>58</v>
      </c>
      <c r="N15" s="1223">
        <f t="shared" si="0"/>
        <v>0</v>
      </c>
      <c r="O15" s="1223">
        <f t="shared" si="0"/>
        <v>0</v>
      </c>
      <c r="P15" s="1223">
        <f t="shared" si="0"/>
        <v>24</v>
      </c>
      <c r="Q15" s="808">
        <f t="shared" si="0"/>
        <v>238</v>
      </c>
    </row>
    <row r="16" spans="1:18" ht="35.1" hidden="1" customHeight="1" outlineLevel="1">
      <c r="A16" s="577" t="s">
        <v>50</v>
      </c>
      <c r="B16" s="1223">
        <f>SUM(F16,J16)</f>
        <v>781</v>
      </c>
      <c r="C16" s="1223">
        <f>SUM(G16,K16,Q16)</f>
        <v>1533</v>
      </c>
      <c r="D16" s="358">
        <v>611</v>
      </c>
      <c r="E16" s="358">
        <v>684</v>
      </c>
      <c r="F16" s="88">
        <v>761</v>
      </c>
      <c r="G16" s="106">
        <f>SUM(H16:I16)</f>
        <v>1267</v>
      </c>
      <c r="H16" s="88">
        <v>595</v>
      </c>
      <c r="I16" s="578">
        <v>672</v>
      </c>
      <c r="J16" s="1825">
        <f>SUM(L16,N16)</f>
        <v>20</v>
      </c>
      <c r="K16" s="131">
        <f>SUM(M16,O16)</f>
        <v>28</v>
      </c>
      <c r="L16" s="88">
        <v>20</v>
      </c>
      <c r="M16" s="88">
        <v>28</v>
      </c>
      <c r="N16" s="88">
        <v>0</v>
      </c>
      <c r="O16" s="88">
        <v>0</v>
      </c>
      <c r="P16" s="88">
        <v>24</v>
      </c>
      <c r="Q16" s="578">
        <v>238</v>
      </c>
    </row>
    <row r="17" spans="1:17" ht="35.1" hidden="1" customHeight="1" outlineLevel="1">
      <c r="A17" s="577" t="s">
        <v>51</v>
      </c>
      <c r="B17" s="1223">
        <f t="shared" ref="B17:B25" si="1">SUM(F17,J17)</f>
        <v>138</v>
      </c>
      <c r="C17" s="1223">
        <f t="shared" ref="C17:C25" si="2">SUM(G17,K17,Q17)</f>
        <v>153</v>
      </c>
      <c r="D17" s="358">
        <v>80</v>
      </c>
      <c r="E17" s="358">
        <v>73</v>
      </c>
      <c r="F17" s="88">
        <v>127</v>
      </c>
      <c r="G17" s="106">
        <f t="shared" ref="G17:G25" si="3">SUM(H17:I17)</f>
        <v>142</v>
      </c>
      <c r="H17" s="88">
        <v>74</v>
      </c>
      <c r="I17" s="578">
        <v>68</v>
      </c>
      <c r="J17" s="1825">
        <f t="shared" ref="J17:J25" si="4">SUM(L17,N17)</f>
        <v>11</v>
      </c>
      <c r="K17" s="131">
        <f t="shared" ref="K17:K25" si="5">SUM(M17,O17)</f>
        <v>11</v>
      </c>
      <c r="L17" s="88">
        <v>11</v>
      </c>
      <c r="M17" s="88">
        <v>11</v>
      </c>
      <c r="N17" s="88">
        <v>0</v>
      </c>
      <c r="O17" s="88">
        <v>0</v>
      </c>
      <c r="P17" s="88">
        <v>0</v>
      </c>
      <c r="Q17" s="578">
        <v>0</v>
      </c>
    </row>
    <row r="18" spans="1:17" ht="35.1" hidden="1" customHeight="1" outlineLevel="1">
      <c r="A18" s="577" t="s">
        <v>52</v>
      </c>
      <c r="B18" s="1223">
        <f t="shared" si="1"/>
        <v>64</v>
      </c>
      <c r="C18" s="1223">
        <f t="shared" si="2"/>
        <v>84</v>
      </c>
      <c r="D18" s="358">
        <v>37</v>
      </c>
      <c r="E18" s="358">
        <v>47</v>
      </c>
      <c r="F18" s="88">
        <v>62</v>
      </c>
      <c r="G18" s="106">
        <f t="shared" si="3"/>
        <v>81</v>
      </c>
      <c r="H18" s="88">
        <v>36</v>
      </c>
      <c r="I18" s="578">
        <v>45</v>
      </c>
      <c r="J18" s="1825">
        <f t="shared" si="4"/>
        <v>2</v>
      </c>
      <c r="K18" s="131">
        <f t="shared" si="5"/>
        <v>3</v>
      </c>
      <c r="L18" s="88">
        <v>2</v>
      </c>
      <c r="M18" s="88">
        <v>3</v>
      </c>
      <c r="N18" s="88">
        <v>0</v>
      </c>
      <c r="O18" s="88">
        <v>0</v>
      </c>
      <c r="P18" s="88">
        <v>0</v>
      </c>
      <c r="Q18" s="578">
        <v>0</v>
      </c>
    </row>
    <row r="19" spans="1:17" ht="35.1" hidden="1" customHeight="1" outlineLevel="1">
      <c r="A19" s="577" t="s">
        <v>53</v>
      </c>
      <c r="B19" s="1223">
        <f t="shared" si="1"/>
        <v>34</v>
      </c>
      <c r="C19" s="1223">
        <f t="shared" si="2"/>
        <v>40</v>
      </c>
      <c r="D19" s="358">
        <v>25</v>
      </c>
      <c r="E19" s="358">
        <v>15</v>
      </c>
      <c r="F19" s="88">
        <v>34</v>
      </c>
      <c r="G19" s="106">
        <f t="shared" si="3"/>
        <v>40</v>
      </c>
      <c r="H19" s="88">
        <v>25</v>
      </c>
      <c r="I19" s="578">
        <v>15</v>
      </c>
      <c r="J19" s="1825">
        <f t="shared" si="4"/>
        <v>0</v>
      </c>
      <c r="K19" s="131">
        <f t="shared" si="5"/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578">
        <v>0</v>
      </c>
    </row>
    <row r="20" spans="1:17" ht="35.1" hidden="1" customHeight="1" outlineLevel="1">
      <c r="A20" s="577" t="s">
        <v>54</v>
      </c>
      <c r="B20" s="1223">
        <f t="shared" si="1"/>
        <v>79</v>
      </c>
      <c r="C20" s="1223">
        <f t="shared" si="2"/>
        <v>105</v>
      </c>
      <c r="D20" s="358">
        <v>61</v>
      </c>
      <c r="E20" s="358">
        <v>44</v>
      </c>
      <c r="F20" s="88">
        <v>78</v>
      </c>
      <c r="G20" s="106">
        <f t="shared" si="3"/>
        <v>104</v>
      </c>
      <c r="H20" s="88">
        <v>61</v>
      </c>
      <c r="I20" s="578">
        <v>43</v>
      </c>
      <c r="J20" s="1825">
        <f t="shared" si="4"/>
        <v>1</v>
      </c>
      <c r="K20" s="131">
        <f t="shared" si="5"/>
        <v>1</v>
      </c>
      <c r="L20" s="88">
        <v>1</v>
      </c>
      <c r="M20" s="88">
        <v>1</v>
      </c>
      <c r="N20" s="88">
        <v>0</v>
      </c>
      <c r="O20" s="88">
        <v>0</v>
      </c>
      <c r="P20" s="88">
        <v>0</v>
      </c>
      <c r="Q20" s="578">
        <v>0</v>
      </c>
    </row>
    <row r="21" spans="1:17" ht="35.1" hidden="1" customHeight="1" outlineLevel="1">
      <c r="A21" s="577" t="s">
        <v>682</v>
      </c>
      <c r="B21" s="1223">
        <f t="shared" si="1"/>
        <v>79</v>
      </c>
      <c r="C21" s="1223">
        <f t="shared" si="2"/>
        <v>92</v>
      </c>
      <c r="D21" s="358">
        <v>47</v>
      </c>
      <c r="E21" s="358">
        <v>45</v>
      </c>
      <c r="F21" s="88">
        <v>77</v>
      </c>
      <c r="G21" s="106">
        <f t="shared" si="3"/>
        <v>89</v>
      </c>
      <c r="H21" s="88">
        <v>45</v>
      </c>
      <c r="I21" s="578">
        <v>44</v>
      </c>
      <c r="J21" s="1825">
        <f t="shared" si="4"/>
        <v>2</v>
      </c>
      <c r="K21" s="131">
        <f t="shared" si="5"/>
        <v>3</v>
      </c>
      <c r="L21" s="88">
        <v>2</v>
      </c>
      <c r="M21" s="88">
        <v>3</v>
      </c>
      <c r="N21" s="88">
        <v>0</v>
      </c>
      <c r="O21" s="88">
        <v>0</v>
      </c>
      <c r="P21" s="88">
        <v>0</v>
      </c>
      <c r="Q21" s="578">
        <v>0</v>
      </c>
    </row>
    <row r="22" spans="1:17" ht="35.1" hidden="1" customHeight="1" outlineLevel="1">
      <c r="A22" s="577" t="s">
        <v>55</v>
      </c>
      <c r="B22" s="1223">
        <f t="shared" si="1"/>
        <v>186</v>
      </c>
      <c r="C22" s="1223">
        <f t="shared" si="2"/>
        <v>241</v>
      </c>
      <c r="D22" s="358">
        <v>103</v>
      </c>
      <c r="E22" s="358">
        <v>138</v>
      </c>
      <c r="F22" s="88">
        <v>180</v>
      </c>
      <c r="G22" s="106">
        <f t="shared" si="3"/>
        <v>234</v>
      </c>
      <c r="H22" s="88">
        <v>99</v>
      </c>
      <c r="I22" s="578">
        <v>135</v>
      </c>
      <c r="J22" s="1825">
        <f t="shared" si="4"/>
        <v>6</v>
      </c>
      <c r="K22" s="131">
        <f t="shared" si="5"/>
        <v>7</v>
      </c>
      <c r="L22" s="88">
        <v>6</v>
      </c>
      <c r="M22" s="88">
        <v>7</v>
      </c>
      <c r="N22" s="88">
        <v>0</v>
      </c>
      <c r="O22" s="88">
        <v>0</v>
      </c>
      <c r="P22" s="88">
        <v>0</v>
      </c>
      <c r="Q22" s="578">
        <v>0</v>
      </c>
    </row>
    <row r="23" spans="1:17" ht="35.1" hidden="1" customHeight="1" outlineLevel="1">
      <c r="A23" s="577" t="s">
        <v>56</v>
      </c>
      <c r="B23" s="1223">
        <f t="shared" si="1"/>
        <v>82</v>
      </c>
      <c r="C23" s="1223">
        <f t="shared" si="2"/>
        <v>97</v>
      </c>
      <c r="D23" s="358">
        <v>45</v>
      </c>
      <c r="E23" s="358">
        <v>52</v>
      </c>
      <c r="F23" s="88">
        <v>81</v>
      </c>
      <c r="G23" s="106">
        <f t="shared" si="3"/>
        <v>95</v>
      </c>
      <c r="H23" s="88">
        <v>44</v>
      </c>
      <c r="I23" s="578">
        <v>51</v>
      </c>
      <c r="J23" s="1825">
        <f t="shared" si="4"/>
        <v>1</v>
      </c>
      <c r="K23" s="131">
        <f t="shared" si="5"/>
        <v>2</v>
      </c>
      <c r="L23" s="88">
        <v>1</v>
      </c>
      <c r="M23" s="88">
        <v>2</v>
      </c>
      <c r="N23" s="88">
        <v>0</v>
      </c>
      <c r="O23" s="88">
        <v>0</v>
      </c>
      <c r="P23" s="88">
        <v>0</v>
      </c>
      <c r="Q23" s="578">
        <v>0</v>
      </c>
    </row>
    <row r="24" spans="1:17" ht="35.1" hidden="1" customHeight="1" outlineLevel="1">
      <c r="A24" s="577" t="s">
        <v>57</v>
      </c>
      <c r="B24" s="1223">
        <f t="shared" si="1"/>
        <v>133</v>
      </c>
      <c r="C24" s="1223">
        <f t="shared" si="2"/>
        <v>166</v>
      </c>
      <c r="D24" s="358">
        <v>105</v>
      </c>
      <c r="E24" s="358">
        <v>61</v>
      </c>
      <c r="F24" s="88">
        <v>131</v>
      </c>
      <c r="G24" s="106">
        <f t="shared" si="3"/>
        <v>164</v>
      </c>
      <c r="H24" s="88">
        <v>104</v>
      </c>
      <c r="I24" s="578">
        <v>60</v>
      </c>
      <c r="J24" s="1825">
        <f t="shared" si="4"/>
        <v>2</v>
      </c>
      <c r="K24" s="131">
        <f t="shared" si="5"/>
        <v>2</v>
      </c>
      <c r="L24" s="88">
        <v>2</v>
      </c>
      <c r="M24" s="88">
        <v>2</v>
      </c>
      <c r="N24" s="88">
        <v>0</v>
      </c>
      <c r="O24" s="88">
        <v>0</v>
      </c>
      <c r="P24" s="88">
        <v>0</v>
      </c>
      <c r="Q24" s="578">
        <v>0</v>
      </c>
    </row>
    <row r="25" spans="1:17" ht="35.1" hidden="1" customHeight="1" outlineLevel="1">
      <c r="A25" s="577" t="s">
        <v>58</v>
      </c>
      <c r="B25" s="1223">
        <f t="shared" si="1"/>
        <v>69</v>
      </c>
      <c r="C25" s="1223">
        <f t="shared" si="2"/>
        <v>87</v>
      </c>
      <c r="D25" s="358">
        <v>53</v>
      </c>
      <c r="E25" s="358">
        <v>34</v>
      </c>
      <c r="F25" s="88">
        <v>68</v>
      </c>
      <c r="G25" s="106">
        <f t="shared" si="3"/>
        <v>86</v>
      </c>
      <c r="H25" s="88">
        <v>52</v>
      </c>
      <c r="I25" s="578">
        <v>34</v>
      </c>
      <c r="J25" s="1825">
        <f t="shared" si="4"/>
        <v>1</v>
      </c>
      <c r="K25" s="131">
        <f t="shared" si="5"/>
        <v>1</v>
      </c>
      <c r="L25" s="88">
        <v>1</v>
      </c>
      <c r="M25" s="88">
        <v>1</v>
      </c>
      <c r="N25" s="88">
        <v>0</v>
      </c>
      <c r="O25" s="88">
        <v>0</v>
      </c>
      <c r="P25" s="88">
        <v>0</v>
      </c>
      <c r="Q25" s="578">
        <v>0</v>
      </c>
    </row>
    <row r="26" spans="1:17" s="56" customFormat="1" ht="35.1" customHeight="1" collapsed="1">
      <c r="A26" s="771">
        <v>2020</v>
      </c>
      <c r="B26" s="1224">
        <f>SUM(B27:B36)</f>
        <v>1830</v>
      </c>
      <c r="C26" s="1224">
        <f>SUM(C27:C36)</f>
        <v>2896</v>
      </c>
      <c r="D26" s="1224">
        <f t="shared" ref="C26:Q26" si="6">SUM(D27:D36)</f>
        <v>1280</v>
      </c>
      <c r="E26" s="1224">
        <f t="shared" si="6"/>
        <v>1378</v>
      </c>
      <c r="F26" s="1224">
        <f t="shared" si="6"/>
        <v>1785</v>
      </c>
      <c r="G26" s="1224">
        <f t="shared" si="6"/>
        <v>2594</v>
      </c>
      <c r="H26" s="1224">
        <f t="shared" si="6"/>
        <v>1244</v>
      </c>
      <c r="I26" s="809">
        <f t="shared" si="6"/>
        <v>1350</v>
      </c>
      <c r="J26" s="1826">
        <f t="shared" si="6"/>
        <v>45</v>
      </c>
      <c r="K26" s="1224">
        <f t="shared" si="6"/>
        <v>64</v>
      </c>
      <c r="L26" s="1224">
        <f t="shared" si="6"/>
        <v>45</v>
      </c>
      <c r="M26" s="1224">
        <f t="shared" si="6"/>
        <v>64</v>
      </c>
      <c r="N26" s="1224">
        <f t="shared" si="6"/>
        <v>0</v>
      </c>
      <c r="O26" s="1224">
        <f t="shared" si="6"/>
        <v>0</v>
      </c>
      <c r="P26" s="1224">
        <f t="shared" si="6"/>
        <v>24</v>
      </c>
      <c r="Q26" s="809">
        <f t="shared" si="6"/>
        <v>238</v>
      </c>
    </row>
    <row r="27" spans="1:17" ht="35.1" customHeight="1" outlineLevel="1">
      <c r="A27" s="577" t="s">
        <v>50</v>
      </c>
      <c r="B27" s="1223">
        <f>SUM(F27,J27)</f>
        <v>905</v>
      </c>
      <c r="C27" s="1223">
        <f>SUM(G27,K27,Q27)</f>
        <v>1756</v>
      </c>
      <c r="D27" s="1223">
        <v>700</v>
      </c>
      <c r="E27" s="1223">
        <v>818</v>
      </c>
      <c r="F27" s="254">
        <v>885</v>
      </c>
      <c r="G27" s="106">
        <f>SUM(H27:I27)</f>
        <v>1486</v>
      </c>
      <c r="H27" s="254">
        <v>682</v>
      </c>
      <c r="I27" s="602">
        <v>804</v>
      </c>
      <c r="J27" s="1825">
        <f>SUM(L27,N27)</f>
        <v>20</v>
      </c>
      <c r="K27" s="131">
        <f>SUM(M27,O27)</f>
        <v>32</v>
      </c>
      <c r="L27" s="254">
        <v>20</v>
      </c>
      <c r="M27" s="254">
        <v>32</v>
      </c>
      <c r="N27" s="254">
        <v>0</v>
      </c>
      <c r="O27" s="254">
        <v>0</v>
      </c>
      <c r="P27" s="254">
        <v>24</v>
      </c>
      <c r="Q27" s="602">
        <v>238</v>
      </c>
    </row>
    <row r="28" spans="1:17" ht="35.1" customHeight="1" outlineLevel="1">
      <c r="A28" s="577" t="s">
        <v>51</v>
      </c>
      <c r="B28" s="1223">
        <f t="shared" ref="B28:B36" si="7">SUM(F28,J28)</f>
        <v>142</v>
      </c>
      <c r="C28" s="1223">
        <f>SUM(G28,K28,Q28)</f>
        <v>160</v>
      </c>
      <c r="D28" s="1223">
        <v>77</v>
      </c>
      <c r="E28" s="1223">
        <v>83</v>
      </c>
      <c r="F28" s="254">
        <v>133</v>
      </c>
      <c r="G28" s="106">
        <f t="shared" ref="G28:G36" si="8">SUM(H28:I28)</f>
        <v>150</v>
      </c>
      <c r="H28" s="254">
        <v>71</v>
      </c>
      <c r="I28" s="602">
        <v>79</v>
      </c>
      <c r="J28" s="1825">
        <f t="shared" ref="J28:K36" si="9">SUM(L28,N28)</f>
        <v>9</v>
      </c>
      <c r="K28" s="131">
        <f t="shared" si="9"/>
        <v>10</v>
      </c>
      <c r="L28" s="254">
        <v>9</v>
      </c>
      <c r="M28" s="254">
        <v>10</v>
      </c>
      <c r="N28" s="254">
        <v>0</v>
      </c>
      <c r="O28" s="254">
        <v>0</v>
      </c>
      <c r="P28" s="254">
        <v>0</v>
      </c>
      <c r="Q28" s="602">
        <v>0</v>
      </c>
    </row>
    <row r="29" spans="1:17" ht="35.1" customHeight="1" outlineLevel="1">
      <c r="A29" s="577" t="s">
        <v>52</v>
      </c>
      <c r="B29" s="1223">
        <f t="shared" si="7"/>
        <v>68</v>
      </c>
      <c r="C29" s="1223">
        <f t="shared" ref="C28:C36" si="10">SUM(G29,K29,Q29)</f>
        <v>86</v>
      </c>
      <c r="D29" s="1223">
        <v>33</v>
      </c>
      <c r="E29" s="1223">
        <v>53</v>
      </c>
      <c r="F29" s="254">
        <v>66</v>
      </c>
      <c r="G29" s="106">
        <f t="shared" si="8"/>
        <v>83</v>
      </c>
      <c r="H29" s="254">
        <v>32</v>
      </c>
      <c r="I29" s="602">
        <v>51</v>
      </c>
      <c r="J29" s="1825">
        <f t="shared" si="9"/>
        <v>2</v>
      </c>
      <c r="K29" s="131">
        <f t="shared" si="9"/>
        <v>3</v>
      </c>
      <c r="L29" s="254">
        <v>2</v>
      </c>
      <c r="M29" s="254">
        <v>3</v>
      </c>
      <c r="N29" s="254">
        <v>0</v>
      </c>
      <c r="O29" s="254">
        <v>0</v>
      </c>
      <c r="P29" s="254">
        <v>0</v>
      </c>
      <c r="Q29" s="602">
        <v>0</v>
      </c>
    </row>
    <row r="30" spans="1:17" ht="35.1" customHeight="1" outlineLevel="1">
      <c r="A30" s="577" t="s">
        <v>53</v>
      </c>
      <c r="B30" s="1223">
        <f t="shared" si="7"/>
        <v>43</v>
      </c>
      <c r="C30" s="1223">
        <f t="shared" si="10"/>
        <v>49</v>
      </c>
      <c r="D30" s="1223">
        <v>32</v>
      </c>
      <c r="E30" s="1223">
        <v>17</v>
      </c>
      <c r="F30" s="254">
        <v>43</v>
      </c>
      <c r="G30" s="106">
        <f t="shared" si="8"/>
        <v>49</v>
      </c>
      <c r="H30" s="254">
        <v>32</v>
      </c>
      <c r="I30" s="602">
        <v>17</v>
      </c>
      <c r="J30" s="1825">
        <f t="shared" si="9"/>
        <v>0</v>
      </c>
      <c r="K30" s="131">
        <f t="shared" si="9"/>
        <v>0</v>
      </c>
      <c r="L30" s="254">
        <v>0</v>
      </c>
      <c r="M30" s="254">
        <v>0</v>
      </c>
      <c r="N30" s="254">
        <v>0</v>
      </c>
      <c r="O30" s="254">
        <v>0</v>
      </c>
      <c r="P30" s="254">
        <v>0</v>
      </c>
      <c r="Q30" s="602">
        <v>0</v>
      </c>
    </row>
    <row r="31" spans="1:17" ht="35.1" customHeight="1" outlineLevel="1">
      <c r="A31" s="577" t="s">
        <v>54</v>
      </c>
      <c r="B31" s="1223">
        <f t="shared" si="7"/>
        <v>78</v>
      </c>
      <c r="C31" s="1223">
        <f t="shared" si="10"/>
        <v>102</v>
      </c>
      <c r="D31" s="1223">
        <v>58</v>
      </c>
      <c r="E31" s="1223">
        <v>44</v>
      </c>
      <c r="F31" s="254">
        <v>78</v>
      </c>
      <c r="G31" s="106">
        <f t="shared" si="8"/>
        <v>102</v>
      </c>
      <c r="H31" s="254">
        <v>58</v>
      </c>
      <c r="I31" s="602">
        <v>44</v>
      </c>
      <c r="J31" s="1825">
        <f t="shared" si="9"/>
        <v>0</v>
      </c>
      <c r="K31" s="131">
        <f t="shared" si="9"/>
        <v>0</v>
      </c>
      <c r="L31" s="254">
        <v>0</v>
      </c>
      <c r="M31" s="254">
        <v>0</v>
      </c>
      <c r="N31" s="254">
        <v>0</v>
      </c>
      <c r="O31" s="254">
        <v>0</v>
      </c>
      <c r="P31" s="254">
        <v>0</v>
      </c>
      <c r="Q31" s="602">
        <v>0</v>
      </c>
    </row>
    <row r="32" spans="1:17" ht="35.1" customHeight="1" outlineLevel="1">
      <c r="A32" s="577" t="s">
        <v>682</v>
      </c>
      <c r="B32" s="1223">
        <f t="shared" si="7"/>
        <v>78</v>
      </c>
      <c r="C32" s="1223">
        <f t="shared" si="10"/>
        <v>93</v>
      </c>
      <c r="D32" s="1223">
        <v>47</v>
      </c>
      <c r="E32" s="1223">
        <v>46</v>
      </c>
      <c r="F32" s="254">
        <v>76</v>
      </c>
      <c r="G32" s="106">
        <f t="shared" si="8"/>
        <v>90</v>
      </c>
      <c r="H32" s="254">
        <v>45</v>
      </c>
      <c r="I32" s="602">
        <v>45</v>
      </c>
      <c r="J32" s="1825">
        <f t="shared" si="9"/>
        <v>2</v>
      </c>
      <c r="K32" s="131">
        <f t="shared" si="9"/>
        <v>3</v>
      </c>
      <c r="L32" s="254">
        <v>2</v>
      </c>
      <c r="M32" s="254">
        <v>3</v>
      </c>
      <c r="N32" s="254">
        <v>0</v>
      </c>
      <c r="O32" s="254">
        <v>0</v>
      </c>
      <c r="P32" s="254">
        <v>0</v>
      </c>
      <c r="Q32" s="602">
        <v>0</v>
      </c>
    </row>
    <row r="33" spans="1:18" ht="35.1" customHeight="1" outlineLevel="1">
      <c r="A33" s="577" t="s">
        <v>55</v>
      </c>
      <c r="B33" s="1223">
        <f t="shared" si="7"/>
        <v>201</v>
      </c>
      <c r="C33" s="1223">
        <f t="shared" si="10"/>
        <v>255</v>
      </c>
      <c r="D33" s="1223">
        <v>106</v>
      </c>
      <c r="E33" s="1223">
        <v>149</v>
      </c>
      <c r="F33" s="254">
        <v>196</v>
      </c>
      <c r="G33" s="106">
        <f t="shared" si="8"/>
        <v>250</v>
      </c>
      <c r="H33" s="254">
        <v>103</v>
      </c>
      <c r="I33" s="602">
        <v>147</v>
      </c>
      <c r="J33" s="1825">
        <f t="shared" si="9"/>
        <v>5</v>
      </c>
      <c r="K33" s="131">
        <f t="shared" si="9"/>
        <v>5</v>
      </c>
      <c r="L33" s="254">
        <v>5</v>
      </c>
      <c r="M33" s="254">
        <v>5</v>
      </c>
      <c r="N33" s="254">
        <v>0</v>
      </c>
      <c r="O33" s="254">
        <v>0</v>
      </c>
      <c r="P33" s="254">
        <v>0</v>
      </c>
      <c r="Q33" s="602">
        <v>0</v>
      </c>
    </row>
    <row r="34" spans="1:18" ht="35.1" customHeight="1" outlineLevel="1">
      <c r="A34" s="577" t="s">
        <v>56</v>
      </c>
      <c r="B34" s="1223">
        <f t="shared" si="7"/>
        <v>87</v>
      </c>
      <c r="C34" s="1223">
        <f t="shared" si="10"/>
        <v>109</v>
      </c>
      <c r="D34" s="1223">
        <v>53</v>
      </c>
      <c r="E34" s="1223">
        <v>56</v>
      </c>
      <c r="F34" s="254">
        <v>86</v>
      </c>
      <c r="G34" s="106">
        <f t="shared" si="8"/>
        <v>107</v>
      </c>
      <c r="H34" s="254">
        <v>52</v>
      </c>
      <c r="I34" s="602">
        <v>55</v>
      </c>
      <c r="J34" s="1825">
        <f t="shared" si="9"/>
        <v>1</v>
      </c>
      <c r="K34" s="131">
        <f t="shared" si="9"/>
        <v>2</v>
      </c>
      <c r="L34" s="254">
        <v>1</v>
      </c>
      <c r="M34" s="254">
        <v>2</v>
      </c>
      <c r="N34" s="254">
        <v>0</v>
      </c>
      <c r="O34" s="254">
        <v>0</v>
      </c>
      <c r="P34" s="254">
        <v>0</v>
      </c>
      <c r="Q34" s="602">
        <v>0</v>
      </c>
    </row>
    <row r="35" spans="1:18" ht="35.1" customHeight="1" outlineLevel="1">
      <c r="A35" s="577" t="s">
        <v>57</v>
      </c>
      <c r="B35" s="1223">
        <f t="shared" si="7"/>
        <v>146</v>
      </c>
      <c r="C35" s="1223">
        <f t="shared" si="10"/>
        <v>181</v>
      </c>
      <c r="D35" s="1223">
        <v>115</v>
      </c>
      <c r="E35" s="1223">
        <v>66</v>
      </c>
      <c r="F35" s="254">
        <v>142</v>
      </c>
      <c r="G35" s="106">
        <f t="shared" si="8"/>
        <v>175</v>
      </c>
      <c r="H35" s="254">
        <v>112</v>
      </c>
      <c r="I35" s="602">
        <v>63</v>
      </c>
      <c r="J35" s="1825">
        <f t="shared" si="9"/>
        <v>4</v>
      </c>
      <c r="K35" s="131">
        <f t="shared" si="9"/>
        <v>6</v>
      </c>
      <c r="L35" s="254">
        <v>4</v>
      </c>
      <c r="M35" s="254">
        <v>6</v>
      </c>
      <c r="N35" s="254">
        <v>0</v>
      </c>
      <c r="O35" s="254">
        <v>0</v>
      </c>
      <c r="P35" s="254">
        <v>0</v>
      </c>
      <c r="Q35" s="602">
        <v>0</v>
      </c>
    </row>
    <row r="36" spans="1:18" ht="35.1" customHeight="1" outlineLevel="1">
      <c r="A36" s="577" t="s">
        <v>58</v>
      </c>
      <c r="B36" s="1223">
        <f t="shared" si="7"/>
        <v>82</v>
      </c>
      <c r="C36" s="1223">
        <f t="shared" si="10"/>
        <v>105</v>
      </c>
      <c r="D36" s="1223">
        <v>59</v>
      </c>
      <c r="E36" s="1223">
        <v>46</v>
      </c>
      <c r="F36" s="254">
        <v>80</v>
      </c>
      <c r="G36" s="106">
        <f t="shared" si="8"/>
        <v>102</v>
      </c>
      <c r="H36" s="254">
        <v>57</v>
      </c>
      <c r="I36" s="602">
        <v>45</v>
      </c>
      <c r="J36" s="1825">
        <f t="shared" si="9"/>
        <v>2</v>
      </c>
      <c r="K36" s="131">
        <f t="shared" si="9"/>
        <v>3</v>
      </c>
      <c r="L36" s="254">
        <v>2</v>
      </c>
      <c r="M36" s="254">
        <v>3</v>
      </c>
      <c r="N36" s="254">
        <v>0</v>
      </c>
      <c r="O36" s="254">
        <v>0</v>
      </c>
      <c r="P36" s="254">
        <v>0</v>
      </c>
      <c r="Q36" s="602">
        <v>0</v>
      </c>
    </row>
    <row r="37" spans="1:18" s="714" customFormat="1" ht="9.9499999999999993" customHeight="1" thickBot="1">
      <c r="A37" s="718"/>
      <c r="B37" s="719"/>
      <c r="C37" s="706"/>
      <c r="D37" s="706"/>
      <c r="E37" s="726"/>
      <c r="F37" s="726"/>
      <c r="G37" s="726"/>
      <c r="H37" s="726"/>
      <c r="I37" s="1816"/>
      <c r="J37" s="1827"/>
      <c r="K37" s="1828"/>
      <c r="L37" s="1828"/>
      <c r="M37" s="1828"/>
      <c r="N37" s="1828"/>
      <c r="O37" s="1828"/>
      <c r="P37" s="726"/>
      <c r="Q37" s="1816"/>
    </row>
    <row r="38" spans="1:18" s="44" customFormat="1" ht="9.9499999999999993" customHeight="1">
      <c r="A38" s="135"/>
      <c r="L38" s="167"/>
      <c r="M38" s="359"/>
      <c r="N38" s="167"/>
      <c r="O38" s="359"/>
      <c r="P38" s="167"/>
      <c r="Q38" s="359"/>
      <c r="R38" s="359"/>
    </row>
    <row r="39" spans="1:18" s="51" customFormat="1" ht="17.25" customHeight="1">
      <c r="A39" s="328" t="s">
        <v>473</v>
      </c>
      <c r="B39" s="973"/>
      <c r="C39" s="973"/>
      <c r="D39" s="973"/>
      <c r="E39" s="973"/>
      <c r="F39" s="973"/>
      <c r="G39" s="973"/>
      <c r="H39" s="973"/>
      <c r="I39" s="973"/>
      <c r="J39" s="973"/>
      <c r="K39" s="973"/>
      <c r="L39" s="1095"/>
      <c r="M39" s="1096"/>
      <c r="N39" s="1095"/>
      <c r="O39" s="1096"/>
      <c r="P39" s="1095"/>
      <c r="Q39" s="1096"/>
      <c r="R39" s="1096"/>
    </row>
    <row r="41" spans="1:18">
      <c r="A41" s="63"/>
    </row>
  </sheetData>
  <mergeCells count="23">
    <mergeCell ref="P9:P10"/>
    <mergeCell ref="Q9:Q10"/>
    <mergeCell ref="N9:N10"/>
    <mergeCell ref="C9:C10"/>
    <mergeCell ref="J6:O6"/>
    <mergeCell ref="L9:L10"/>
    <mergeCell ref="M9:M10"/>
    <mergeCell ref="J2:Q3"/>
    <mergeCell ref="N7:O7"/>
    <mergeCell ref="P7:Q7"/>
    <mergeCell ref="F9:F10"/>
    <mergeCell ref="G9:G10"/>
    <mergeCell ref="A2:I2"/>
    <mergeCell ref="A3:I3"/>
    <mergeCell ref="B7:E7"/>
    <mergeCell ref="J7:K7"/>
    <mergeCell ref="L7:M7"/>
    <mergeCell ref="B9:B10"/>
    <mergeCell ref="J9:J10"/>
    <mergeCell ref="O9:O10"/>
    <mergeCell ref="A9:A10"/>
    <mergeCell ref="A6:A7"/>
    <mergeCell ref="K9:K10"/>
  </mergeCells>
  <phoneticPr fontId="4" type="noConversion"/>
  <printOptions horizontalCentered="1" gridLinesSet="0"/>
  <pageMargins left="0.47244094488188981" right="0.39370078740157483" top="0.55118110236220474" bottom="0.55118110236220474" header="0.51181102362204722" footer="0.51181102362204722"/>
  <pageSetup paperSize="9" scale="78" pageOrder="overThenDown" orientation="portrait" blackAndWhite="1" r:id="rId1"/>
  <headerFooter alignWithMargins="0"/>
  <colBreaks count="1" manualBreakCount="1">
    <brk id="9" max="38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21"/>
  <sheetViews>
    <sheetView view="pageBreakPreview" zoomScaleNormal="100" zoomScaleSheetLayoutView="100" workbookViewId="0">
      <selection activeCell="B18" sqref="B18:J18"/>
    </sheetView>
  </sheetViews>
  <sheetFormatPr defaultRowHeight="17.25"/>
  <cols>
    <col min="1" max="1" width="8.88671875" style="361"/>
    <col min="2" max="2" width="8.5546875" style="361" bestFit="1" customWidth="1"/>
    <col min="3" max="4" width="7.5546875" style="361" customWidth="1"/>
    <col min="5" max="5" width="8.5546875" style="361" bestFit="1" customWidth="1"/>
    <col min="6" max="10" width="7.5546875" style="361" customWidth="1"/>
    <col min="11" max="12" width="8.88671875" style="361"/>
    <col min="13" max="13" width="8.44140625" style="361" bestFit="1" customWidth="1"/>
    <col min="14" max="16384" width="8.88671875" style="361"/>
  </cols>
  <sheetData>
    <row r="1" spans="1:13" ht="15" customHeight="1">
      <c r="A1" s="38"/>
    </row>
    <row r="2" spans="1:13" s="679" customFormat="1" ht="30" customHeight="1">
      <c r="A2" s="677" t="s">
        <v>811</v>
      </c>
      <c r="B2" s="678"/>
      <c r="C2" s="678"/>
      <c r="D2" s="678"/>
      <c r="E2" s="678"/>
      <c r="F2" s="678"/>
      <c r="G2" s="678"/>
      <c r="H2" s="678"/>
      <c r="I2" s="678"/>
      <c r="J2" s="678"/>
    </row>
    <row r="3" spans="1:13" s="679" customFormat="1" ht="30" customHeight="1">
      <c r="A3" s="678" t="s">
        <v>495</v>
      </c>
      <c r="B3" s="678"/>
      <c r="C3" s="678"/>
      <c r="D3" s="678"/>
      <c r="E3" s="678"/>
      <c r="F3" s="678"/>
      <c r="G3" s="678"/>
      <c r="H3" s="678"/>
      <c r="I3" s="678"/>
      <c r="J3" s="678"/>
    </row>
    <row r="4" spans="1:13" ht="15" customHeight="1">
      <c r="A4" s="362"/>
      <c r="B4" s="362"/>
      <c r="C4" s="362"/>
      <c r="D4" s="362"/>
      <c r="E4" s="362"/>
      <c r="F4" s="362"/>
      <c r="G4" s="362"/>
      <c r="H4" s="362"/>
      <c r="I4" s="362"/>
      <c r="J4" s="362"/>
    </row>
    <row r="5" spans="1:13" s="1097" customFormat="1" ht="14.25" thickBot="1">
      <c r="A5" s="1097" t="s">
        <v>485</v>
      </c>
      <c r="J5" s="364" t="s">
        <v>486</v>
      </c>
    </row>
    <row r="6" spans="1:13">
      <c r="A6" s="1676" t="s">
        <v>487</v>
      </c>
      <c r="B6" s="1681" t="s">
        <v>496</v>
      </c>
      <c r="C6" s="1682"/>
      <c r="D6" s="1682"/>
      <c r="E6" s="1682"/>
      <c r="F6" s="1682"/>
      <c r="G6" s="1682"/>
      <c r="H6" s="1682"/>
      <c r="I6" s="1682"/>
      <c r="J6" s="1683"/>
    </row>
    <row r="7" spans="1:13">
      <c r="A7" s="1677"/>
      <c r="B7" s="1684"/>
      <c r="C7" s="1685"/>
      <c r="D7" s="1685"/>
      <c r="E7" s="1685"/>
      <c r="F7" s="1685"/>
      <c r="G7" s="1685"/>
      <c r="H7" s="1685"/>
      <c r="I7" s="1685"/>
      <c r="J7" s="1419"/>
    </row>
    <row r="8" spans="1:13">
      <c r="A8" s="1082"/>
      <c r="B8" s="1686" t="s">
        <v>488</v>
      </c>
      <c r="C8" s="1686"/>
      <c r="D8" s="1686"/>
      <c r="E8" s="1686" t="s">
        <v>378</v>
      </c>
      <c r="F8" s="1686"/>
      <c r="G8" s="1686"/>
      <c r="H8" s="1686" t="s">
        <v>489</v>
      </c>
      <c r="I8" s="1686"/>
      <c r="J8" s="1687"/>
    </row>
    <row r="9" spans="1:13" ht="14.25" customHeight="1">
      <c r="A9" s="1082"/>
      <c r="B9" s="1688" t="s">
        <v>490</v>
      </c>
      <c r="C9" s="1688"/>
      <c r="D9" s="1688"/>
      <c r="E9" s="1689"/>
      <c r="F9" s="1689"/>
      <c r="G9" s="1689"/>
      <c r="H9" s="1690"/>
      <c r="I9" s="1691"/>
      <c r="J9" s="1692"/>
    </row>
    <row r="10" spans="1:13" ht="13.5" customHeight="1">
      <c r="A10" s="1082"/>
      <c r="B10" s="1679" t="s">
        <v>491</v>
      </c>
      <c r="C10" s="1679"/>
      <c r="D10" s="1679"/>
      <c r="E10" s="1679" t="s">
        <v>492</v>
      </c>
      <c r="F10" s="1679"/>
      <c r="G10" s="1679"/>
      <c r="H10" s="1679" t="s">
        <v>493</v>
      </c>
      <c r="I10" s="1679"/>
      <c r="J10" s="1680"/>
    </row>
    <row r="11" spans="1:13">
      <c r="A11" s="1677" t="s">
        <v>160</v>
      </c>
      <c r="B11" s="888" t="s">
        <v>494</v>
      </c>
      <c r="C11" s="888" t="s">
        <v>425</v>
      </c>
      <c r="D11" s="888" t="s">
        <v>426</v>
      </c>
      <c r="E11" s="888" t="s">
        <v>494</v>
      </c>
      <c r="F11" s="888" t="s">
        <v>425</v>
      </c>
      <c r="G11" s="888" t="s">
        <v>426</v>
      </c>
      <c r="H11" s="888" t="s">
        <v>494</v>
      </c>
      <c r="I11" s="888" t="s">
        <v>425</v>
      </c>
      <c r="J11" s="1083" t="s">
        <v>426</v>
      </c>
    </row>
    <row r="12" spans="1:13">
      <c r="A12" s="1678"/>
      <c r="B12" s="887" t="s">
        <v>375</v>
      </c>
      <c r="C12" s="887" t="s">
        <v>427</v>
      </c>
      <c r="D12" s="887" t="s">
        <v>428</v>
      </c>
      <c r="E12" s="887" t="s">
        <v>375</v>
      </c>
      <c r="F12" s="887" t="s">
        <v>427</v>
      </c>
      <c r="G12" s="887" t="s">
        <v>428</v>
      </c>
      <c r="H12" s="887" t="s">
        <v>375</v>
      </c>
      <c r="I12" s="887" t="s">
        <v>427</v>
      </c>
      <c r="J12" s="1084" t="s">
        <v>428</v>
      </c>
    </row>
    <row r="13" spans="1:13" ht="60" customHeight="1">
      <c r="A13" s="570">
        <v>2015</v>
      </c>
      <c r="B13" s="254">
        <v>14739</v>
      </c>
      <c r="C13" s="254">
        <v>6353</v>
      </c>
      <c r="D13" s="254">
        <v>8386</v>
      </c>
      <c r="E13" s="254">
        <v>10531</v>
      </c>
      <c r="F13" s="254">
        <v>4015</v>
      </c>
      <c r="G13" s="254">
        <v>6516</v>
      </c>
      <c r="H13" s="1085">
        <v>71.449894836827468</v>
      </c>
      <c r="I13" s="1085">
        <v>63.198488902880534</v>
      </c>
      <c r="J13" s="1086">
        <v>77.700930121631302</v>
      </c>
    </row>
    <row r="14" spans="1:13" ht="60" customHeight="1">
      <c r="A14" s="570">
        <v>2016</v>
      </c>
      <c r="B14" s="254">
        <v>14933</v>
      </c>
      <c r="C14" s="254">
        <v>6450</v>
      </c>
      <c r="D14" s="254">
        <v>8483</v>
      </c>
      <c r="E14" s="254">
        <v>10510</v>
      </c>
      <c r="F14" s="254">
        <v>4002</v>
      </c>
      <c r="G14" s="254">
        <v>6508</v>
      </c>
      <c r="H14" s="1085">
        <v>70.381035290966324</v>
      </c>
      <c r="I14" s="1085">
        <v>62.046511627906973</v>
      </c>
      <c r="J14" s="1086">
        <v>76.718142166686306</v>
      </c>
    </row>
    <row r="15" spans="1:13" s="195" customFormat="1" ht="60" customHeight="1">
      <c r="A15" s="570">
        <v>2017</v>
      </c>
      <c r="B15" s="254">
        <v>15899</v>
      </c>
      <c r="C15" s="254">
        <v>6979</v>
      </c>
      <c r="D15" s="254">
        <v>8920</v>
      </c>
      <c r="E15" s="254">
        <v>11213</v>
      </c>
      <c r="F15" s="254">
        <v>4388</v>
      </c>
      <c r="G15" s="254">
        <v>6825</v>
      </c>
      <c r="H15" s="1087">
        <v>70.526448204289579</v>
      </c>
      <c r="I15" s="1087">
        <v>62.874337297607106</v>
      </c>
      <c r="J15" s="1088">
        <v>76.513452914798208</v>
      </c>
      <c r="M15" s="366"/>
    </row>
    <row r="16" spans="1:13" ht="60" customHeight="1">
      <c r="A16" s="570">
        <v>2018</v>
      </c>
      <c r="B16" s="254">
        <v>15899</v>
      </c>
      <c r="C16" s="254">
        <v>6979</v>
      </c>
      <c r="D16" s="254">
        <v>8920</v>
      </c>
      <c r="E16" s="254">
        <v>11213</v>
      </c>
      <c r="F16" s="254">
        <v>4388</v>
      </c>
      <c r="G16" s="254">
        <v>6825</v>
      </c>
      <c r="H16" s="1087">
        <v>70.526448204289579</v>
      </c>
      <c r="I16" s="1087">
        <v>62.874337297607106</v>
      </c>
      <c r="J16" s="1088">
        <v>76.513452914798208</v>
      </c>
      <c r="M16" s="367"/>
    </row>
    <row r="17" spans="1:13" s="195" customFormat="1" ht="60" customHeight="1">
      <c r="A17" s="570">
        <v>2019</v>
      </c>
      <c r="B17" s="254">
        <f>SUM(C17:D17)</f>
        <v>17173</v>
      </c>
      <c r="C17" s="254">
        <v>7686</v>
      </c>
      <c r="D17" s="254">
        <v>9487</v>
      </c>
      <c r="E17" s="254">
        <f>SUM(F17:G17)</f>
        <v>12082</v>
      </c>
      <c r="F17" s="254">
        <v>4837</v>
      </c>
      <c r="G17" s="254">
        <v>7245</v>
      </c>
      <c r="H17" s="1087">
        <f>E17/B17*100</f>
        <v>70.354626448494727</v>
      </c>
      <c r="I17" s="1087">
        <f>F17/C17*100</f>
        <v>62.932604735883423</v>
      </c>
      <c r="J17" s="1088">
        <f>G17/D17*100</f>
        <v>76.367661009802887</v>
      </c>
      <c r="M17" s="366"/>
    </row>
    <row r="18" spans="1:13" s="741" customFormat="1" ht="60" customHeight="1">
      <c r="A18" s="771">
        <v>2020</v>
      </c>
      <c r="B18" s="1089">
        <f>SUM(C18:D18)</f>
        <v>18133</v>
      </c>
      <c r="C18" s="1089">
        <v>8211</v>
      </c>
      <c r="D18" s="1089">
        <v>9922</v>
      </c>
      <c r="E18" s="1089">
        <f>SUM(F18:G18)</f>
        <v>12637</v>
      </c>
      <c r="F18" s="1089">
        <v>5140</v>
      </c>
      <c r="G18" s="1089">
        <v>7497</v>
      </c>
      <c r="H18" s="1090">
        <f>E18/B18*100</f>
        <v>69.69061931285502</v>
      </c>
      <c r="I18" s="1090">
        <f t="shared" ref="I18:J18" si="0">F18/C18*100</f>
        <v>62.598952624528067</v>
      </c>
      <c r="J18" s="1091">
        <f t="shared" si="0"/>
        <v>75.559363031646839</v>
      </c>
      <c r="M18" s="742"/>
    </row>
    <row r="19" spans="1:13" ht="9.9499999999999993" customHeight="1" thickBot="1">
      <c r="A19" s="601"/>
      <c r="B19" s="1092"/>
      <c r="C19" s="1093"/>
      <c r="D19" s="1093"/>
      <c r="E19" s="1093"/>
      <c r="F19" s="1093"/>
      <c r="G19" s="1093"/>
      <c r="H19" s="1093"/>
      <c r="I19" s="1093"/>
      <c r="J19" s="1094"/>
    </row>
    <row r="20" spans="1:13" ht="9.9499999999999993" customHeight="1">
      <c r="A20" s="72"/>
      <c r="B20" s="368"/>
      <c r="C20" s="368"/>
      <c r="D20" s="368"/>
      <c r="E20" s="368"/>
      <c r="F20" s="368"/>
      <c r="G20" s="368"/>
      <c r="H20" s="368"/>
      <c r="I20" s="368"/>
      <c r="J20" s="368"/>
    </row>
    <row r="21" spans="1:13" s="1097" customFormat="1" ht="15" customHeight="1">
      <c r="A21" s="328" t="s">
        <v>473</v>
      </c>
      <c r="J21" s="750"/>
    </row>
  </sheetData>
  <mergeCells count="12">
    <mergeCell ref="A6:A7"/>
    <mergeCell ref="A11:A12"/>
    <mergeCell ref="B10:D10"/>
    <mergeCell ref="E10:G10"/>
    <mergeCell ref="H10:J10"/>
    <mergeCell ref="B6:J7"/>
    <mergeCell ref="B8:D8"/>
    <mergeCell ref="E8:G8"/>
    <mergeCell ref="H8:J8"/>
    <mergeCell ref="B9:D9"/>
    <mergeCell ref="E9:G9"/>
    <mergeCell ref="H9:J9"/>
  </mergeCells>
  <phoneticPr fontId="4" type="noConversion"/>
  <pageMargins left="0.47244094488188981" right="0.39370078740157483" top="0.62992125984251968" bottom="0.74803149606299213" header="0.31496062992125984" footer="0.31496062992125984"/>
  <pageSetup paperSize="9" scale="96" orientation="portrait" blackAndWhite="1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J39"/>
  <sheetViews>
    <sheetView view="pageBreakPreview" topLeftCell="A13" zoomScaleNormal="100" zoomScaleSheetLayoutView="100" workbookViewId="0">
      <selection activeCell="G19" sqref="G19"/>
    </sheetView>
  </sheetViews>
  <sheetFormatPr defaultRowHeight="13.5"/>
  <cols>
    <col min="1" max="1" width="11.33203125" style="55" customWidth="1"/>
    <col min="2" max="4" width="8.44140625" style="55" customWidth="1"/>
    <col min="5" max="5" width="5.109375" style="55" bestFit="1" customWidth="1"/>
    <col min="6" max="6" width="5" style="55" customWidth="1"/>
    <col min="7" max="7" width="8" style="55" customWidth="1"/>
    <col min="8" max="8" width="8.21875" style="55" customWidth="1"/>
    <col min="9" max="10" width="8.44140625" style="55" customWidth="1"/>
    <col min="11" max="16384" width="8.88671875" style="55"/>
  </cols>
  <sheetData>
    <row r="1" spans="1:10" s="37" customFormat="1" ht="15" customHeight="1">
      <c r="A1" s="38"/>
      <c r="B1" s="193"/>
      <c r="C1" s="193"/>
      <c r="D1" s="193"/>
      <c r="E1" s="193"/>
      <c r="F1" s="193"/>
      <c r="H1" s="65"/>
      <c r="I1" s="65"/>
    </row>
    <row r="2" spans="1:10" s="550" customFormat="1" ht="30" customHeight="1">
      <c r="A2" s="549" t="s">
        <v>812</v>
      </c>
      <c r="B2" s="549"/>
      <c r="C2" s="549"/>
      <c r="D2" s="549"/>
      <c r="E2" s="549"/>
      <c r="F2" s="549"/>
      <c r="G2" s="549"/>
      <c r="H2" s="549"/>
      <c r="I2" s="549"/>
      <c r="J2" s="549"/>
    </row>
    <row r="3" spans="1:10" s="560" customFormat="1" ht="30" customHeight="1">
      <c r="A3" s="549" t="s">
        <v>520</v>
      </c>
      <c r="B3" s="549"/>
      <c r="C3" s="549"/>
      <c r="D3" s="549"/>
      <c r="E3" s="549"/>
      <c r="F3" s="549"/>
      <c r="G3" s="559"/>
      <c r="H3" s="559"/>
      <c r="I3" s="559"/>
      <c r="J3" s="559"/>
    </row>
    <row r="4" spans="1:10" s="67" customFormat="1" ht="15" customHeight="1">
      <c r="A4" s="39"/>
      <c r="B4" s="39"/>
      <c r="C4" s="39"/>
      <c r="D4" s="39"/>
      <c r="E4" s="39"/>
      <c r="F4" s="39"/>
      <c r="G4" s="66"/>
      <c r="H4" s="66"/>
      <c r="I4" s="66"/>
      <c r="J4" s="66"/>
    </row>
    <row r="5" spans="1:10" ht="14.25" thickBot="1">
      <c r="A5" s="913" t="s">
        <v>501</v>
      </c>
      <c r="B5" s="913"/>
      <c r="C5" s="913"/>
      <c r="D5" s="913"/>
      <c r="E5" s="328"/>
      <c r="F5" s="328"/>
      <c r="G5" s="328"/>
      <c r="H5" s="328"/>
      <c r="I5" s="1693" t="s">
        <v>502</v>
      </c>
      <c r="J5" s="1693"/>
    </row>
    <row r="6" spans="1:10" s="51" customFormat="1" ht="15" customHeight="1">
      <c r="A6" s="1444" t="s">
        <v>504</v>
      </c>
      <c r="B6" s="1577" t="s">
        <v>16</v>
      </c>
      <c r="C6" s="1578"/>
      <c r="D6" s="68"/>
      <c r="E6" s="68"/>
      <c r="F6" s="68"/>
      <c r="G6" s="68"/>
      <c r="H6" s="68"/>
      <c r="I6" s="68"/>
      <c r="J6" s="564"/>
    </row>
    <row r="7" spans="1:10" s="51" customFormat="1" ht="15" customHeight="1">
      <c r="A7" s="1323"/>
      <c r="B7" s="1339"/>
      <c r="C7" s="1340"/>
      <c r="D7" s="69" t="s">
        <v>503</v>
      </c>
      <c r="E7" s="70"/>
      <c r="F7" s="78"/>
      <c r="G7" s="69" t="s">
        <v>523</v>
      </c>
      <c r="H7" s="70"/>
      <c r="I7" s="69" t="s">
        <v>532</v>
      </c>
      <c r="J7" s="674"/>
    </row>
    <row r="8" spans="1:10" s="51" customFormat="1" ht="15" customHeight="1">
      <c r="A8" s="1323"/>
      <c r="B8" s="1595"/>
      <c r="C8" s="1580"/>
      <c r="D8" s="299" t="s">
        <v>521</v>
      </c>
      <c r="E8" s="300"/>
      <c r="F8" s="234"/>
      <c r="G8" s="299" t="s">
        <v>522</v>
      </c>
      <c r="H8" s="300"/>
      <c r="I8" s="1396" t="s">
        <v>524</v>
      </c>
      <c r="J8" s="1694"/>
    </row>
    <row r="9" spans="1:10" s="51" customFormat="1" ht="15" customHeight="1">
      <c r="A9" s="1323"/>
      <c r="B9" s="52" t="s">
        <v>505</v>
      </c>
      <c r="C9" s="52" t="s">
        <v>506</v>
      </c>
      <c r="D9" s="52" t="s">
        <v>505</v>
      </c>
      <c r="E9" s="305" t="s">
        <v>506</v>
      </c>
      <c r="F9" s="309"/>
      <c r="G9" s="52" t="s">
        <v>505</v>
      </c>
      <c r="H9" s="53" t="s">
        <v>506</v>
      </c>
      <c r="I9" s="871" t="s">
        <v>505</v>
      </c>
      <c r="J9" s="569" t="s">
        <v>506</v>
      </c>
    </row>
    <row r="10" spans="1:10" s="51" customFormat="1" ht="15" customHeight="1">
      <c r="A10" s="1323"/>
      <c r="B10" s="52"/>
      <c r="C10" s="52"/>
      <c r="D10" s="52"/>
      <c r="E10" s="69"/>
      <c r="F10" s="70"/>
      <c r="G10" s="52" t="s">
        <v>507</v>
      </c>
      <c r="H10" s="52"/>
      <c r="I10" s="871" t="s">
        <v>507</v>
      </c>
      <c r="J10" s="569"/>
    </row>
    <row r="11" spans="1:10" s="51" customFormat="1" ht="15" customHeight="1">
      <c r="A11" s="1323"/>
      <c r="B11" s="1318" t="s">
        <v>525</v>
      </c>
      <c r="C11" s="1318" t="s">
        <v>526</v>
      </c>
      <c r="D11" s="1318" t="s">
        <v>527</v>
      </c>
      <c r="E11" s="1339" t="s">
        <v>526</v>
      </c>
      <c r="F11" s="1431"/>
      <c r="G11" s="1318" t="s">
        <v>525</v>
      </c>
      <c r="H11" s="1318" t="s">
        <v>526</v>
      </c>
      <c r="I11" s="1318" t="s">
        <v>525</v>
      </c>
      <c r="J11" s="1394" t="s">
        <v>528</v>
      </c>
    </row>
    <row r="12" spans="1:10" s="51" customFormat="1" ht="15" customHeight="1">
      <c r="A12" s="1323"/>
      <c r="B12" s="1318"/>
      <c r="C12" s="1318"/>
      <c r="D12" s="1318"/>
      <c r="E12" s="1339"/>
      <c r="F12" s="1431"/>
      <c r="G12" s="1318"/>
      <c r="H12" s="1318"/>
      <c r="I12" s="1318"/>
      <c r="J12" s="1394"/>
    </row>
    <row r="13" spans="1:10" s="51" customFormat="1" ht="15" customHeight="1">
      <c r="A13" s="1324"/>
      <c r="B13" s="1695"/>
      <c r="C13" s="1695"/>
      <c r="D13" s="1695"/>
      <c r="E13" s="1595"/>
      <c r="F13" s="1596"/>
      <c r="G13" s="1695"/>
      <c r="H13" s="1695"/>
      <c r="I13" s="1695"/>
      <c r="J13" s="1696"/>
    </row>
    <row r="14" spans="1:10" ht="30" customHeight="1">
      <c r="A14" s="570">
        <v>2015</v>
      </c>
      <c r="B14" s="386">
        <v>1</v>
      </c>
      <c r="C14" s="386">
        <v>1333</v>
      </c>
      <c r="D14" s="386">
        <v>1</v>
      </c>
      <c r="E14" s="387"/>
      <c r="F14" s="387">
        <v>1333</v>
      </c>
      <c r="G14" s="162" t="s">
        <v>509</v>
      </c>
      <c r="H14" s="162" t="s">
        <v>509</v>
      </c>
      <c r="I14" s="162" t="s">
        <v>509</v>
      </c>
      <c r="J14" s="682" t="s">
        <v>509</v>
      </c>
    </row>
    <row r="15" spans="1:10" ht="30" customHeight="1">
      <c r="A15" s="570">
        <v>2016</v>
      </c>
      <c r="B15" s="22">
        <v>1</v>
      </c>
      <c r="C15" s="22">
        <v>985</v>
      </c>
      <c r="D15" s="22">
        <v>1</v>
      </c>
      <c r="E15" s="388"/>
      <c r="F15" s="388">
        <v>985</v>
      </c>
      <c r="G15" s="22">
        <v>0</v>
      </c>
      <c r="H15" s="22">
        <v>0</v>
      </c>
      <c r="I15" s="22">
        <v>0</v>
      </c>
      <c r="J15" s="537">
        <v>0</v>
      </c>
    </row>
    <row r="16" spans="1:10" ht="30" customHeight="1">
      <c r="A16" s="570">
        <v>2017</v>
      </c>
      <c r="B16" s="22">
        <v>1</v>
      </c>
      <c r="C16" s="22">
        <v>691</v>
      </c>
      <c r="D16" s="22">
        <v>1</v>
      </c>
      <c r="E16" s="388"/>
      <c r="F16" s="388">
        <v>691</v>
      </c>
      <c r="G16" s="22">
        <v>0</v>
      </c>
      <c r="H16" s="22">
        <v>0</v>
      </c>
      <c r="I16" s="22">
        <v>0</v>
      </c>
      <c r="J16" s="537">
        <v>0</v>
      </c>
    </row>
    <row r="17" spans="1:10" ht="30" customHeight="1">
      <c r="A17" s="570">
        <v>2018</v>
      </c>
      <c r="B17" s="22">
        <v>1</v>
      </c>
      <c r="C17" s="22">
        <v>1660</v>
      </c>
      <c r="D17" s="22">
        <v>1</v>
      </c>
      <c r="E17" s="388"/>
      <c r="F17" s="388">
        <v>1660</v>
      </c>
      <c r="G17" s="22">
        <v>0</v>
      </c>
      <c r="H17" s="22">
        <v>0</v>
      </c>
      <c r="I17" s="22">
        <v>0</v>
      </c>
      <c r="J17" s="537">
        <v>0</v>
      </c>
    </row>
    <row r="18" spans="1:10" ht="30" customHeight="1">
      <c r="A18" s="570">
        <v>2019</v>
      </c>
      <c r="B18" s="163">
        <f>SUM(D18,G18,I18)</f>
        <v>1</v>
      </c>
      <c r="C18" s="22">
        <f>SUM(F18,H18,J18)</f>
        <v>904</v>
      </c>
      <c r="D18" s="22">
        <v>1</v>
      </c>
      <c r="E18" s="388"/>
      <c r="F18" s="388">
        <v>904</v>
      </c>
      <c r="G18" s="22">
        <v>0</v>
      </c>
      <c r="H18" s="22">
        <v>0</v>
      </c>
      <c r="I18" s="22">
        <v>0</v>
      </c>
      <c r="J18" s="537">
        <v>0</v>
      </c>
    </row>
    <row r="19" spans="1:10" s="716" customFormat="1" ht="30" customHeight="1">
      <c r="A19" s="771">
        <v>2020</v>
      </c>
      <c r="B19" s="772">
        <f>SUM(D19,G19,I19)</f>
        <v>1</v>
      </c>
      <c r="C19" s="165">
        <f>SUM(F19,H19,J19)</f>
        <v>896</v>
      </c>
      <c r="D19" s="165">
        <v>1</v>
      </c>
      <c r="E19" s="787"/>
      <c r="F19" s="787">
        <v>896</v>
      </c>
      <c r="G19" s="165">
        <v>0</v>
      </c>
      <c r="H19" s="165">
        <v>0</v>
      </c>
      <c r="I19" s="165">
        <v>0</v>
      </c>
      <c r="J19" s="766">
        <v>0</v>
      </c>
    </row>
    <row r="20" spans="1:10" s="56" customFormat="1" ht="9.9499999999999993" customHeight="1" thickBot="1">
      <c r="A20" s="567"/>
      <c r="B20" s="683"/>
      <c r="C20" s="683"/>
      <c r="D20" s="683"/>
      <c r="E20" s="684"/>
      <c r="F20" s="684"/>
      <c r="G20" s="683"/>
      <c r="H20" s="683"/>
      <c r="I20" s="683"/>
      <c r="J20" s="685"/>
    </row>
    <row r="21" spans="1:10" ht="9.9499999999999993" customHeight="1" thickBot="1">
      <c r="A21" s="389"/>
      <c r="B21" s="390"/>
      <c r="C21" s="390"/>
      <c r="D21" s="297"/>
      <c r="E21" s="297"/>
      <c r="F21" s="297"/>
      <c r="G21" s="297"/>
      <c r="H21" s="297"/>
      <c r="I21" s="297"/>
      <c r="J21" s="297"/>
    </row>
    <row r="22" spans="1:10" s="51" customFormat="1" ht="15" customHeight="1">
      <c r="A22" s="1444" t="s">
        <v>504</v>
      </c>
      <c r="B22" s="1697" t="s">
        <v>510</v>
      </c>
      <c r="C22" s="1682"/>
      <c r="D22" s="1682"/>
      <c r="E22" s="1682"/>
      <c r="F22" s="1682"/>
      <c r="G22" s="1682"/>
      <c r="H22" s="1682"/>
      <c r="I22" s="1682"/>
      <c r="J22" s="1683"/>
    </row>
    <row r="23" spans="1:10" s="51" customFormat="1" ht="15" customHeight="1">
      <c r="A23" s="1323"/>
      <c r="B23" s="1684" t="s">
        <v>511</v>
      </c>
      <c r="C23" s="1685"/>
      <c r="D23" s="1685"/>
      <c r="E23" s="1685"/>
      <c r="F23" s="1685"/>
      <c r="G23" s="1685"/>
      <c r="H23" s="1685"/>
      <c r="I23" s="1685"/>
      <c r="J23" s="1419"/>
    </row>
    <row r="24" spans="1:10" s="51" customFormat="1" ht="15" customHeight="1">
      <c r="A24" s="1323"/>
      <c r="B24" s="305" t="s">
        <v>254</v>
      </c>
      <c r="C24" s="391"/>
      <c r="D24" s="305" t="s">
        <v>512</v>
      </c>
      <c r="E24" s="391"/>
      <c r="F24" s="305" t="s">
        <v>513</v>
      </c>
      <c r="G24" s="391"/>
      <c r="H24" s="52" t="s">
        <v>514</v>
      </c>
      <c r="I24" s="52" t="s">
        <v>515</v>
      </c>
      <c r="J24" s="666" t="s">
        <v>516</v>
      </c>
    </row>
    <row r="25" spans="1:10" s="51" customFormat="1" ht="15" customHeight="1">
      <c r="A25" s="1323"/>
      <c r="B25" s="69"/>
      <c r="C25" s="392"/>
      <c r="D25" s="69" t="s">
        <v>517</v>
      </c>
      <c r="E25" s="392"/>
      <c r="F25" s="69" t="s">
        <v>517</v>
      </c>
      <c r="G25" s="392"/>
      <c r="H25" s="52"/>
      <c r="I25" s="52" t="s">
        <v>518</v>
      </c>
      <c r="J25" s="569"/>
    </row>
    <row r="26" spans="1:10" s="51" customFormat="1" ht="15" customHeight="1">
      <c r="A26" s="1323"/>
      <c r="B26" s="69"/>
      <c r="C26" s="392"/>
      <c r="D26" s="69"/>
      <c r="E26" s="392"/>
      <c r="F26" s="69"/>
      <c r="G26" s="392"/>
      <c r="H26" s="1318" t="s">
        <v>529</v>
      </c>
      <c r="I26" s="1318" t="s">
        <v>530</v>
      </c>
      <c r="J26" s="569"/>
    </row>
    <row r="27" spans="1:10" s="51" customFormat="1" ht="15" customHeight="1">
      <c r="A27" s="1324"/>
      <c r="B27" s="299" t="s">
        <v>106</v>
      </c>
      <c r="C27" s="393"/>
      <c r="D27" s="299" t="s">
        <v>508</v>
      </c>
      <c r="E27" s="393"/>
      <c r="F27" s="299" t="s">
        <v>519</v>
      </c>
      <c r="G27" s="393"/>
      <c r="H27" s="1695"/>
      <c r="I27" s="1695"/>
      <c r="J27" s="680" t="s">
        <v>224</v>
      </c>
    </row>
    <row r="28" spans="1:10" s="58" customFormat="1" ht="30" customHeight="1">
      <c r="A28" s="570">
        <v>2015</v>
      </c>
      <c r="B28" s="394"/>
      <c r="C28" s="395">
        <v>574</v>
      </c>
      <c r="D28" s="395"/>
      <c r="E28" s="395">
        <v>318</v>
      </c>
      <c r="F28" s="395"/>
      <c r="G28" s="395">
        <v>62</v>
      </c>
      <c r="H28" s="57">
        <v>1</v>
      </c>
      <c r="I28" s="386">
        <v>7</v>
      </c>
      <c r="J28" s="576">
        <v>186</v>
      </c>
    </row>
    <row r="29" spans="1:10" s="58" customFormat="1" ht="30" customHeight="1">
      <c r="A29" s="570">
        <v>2016</v>
      </c>
      <c r="B29" s="396"/>
      <c r="C29" s="164">
        <v>862</v>
      </c>
      <c r="D29" s="164"/>
      <c r="E29" s="164">
        <v>463</v>
      </c>
      <c r="F29" s="164"/>
      <c r="G29" s="164">
        <v>46</v>
      </c>
      <c r="H29" s="22">
        <v>1</v>
      </c>
      <c r="I29" s="22">
        <v>8</v>
      </c>
      <c r="J29" s="537">
        <v>344</v>
      </c>
    </row>
    <row r="30" spans="1:10" s="58" customFormat="1" ht="30" customHeight="1">
      <c r="A30" s="570">
        <v>2017</v>
      </c>
      <c r="B30" s="396"/>
      <c r="C30" s="164">
        <v>1208</v>
      </c>
      <c r="D30" s="164"/>
      <c r="E30" s="164">
        <v>931</v>
      </c>
      <c r="F30" s="164"/>
      <c r="G30" s="164">
        <v>9</v>
      </c>
      <c r="H30" s="22">
        <v>0</v>
      </c>
      <c r="I30" s="22">
        <v>0</v>
      </c>
      <c r="J30" s="537">
        <v>268</v>
      </c>
    </row>
    <row r="31" spans="1:10" s="58" customFormat="1" ht="30" customHeight="1">
      <c r="A31" s="570">
        <v>2018</v>
      </c>
      <c r="B31" s="396"/>
      <c r="C31" s="164">
        <v>490</v>
      </c>
      <c r="D31" s="164"/>
      <c r="E31" s="164">
        <v>105</v>
      </c>
      <c r="F31" s="164">
        <v>0</v>
      </c>
      <c r="G31" s="164">
        <v>0</v>
      </c>
      <c r="H31" s="22">
        <v>0</v>
      </c>
      <c r="I31" s="22">
        <v>5</v>
      </c>
      <c r="J31" s="537">
        <v>380</v>
      </c>
    </row>
    <row r="32" spans="1:10" s="58" customFormat="1" ht="30" customHeight="1">
      <c r="A32" s="570">
        <v>2019</v>
      </c>
      <c r="B32" s="396"/>
      <c r="C32" s="164">
        <f>SUM(E32:J32)</f>
        <v>565</v>
      </c>
      <c r="D32" s="164"/>
      <c r="E32" s="164">
        <v>301</v>
      </c>
      <c r="F32" s="164"/>
      <c r="G32" s="164">
        <v>31</v>
      </c>
      <c r="H32" s="22">
        <v>2</v>
      </c>
      <c r="I32" s="22">
        <v>1</v>
      </c>
      <c r="J32" s="537">
        <v>230</v>
      </c>
    </row>
    <row r="33" spans="1:10" s="714" customFormat="1" ht="30" customHeight="1">
      <c r="A33" s="771">
        <v>2020</v>
      </c>
      <c r="B33" s="788"/>
      <c r="C33" s="769">
        <f>SUM(E33:J33)</f>
        <v>462</v>
      </c>
      <c r="D33" s="769"/>
      <c r="E33" s="769">
        <v>164</v>
      </c>
      <c r="F33" s="769"/>
      <c r="G33" s="769">
        <v>0</v>
      </c>
      <c r="H33" s="165">
        <v>0</v>
      </c>
      <c r="I33" s="165">
        <v>3</v>
      </c>
      <c r="J33" s="766">
        <v>295</v>
      </c>
    </row>
    <row r="34" spans="1:10" s="253" customFormat="1" ht="9.9499999999999993" customHeight="1" thickBot="1">
      <c r="A34" s="567"/>
      <c r="B34" s="681"/>
      <c r="C34" s="681"/>
      <c r="D34" s="681"/>
      <c r="E34" s="681"/>
      <c r="F34" s="681"/>
      <c r="G34" s="681"/>
      <c r="H34" s="683"/>
      <c r="I34" s="683"/>
      <c r="J34" s="685"/>
    </row>
    <row r="35" spans="1:10" s="253" customFormat="1" ht="9.9499999999999993" customHeight="1">
      <c r="A35" s="74"/>
      <c r="B35" s="75"/>
      <c r="C35" s="75"/>
      <c r="D35" s="75"/>
      <c r="E35" s="75"/>
      <c r="F35" s="75"/>
      <c r="G35" s="75"/>
      <c r="H35" s="166"/>
      <c r="I35" s="166"/>
      <c r="J35" s="166"/>
    </row>
    <row r="36" spans="1:10" s="44" customFormat="1" ht="15" customHeight="1">
      <c r="A36" s="44" t="s">
        <v>531</v>
      </c>
      <c r="J36" s="369"/>
    </row>
    <row r="37" spans="1:10" s="157" customFormat="1" ht="15" customHeight="1">
      <c r="A37" s="43" t="s">
        <v>850</v>
      </c>
      <c r="B37" s="136"/>
      <c r="C37" s="136"/>
      <c r="D37" s="136"/>
      <c r="E37" s="136"/>
      <c r="F37" s="136"/>
      <c r="G37" s="136"/>
      <c r="H37" s="136"/>
      <c r="I37" s="136"/>
      <c r="J37" s="136"/>
    </row>
    <row r="39" spans="1:10">
      <c r="A39" s="63"/>
    </row>
  </sheetData>
  <mergeCells count="17">
    <mergeCell ref="A6:A13"/>
    <mergeCell ref="A22:A27"/>
    <mergeCell ref="H26:H27"/>
    <mergeCell ref="I26:I27"/>
    <mergeCell ref="B22:J22"/>
    <mergeCell ref="B23:J23"/>
    <mergeCell ref="I5:J5"/>
    <mergeCell ref="I8:J8"/>
    <mergeCell ref="B11:B13"/>
    <mergeCell ref="C11:C13"/>
    <mergeCell ref="D11:D13"/>
    <mergeCell ref="E11:F13"/>
    <mergeCell ref="G11:G13"/>
    <mergeCell ref="H11:H13"/>
    <mergeCell ref="I11:I13"/>
    <mergeCell ref="J11:J13"/>
    <mergeCell ref="B6:C8"/>
  </mergeCells>
  <phoneticPr fontId="4" type="noConversion"/>
  <printOptions gridLinesSet="0"/>
  <pageMargins left="0.63" right="0.39370078740157483" top="0.55118110236220474" bottom="0.55118110236220474" header="0.51181102362204722" footer="0.51181102362204722"/>
  <pageSetup paperSize="9" scale="90" pageOrder="overThenDown" orientation="portrait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O37"/>
  <sheetViews>
    <sheetView view="pageBreakPreview" topLeftCell="A16" zoomScaleNormal="100" workbookViewId="0">
      <selection activeCell="O10" sqref="O10:O13"/>
    </sheetView>
  </sheetViews>
  <sheetFormatPr defaultRowHeight="13.5"/>
  <cols>
    <col min="1" max="1" width="6.77734375" style="208" customWidth="1"/>
    <col min="2" max="11" width="5.88671875" style="208" customWidth="1"/>
    <col min="12" max="14" width="6.33203125" style="208" customWidth="1"/>
    <col min="15" max="15" width="7.109375" style="208" customWidth="1"/>
    <col min="16" max="16384" width="8.88671875" style="208"/>
  </cols>
  <sheetData>
    <row r="1" spans="1:15" s="201" customFormat="1" ht="15" customHeight="1">
      <c r="A1" s="397"/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37"/>
      <c r="N1" s="398"/>
      <c r="O1" s="398"/>
    </row>
    <row r="2" spans="1:15" s="688" customFormat="1" ht="30" customHeight="1">
      <c r="A2" s="686" t="s">
        <v>813</v>
      </c>
      <c r="B2" s="687"/>
      <c r="C2" s="687"/>
      <c r="D2" s="687"/>
      <c r="E2" s="687"/>
      <c r="F2" s="687"/>
      <c r="G2" s="687"/>
      <c r="H2" s="687"/>
      <c r="I2" s="687"/>
      <c r="J2" s="687"/>
      <c r="K2" s="687"/>
      <c r="L2" s="687"/>
      <c r="M2" s="687"/>
      <c r="N2" s="687"/>
      <c r="O2" s="687"/>
    </row>
    <row r="3" spans="1:15" s="689" customFormat="1" ht="30" customHeight="1">
      <c r="A3" s="686" t="s">
        <v>548</v>
      </c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686"/>
      <c r="N3" s="686"/>
      <c r="O3" s="686"/>
    </row>
    <row r="4" spans="1:15" s="204" customFormat="1" ht="15" customHeight="1">
      <c r="A4" s="202"/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</row>
    <row r="5" spans="1:15" ht="15" customHeight="1" thickBot="1">
      <c r="A5" s="991" t="s">
        <v>8</v>
      </c>
      <c r="B5" s="991"/>
      <c r="C5" s="212"/>
      <c r="D5" s="212"/>
      <c r="E5" s="212"/>
      <c r="F5" s="212" t="s">
        <v>28</v>
      </c>
      <c r="G5" s="212"/>
      <c r="H5" s="212"/>
      <c r="I5" s="212"/>
      <c r="J5" s="212"/>
      <c r="K5" s="212"/>
      <c r="L5" s="212"/>
      <c r="M5" s="212"/>
      <c r="N5" s="212"/>
      <c r="O5" s="1030" t="s">
        <v>533</v>
      </c>
    </row>
    <row r="6" spans="1:15" s="205" customFormat="1" ht="15" customHeight="1">
      <c r="A6" s="1698" t="s">
        <v>504</v>
      </c>
      <c r="B6" s="399" t="s">
        <v>534</v>
      </c>
      <c r="C6" s="399"/>
      <c r="D6" s="399"/>
      <c r="E6" s="399"/>
      <c r="F6" s="399"/>
      <c r="G6" s="399"/>
      <c r="H6" s="399"/>
      <c r="I6" s="399"/>
      <c r="J6" s="399"/>
      <c r="K6" s="400"/>
      <c r="L6" s="401" t="s">
        <v>535</v>
      </c>
      <c r="M6" s="399"/>
      <c r="N6" s="399"/>
      <c r="O6" s="1142"/>
    </row>
    <row r="7" spans="1:15" s="205" customFormat="1" ht="15" customHeight="1">
      <c r="A7" s="1699"/>
      <c r="B7" s="402" t="s">
        <v>46</v>
      </c>
      <c r="C7" s="403"/>
      <c r="D7" s="403"/>
      <c r="E7" s="403"/>
      <c r="F7" s="403"/>
      <c r="G7" s="403"/>
      <c r="H7" s="403"/>
      <c r="I7" s="403"/>
      <c r="J7" s="403"/>
      <c r="K7" s="404"/>
      <c r="L7" s="405" t="s">
        <v>549</v>
      </c>
      <c r="M7" s="402"/>
      <c r="N7" s="402"/>
      <c r="O7" s="1143"/>
    </row>
    <row r="8" spans="1:15" s="205" customFormat="1" ht="15" customHeight="1">
      <c r="A8" s="1699"/>
      <c r="B8" s="406" t="s">
        <v>536</v>
      </c>
      <c r="C8" s="149" t="s">
        <v>18</v>
      </c>
      <c r="D8" s="149"/>
      <c r="E8" s="149"/>
      <c r="F8" s="149" t="s">
        <v>17</v>
      </c>
      <c r="G8" s="149"/>
      <c r="H8" s="149"/>
      <c r="I8" s="149" t="s">
        <v>537</v>
      </c>
      <c r="J8" s="149"/>
      <c r="K8" s="149"/>
      <c r="L8" s="406" t="s">
        <v>536</v>
      </c>
      <c r="M8" s="406" t="s">
        <v>538</v>
      </c>
      <c r="N8" s="406" t="s">
        <v>539</v>
      </c>
      <c r="O8" s="1144" t="s">
        <v>540</v>
      </c>
    </row>
    <row r="9" spans="1:15" s="205" customFormat="1" ht="12.75" customHeight="1">
      <c r="A9" s="1699"/>
      <c r="B9" s="893"/>
      <c r="C9" s="69"/>
      <c r="D9" s="78"/>
      <c r="E9" s="70"/>
      <c r="F9" s="69"/>
      <c r="G9" s="78"/>
      <c r="H9" s="70"/>
      <c r="I9" s="1716" t="s">
        <v>551</v>
      </c>
      <c r="J9" s="1717"/>
      <c r="K9" s="1718"/>
      <c r="L9" s="893"/>
      <c r="M9" s="893"/>
      <c r="N9" s="893"/>
      <c r="O9" s="1145" t="s">
        <v>541</v>
      </c>
    </row>
    <row r="10" spans="1:15" s="205" customFormat="1" ht="15" customHeight="1">
      <c r="A10" s="1699"/>
      <c r="B10" s="893"/>
      <c r="C10" s="407" t="s">
        <v>499</v>
      </c>
      <c r="D10" s="78"/>
      <c r="E10" s="70"/>
      <c r="F10" s="407" t="s">
        <v>500</v>
      </c>
      <c r="G10" s="78"/>
      <c r="H10" s="70"/>
      <c r="I10" s="1716"/>
      <c r="J10" s="1717"/>
      <c r="K10" s="1718"/>
      <c r="L10" s="893"/>
      <c r="M10" s="893"/>
      <c r="N10" s="893"/>
      <c r="O10" s="1721" t="s">
        <v>552</v>
      </c>
    </row>
    <row r="11" spans="1:15" s="205" customFormat="1" ht="15" customHeight="1">
      <c r="A11" s="1699"/>
      <c r="B11" s="1709" t="s">
        <v>550</v>
      </c>
      <c r="C11" s="71"/>
      <c r="D11" s="160" t="s">
        <v>255</v>
      </c>
      <c r="E11" s="160" t="s">
        <v>256</v>
      </c>
      <c r="F11" s="71"/>
      <c r="G11" s="160" t="s">
        <v>255</v>
      </c>
      <c r="H11" s="160" t="s">
        <v>256</v>
      </c>
      <c r="I11" s="71"/>
      <c r="J11" s="160" t="s">
        <v>255</v>
      </c>
      <c r="K11" s="160" t="s">
        <v>256</v>
      </c>
      <c r="L11" s="1719" t="s">
        <v>498</v>
      </c>
      <c r="M11" s="895"/>
      <c r="N11" s="1719" t="s">
        <v>554</v>
      </c>
      <c r="O11" s="1721"/>
    </row>
    <row r="12" spans="1:15" s="205" customFormat="1" ht="15" customHeight="1">
      <c r="A12" s="1699"/>
      <c r="B12" s="1709"/>
      <c r="C12" s="71"/>
      <c r="D12" s="71"/>
      <c r="E12" s="71"/>
      <c r="F12" s="71"/>
      <c r="G12" s="71"/>
      <c r="H12" s="71"/>
      <c r="I12" s="71"/>
      <c r="J12" s="71"/>
      <c r="K12" s="71"/>
      <c r="L12" s="1719"/>
      <c r="M12" s="1719" t="s">
        <v>553</v>
      </c>
      <c r="N12" s="1719"/>
      <c r="O12" s="1721"/>
    </row>
    <row r="13" spans="1:15" s="205" customFormat="1" ht="15" customHeight="1">
      <c r="A13" s="1700"/>
      <c r="B13" s="1710"/>
      <c r="C13" s="886"/>
      <c r="D13" s="886" t="s">
        <v>259</v>
      </c>
      <c r="E13" s="886" t="s">
        <v>260</v>
      </c>
      <c r="F13" s="886"/>
      <c r="G13" s="886" t="s">
        <v>259</v>
      </c>
      <c r="H13" s="886" t="s">
        <v>260</v>
      </c>
      <c r="I13" s="886"/>
      <c r="J13" s="886" t="s">
        <v>259</v>
      </c>
      <c r="K13" s="886" t="s">
        <v>260</v>
      </c>
      <c r="L13" s="1720"/>
      <c r="M13" s="1720"/>
      <c r="N13" s="1720"/>
      <c r="O13" s="1722"/>
    </row>
    <row r="14" spans="1:15" ht="35.1" customHeight="1">
      <c r="A14" s="992">
        <v>2015</v>
      </c>
      <c r="B14" s="408">
        <v>2</v>
      </c>
      <c r="C14" s="408">
        <v>5</v>
      </c>
      <c r="D14" s="408">
        <v>3</v>
      </c>
      <c r="E14" s="408">
        <v>2</v>
      </c>
      <c r="F14" s="408">
        <v>5</v>
      </c>
      <c r="G14" s="408">
        <v>3</v>
      </c>
      <c r="H14" s="408">
        <v>2</v>
      </c>
      <c r="I14" s="408">
        <v>40</v>
      </c>
      <c r="J14" s="408">
        <v>21</v>
      </c>
      <c r="K14" s="408">
        <v>19</v>
      </c>
      <c r="L14" s="408">
        <v>2</v>
      </c>
      <c r="M14" s="408">
        <v>5</v>
      </c>
      <c r="N14" s="408">
        <v>5</v>
      </c>
      <c r="O14" s="1146">
        <v>40</v>
      </c>
    </row>
    <row r="15" spans="1:15" ht="35.1" customHeight="1">
      <c r="A15" s="992">
        <v>2016</v>
      </c>
      <c r="B15" s="408">
        <v>2</v>
      </c>
      <c r="C15" s="408">
        <v>0</v>
      </c>
      <c r="D15" s="408">
        <v>0</v>
      </c>
      <c r="E15" s="408">
        <v>0</v>
      </c>
      <c r="F15" s="408">
        <v>4</v>
      </c>
      <c r="G15" s="408">
        <v>2</v>
      </c>
      <c r="H15" s="408">
        <v>2</v>
      </c>
      <c r="I15" s="408">
        <v>36</v>
      </c>
      <c r="J15" s="408">
        <v>19</v>
      </c>
      <c r="K15" s="408">
        <v>17</v>
      </c>
      <c r="L15" s="408">
        <v>2</v>
      </c>
      <c r="M15" s="408">
        <v>0</v>
      </c>
      <c r="N15" s="408">
        <v>4</v>
      </c>
      <c r="O15" s="1146">
        <v>36</v>
      </c>
    </row>
    <row r="16" spans="1:15" ht="35.1" customHeight="1">
      <c r="A16" s="992">
        <v>2017</v>
      </c>
      <c r="B16" s="408">
        <v>2</v>
      </c>
      <c r="C16" s="408">
        <v>0</v>
      </c>
      <c r="D16" s="408" t="s">
        <v>543</v>
      </c>
      <c r="E16" s="408" t="s">
        <v>544</v>
      </c>
      <c r="F16" s="408">
        <v>4</v>
      </c>
      <c r="G16" s="408">
        <v>2</v>
      </c>
      <c r="H16" s="408">
        <v>2</v>
      </c>
      <c r="I16" s="408">
        <v>33</v>
      </c>
      <c r="J16" s="408">
        <v>19</v>
      </c>
      <c r="K16" s="408">
        <v>14</v>
      </c>
      <c r="L16" s="408">
        <v>2</v>
      </c>
      <c r="M16" s="408">
        <v>0</v>
      </c>
      <c r="N16" s="408">
        <v>4</v>
      </c>
      <c r="O16" s="1146">
        <v>33</v>
      </c>
    </row>
    <row r="17" spans="1:15" ht="35.1" customHeight="1">
      <c r="A17" s="992">
        <v>2018</v>
      </c>
      <c r="B17" s="408">
        <v>1</v>
      </c>
      <c r="C17" s="408">
        <v>3</v>
      </c>
      <c r="D17" s="408">
        <v>1</v>
      </c>
      <c r="E17" s="408">
        <v>2</v>
      </c>
      <c r="F17" s="408">
        <v>3</v>
      </c>
      <c r="G17" s="408">
        <v>1</v>
      </c>
      <c r="H17" s="408">
        <v>2</v>
      </c>
      <c r="I17" s="408">
        <v>30</v>
      </c>
      <c r="J17" s="408">
        <v>15</v>
      </c>
      <c r="K17" s="408">
        <v>15</v>
      </c>
      <c r="L17" s="408">
        <v>1</v>
      </c>
      <c r="M17" s="408">
        <v>3</v>
      </c>
      <c r="N17" s="408">
        <v>3</v>
      </c>
      <c r="O17" s="1146">
        <v>30</v>
      </c>
    </row>
    <row r="18" spans="1:15" ht="35.1" customHeight="1">
      <c r="A18" s="992">
        <v>2019</v>
      </c>
      <c r="B18" s="408">
        <f>SUM(L18,B31,F31,J31)</f>
        <v>1</v>
      </c>
      <c r="C18" s="408">
        <f>SUM(D18:E18)</f>
        <v>4</v>
      </c>
      <c r="D18" s="408">
        <v>1</v>
      </c>
      <c r="E18" s="408">
        <v>3</v>
      </c>
      <c r="F18" s="408">
        <f>SUM(G18:H18)</f>
        <v>2</v>
      </c>
      <c r="G18" s="408">
        <v>2</v>
      </c>
      <c r="H18" s="408">
        <v>0</v>
      </c>
      <c r="I18" s="408">
        <f>SUM(J18:K18)</f>
        <v>0</v>
      </c>
      <c r="J18" s="408">
        <v>0</v>
      </c>
      <c r="K18" s="408">
        <v>0</v>
      </c>
      <c r="L18" s="408">
        <v>1</v>
      </c>
      <c r="M18" s="408">
        <v>4</v>
      </c>
      <c r="N18" s="408">
        <v>2</v>
      </c>
      <c r="O18" s="1146">
        <v>32</v>
      </c>
    </row>
    <row r="19" spans="1:15" s="743" customFormat="1" ht="35.1" customHeight="1">
      <c r="A19" s="994">
        <v>2020</v>
      </c>
      <c r="B19" s="789">
        <f>SUM(L19,B32,F32,J32)</f>
        <v>1</v>
      </c>
      <c r="C19" s="789">
        <f>SUM(D19:E19)</f>
        <v>0</v>
      </c>
      <c r="D19" s="789">
        <v>0</v>
      </c>
      <c r="E19" s="789">
        <v>0</v>
      </c>
      <c r="F19" s="789">
        <f>SUM(G19:H19)</f>
        <v>3</v>
      </c>
      <c r="G19" s="789">
        <v>1</v>
      </c>
      <c r="H19" s="789">
        <v>2</v>
      </c>
      <c r="I19" s="789">
        <f>SUM(J19:K19)</f>
        <v>29</v>
      </c>
      <c r="J19" s="789">
        <v>14</v>
      </c>
      <c r="K19" s="789">
        <v>15</v>
      </c>
      <c r="L19" s="789">
        <v>1</v>
      </c>
      <c r="M19" s="789">
        <v>0</v>
      </c>
      <c r="N19" s="789">
        <v>3</v>
      </c>
      <c r="O19" s="1147">
        <v>29</v>
      </c>
    </row>
    <row r="20" spans="1:15" s="211" customFormat="1" ht="9.9499999999999993" customHeight="1" thickBot="1">
      <c r="A20" s="1128"/>
      <c r="B20" s="1148"/>
      <c r="C20" s="1149"/>
      <c r="D20" s="1149"/>
      <c r="E20" s="1149"/>
      <c r="F20" s="1149"/>
      <c r="G20" s="1149"/>
      <c r="H20" s="1149"/>
      <c r="I20" s="1149"/>
      <c r="J20" s="1149"/>
      <c r="K20" s="1149"/>
      <c r="L20" s="1149"/>
      <c r="M20" s="1149"/>
      <c r="N20" s="1149"/>
      <c r="O20" s="1150"/>
    </row>
    <row r="21" spans="1:15" ht="9.9499999999999993" customHeight="1" thickBot="1">
      <c r="A21" s="1117"/>
      <c r="B21" s="213"/>
      <c r="C21" s="213"/>
      <c r="D21" s="213"/>
      <c r="E21" s="213"/>
      <c r="F21" s="213"/>
      <c r="G21" s="213"/>
      <c r="H21" s="213"/>
      <c r="I21" s="213"/>
      <c r="J21" s="213"/>
      <c r="K21" s="213"/>
      <c r="L21" s="410"/>
      <c r="M21" s="410"/>
      <c r="N21" s="411"/>
      <c r="O21" s="411"/>
    </row>
    <row r="22" spans="1:15" s="205" customFormat="1" ht="15" customHeight="1">
      <c r="A22" s="1698" t="s">
        <v>504</v>
      </c>
      <c r="B22" s="412" t="s">
        <v>545</v>
      </c>
      <c r="C22" s="400"/>
      <c r="D22" s="399"/>
      <c r="E22" s="399"/>
      <c r="F22" s="401" t="s">
        <v>546</v>
      </c>
      <c r="G22" s="399"/>
      <c r="H22" s="399"/>
      <c r="I22" s="400"/>
      <c r="J22" s="401" t="s">
        <v>547</v>
      </c>
      <c r="K22" s="399"/>
      <c r="L22" s="399"/>
      <c r="M22" s="399"/>
      <c r="N22" s="401"/>
      <c r="O22" s="1142"/>
    </row>
    <row r="23" spans="1:15" s="205" customFormat="1" ht="15" customHeight="1">
      <c r="A23" s="1699"/>
      <c r="B23" s="1713" t="s">
        <v>819</v>
      </c>
      <c r="C23" s="1714"/>
      <c r="D23" s="1714"/>
      <c r="E23" s="1715"/>
      <c r="F23" s="405" t="s">
        <v>555</v>
      </c>
      <c r="G23" s="402"/>
      <c r="H23" s="402"/>
      <c r="I23" s="404"/>
      <c r="J23" s="405" t="s">
        <v>224</v>
      </c>
      <c r="K23" s="402"/>
      <c r="L23" s="402"/>
      <c r="M23" s="402"/>
      <c r="N23" s="405"/>
      <c r="O23" s="1143"/>
    </row>
    <row r="24" spans="1:15" s="205" customFormat="1" ht="15" customHeight="1">
      <c r="A24" s="1699"/>
      <c r="B24" s="891" t="s">
        <v>536</v>
      </c>
      <c r="C24" s="890" t="s">
        <v>538</v>
      </c>
      <c r="D24" s="406" t="s">
        <v>539</v>
      </c>
      <c r="E24" s="413" t="s">
        <v>540</v>
      </c>
      <c r="F24" s="891" t="s">
        <v>536</v>
      </c>
      <c r="G24" s="406" t="s">
        <v>538</v>
      </c>
      <c r="H24" s="406" t="s">
        <v>539</v>
      </c>
      <c r="I24" s="413" t="s">
        <v>540</v>
      </c>
      <c r="J24" s="406" t="s">
        <v>536</v>
      </c>
      <c r="K24" s="406" t="s">
        <v>538</v>
      </c>
      <c r="L24" s="1701" t="s">
        <v>539</v>
      </c>
      <c r="M24" s="1702"/>
      <c r="N24" s="1703" t="s">
        <v>540</v>
      </c>
      <c r="O24" s="1704"/>
    </row>
    <row r="25" spans="1:15" s="205" customFormat="1" ht="15" customHeight="1">
      <c r="A25" s="1699"/>
      <c r="B25" s="1711"/>
      <c r="C25" s="1709"/>
      <c r="D25" s="1711"/>
      <c r="E25" s="414" t="s">
        <v>541</v>
      </c>
      <c r="F25" s="896"/>
      <c r="G25" s="896"/>
      <c r="H25" s="896"/>
      <c r="I25" s="414" t="s">
        <v>541</v>
      </c>
      <c r="J25" s="893"/>
      <c r="K25" s="893"/>
      <c r="L25" s="415"/>
      <c r="M25" s="416"/>
      <c r="N25" s="1705" t="s">
        <v>541</v>
      </c>
      <c r="O25" s="1706"/>
    </row>
    <row r="26" spans="1:15" s="205" customFormat="1" ht="11.25" customHeight="1">
      <c r="A26" s="1700"/>
      <c r="B26" s="1712"/>
      <c r="C26" s="1712"/>
      <c r="D26" s="1712"/>
      <c r="E26" s="897"/>
      <c r="F26" s="897"/>
      <c r="G26" s="897"/>
      <c r="H26" s="897"/>
      <c r="I26" s="894"/>
      <c r="J26" s="894"/>
      <c r="K26" s="894"/>
      <c r="L26" s="417"/>
      <c r="M26" s="418"/>
      <c r="N26" s="1707"/>
      <c r="O26" s="1708"/>
    </row>
    <row r="27" spans="1:15" ht="35.1" customHeight="1">
      <c r="A27" s="992">
        <v>2015</v>
      </c>
      <c r="B27" s="207">
        <v>0</v>
      </c>
      <c r="C27" s="207">
        <v>0</v>
      </c>
      <c r="D27" s="207">
        <v>0</v>
      </c>
      <c r="E27" s="207">
        <v>0</v>
      </c>
      <c r="F27" s="207">
        <v>0</v>
      </c>
      <c r="G27" s="207">
        <v>0</v>
      </c>
      <c r="H27" s="207">
        <v>0</v>
      </c>
      <c r="I27" s="207">
        <v>0</v>
      </c>
      <c r="J27" s="207">
        <v>0</v>
      </c>
      <c r="K27" s="207">
        <v>0</v>
      </c>
      <c r="L27" s="213"/>
      <c r="M27" s="213">
        <v>0</v>
      </c>
      <c r="N27" s="213"/>
      <c r="O27" s="1151">
        <v>0</v>
      </c>
    </row>
    <row r="28" spans="1:15" ht="35.1" customHeight="1">
      <c r="A28" s="992">
        <v>2016</v>
      </c>
      <c r="B28" s="207">
        <v>0</v>
      </c>
      <c r="C28" s="207">
        <v>0</v>
      </c>
      <c r="D28" s="207">
        <v>0</v>
      </c>
      <c r="E28" s="207">
        <v>0</v>
      </c>
      <c r="F28" s="207">
        <v>0</v>
      </c>
      <c r="G28" s="207">
        <v>0</v>
      </c>
      <c r="H28" s="207">
        <v>0</v>
      </c>
      <c r="I28" s="207">
        <v>0</v>
      </c>
      <c r="J28" s="207">
        <v>0</v>
      </c>
      <c r="K28" s="207">
        <v>0</v>
      </c>
      <c r="L28" s="213"/>
      <c r="M28" s="213">
        <v>0</v>
      </c>
      <c r="N28" s="213"/>
      <c r="O28" s="1151">
        <v>0</v>
      </c>
    </row>
    <row r="29" spans="1:15" s="224" customFormat="1" ht="35.1" customHeight="1">
      <c r="A29" s="992">
        <v>2017</v>
      </c>
      <c r="B29" s="207">
        <v>0</v>
      </c>
      <c r="C29" s="207">
        <v>0</v>
      </c>
      <c r="D29" s="207">
        <v>0</v>
      </c>
      <c r="E29" s="207">
        <v>0</v>
      </c>
      <c r="F29" s="207">
        <v>0</v>
      </c>
      <c r="G29" s="207">
        <v>0</v>
      </c>
      <c r="H29" s="207">
        <v>0</v>
      </c>
      <c r="I29" s="207">
        <v>0</v>
      </c>
      <c r="J29" s="207">
        <v>0</v>
      </c>
      <c r="K29" s="207">
        <v>0</v>
      </c>
      <c r="L29" s="207"/>
      <c r="M29" s="207">
        <v>0</v>
      </c>
      <c r="N29" s="207"/>
      <c r="O29" s="993">
        <v>0</v>
      </c>
    </row>
    <row r="30" spans="1:15" s="224" customFormat="1" ht="35.1" customHeight="1">
      <c r="A30" s="992">
        <v>2018</v>
      </c>
      <c r="B30" s="207">
        <v>0</v>
      </c>
      <c r="C30" s="207">
        <v>0</v>
      </c>
      <c r="D30" s="207">
        <v>0</v>
      </c>
      <c r="E30" s="207">
        <v>0</v>
      </c>
      <c r="F30" s="207">
        <v>0</v>
      </c>
      <c r="G30" s="207">
        <v>0</v>
      </c>
      <c r="H30" s="207">
        <v>0</v>
      </c>
      <c r="I30" s="207">
        <v>0</v>
      </c>
      <c r="J30" s="207">
        <v>0</v>
      </c>
      <c r="K30" s="207">
        <v>0</v>
      </c>
      <c r="L30" s="207"/>
      <c r="M30" s="207">
        <v>0</v>
      </c>
      <c r="N30" s="207"/>
      <c r="O30" s="993">
        <v>0</v>
      </c>
    </row>
    <row r="31" spans="1:15" s="224" customFormat="1" ht="35.1" customHeight="1">
      <c r="A31" s="992">
        <v>2019</v>
      </c>
      <c r="B31" s="207">
        <v>0</v>
      </c>
      <c r="C31" s="207">
        <v>0</v>
      </c>
      <c r="D31" s="207">
        <v>0</v>
      </c>
      <c r="E31" s="207">
        <v>0</v>
      </c>
      <c r="F31" s="207">
        <v>0</v>
      </c>
      <c r="G31" s="207">
        <v>0</v>
      </c>
      <c r="H31" s="207">
        <v>0</v>
      </c>
      <c r="I31" s="207">
        <v>0</v>
      </c>
      <c r="J31" s="207">
        <v>0</v>
      </c>
      <c r="K31" s="207">
        <v>0</v>
      </c>
      <c r="L31" s="207"/>
      <c r="M31" s="207">
        <v>0</v>
      </c>
      <c r="N31" s="207"/>
      <c r="O31" s="993">
        <v>0</v>
      </c>
    </row>
    <row r="32" spans="1:15" s="744" customFormat="1" ht="35.1" customHeight="1">
      <c r="A32" s="994">
        <v>2020</v>
      </c>
      <c r="B32" s="830">
        <v>0</v>
      </c>
      <c r="C32" s="830">
        <v>0</v>
      </c>
      <c r="D32" s="830">
        <v>0</v>
      </c>
      <c r="E32" s="830">
        <v>0</v>
      </c>
      <c r="F32" s="830">
        <v>0</v>
      </c>
      <c r="G32" s="830">
        <v>0</v>
      </c>
      <c r="H32" s="830">
        <v>0</v>
      </c>
      <c r="I32" s="830">
        <v>0</v>
      </c>
      <c r="J32" s="830">
        <v>0</v>
      </c>
      <c r="K32" s="830">
        <v>0</v>
      </c>
      <c r="L32" s="830"/>
      <c r="M32" s="830">
        <v>0</v>
      </c>
      <c r="N32" s="830"/>
      <c r="O32" s="995">
        <v>0</v>
      </c>
    </row>
    <row r="33" spans="1:15" s="224" customFormat="1" ht="9" customHeight="1" thickBot="1">
      <c r="A33" s="1138"/>
      <c r="B33" s="1148"/>
      <c r="C33" s="1149"/>
      <c r="D33" s="1149"/>
      <c r="E33" s="1149"/>
      <c r="F33" s="1149"/>
      <c r="G33" s="1149"/>
      <c r="H33" s="1149"/>
      <c r="I33" s="1149"/>
      <c r="J33" s="1149"/>
      <c r="K33" s="1149"/>
      <c r="L33" s="1149"/>
      <c r="M33" s="1149"/>
      <c r="N33" s="1149"/>
      <c r="O33" s="1150"/>
    </row>
    <row r="34" spans="1:15" s="224" customFormat="1" ht="9" customHeight="1">
      <c r="A34" s="409"/>
      <c r="B34" s="419"/>
      <c r="C34" s="419"/>
      <c r="D34" s="419"/>
      <c r="E34" s="419"/>
      <c r="F34" s="419"/>
      <c r="G34" s="419"/>
      <c r="H34" s="419"/>
      <c r="I34" s="419"/>
      <c r="J34" s="419"/>
      <c r="K34" s="419"/>
      <c r="L34" s="419"/>
      <c r="M34" s="419"/>
      <c r="N34" s="419"/>
      <c r="O34" s="419"/>
    </row>
    <row r="35" spans="1:15" s="217" customFormat="1" ht="15" customHeight="1">
      <c r="A35" s="43" t="s">
        <v>412</v>
      </c>
      <c r="B35" s="215"/>
      <c r="C35" s="215"/>
      <c r="D35" s="215"/>
      <c r="E35" s="215"/>
      <c r="F35" s="215"/>
      <c r="G35" s="215"/>
      <c r="H35" s="215"/>
      <c r="I35" s="215"/>
      <c r="J35" s="215"/>
      <c r="K35" s="215"/>
      <c r="L35" s="215"/>
      <c r="M35" s="215"/>
      <c r="N35" s="215"/>
      <c r="O35" s="215"/>
    </row>
    <row r="37" spans="1:15">
      <c r="A37" s="223"/>
    </row>
  </sheetData>
  <mergeCells count="16">
    <mergeCell ref="A6:A13"/>
    <mergeCell ref="A22:A26"/>
    <mergeCell ref="L24:M24"/>
    <mergeCell ref="N24:O24"/>
    <mergeCell ref="N25:O25"/>
    <mergeCell ref="N26:O26"/>
    <mergeCell ref="B11:B13"/>
    <mergeCell ref="B25:B26"/>
    <mergeCell ref="C25:C26"/>
    <mergeCell ref="D25:D26"/>
    <mergeCell ref="B23:E23"/>
    <mergeCell ref="I9:K10"/>
    <mergeCell ref="M12:M13"/>
    <mergeCell ref="N11:N13"/>
    <mergeCell ref="L11:L13"/>
    <mergeCell ref="O10:O13"/>
  </mergeCells>
  <phoneticPr fontId="4" type="noConversion"/>
  <printOptions gridLinesSet="0"/>
  <pageMargins left="0.55000000000000004" right="0.47" top="0.55118110236220474" bottom="0.55118110236220474" header="0.51181102362204722" footer="0.51181102362204722"/>
  <pageSetup paperSize="9" scale="86" pageOrder="overThenDown" orientation="portrait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M36"/>
  <sheetViews>
    <sheetView view="pageBreakPreview" topLeftCell="A10" zoomScaleNormal="100" zoomScaleSheetLayoutView="100" workbookViewId="0">
      <selection activeCell="K16" sqref="K16"/>
    </sheetView>
  </sheetViews>
  <sheetFormatPr defaultRowHeight="13.5"/>
  <cols>
    <col min="1" max="1" width="11.77734375" style="208" customWidth="1"/>
    <col min="2" max="7" width="6.33203125" style="208" customWidth="1"/>
    <col min="8" max="8" width="6" style="208" customWidth="1"/>
    <col min="9" max="9" width="6.88671875" style="208" customWidth="1"/>
    <col min="10" max="10" width="6.6640625" style="208" customWidth="1"/>
    <col min="11" max="11" width="7.109375" style="208" customWidth="1"/>
    <col min="12" max="12" width="6.33203125" style="208" customWidth="1"/>
    <col min="13" max="13" width="6.33203125" style="224" customWidth="1"/>
    <col min="14" max="16384" width="8.88671875" style="208"/>
  </cols>
  <sheetData>
    <row r="1" spans="1:13" s="201" customFormat="1" ht="15" customHeight="1">
      <c r="A1" s="397"/>
      <c r="B1" s="193"/>
      <c r="C1" s="193"/>
      <c r="D1" s="193"/>
      <c r="E1" s="193"/>
      <c r="F1" s="193"/>
      <c r="G1" s="193"/>
      <c r="I1" s="398"/>
      <c r="J1" s="398"/>
      <c r="M1" s="420"/>
    </row>
    <row r="2" spans="1:13" s="688" customFormat="1" ht="30" customHeight="1">
      <c r="A2" s="686" t="s">
        <v>814</v>
      </c>
      <c r="B2" s="686"/>
      <c r="C2" s="686"/>
      <c r="D2" s="686"/>
      <c r="E2" s="686"/>
      <c r="F2" s="686"/>
      <c r="G2" s="686"/>
      <c r="H2" s="690"/>
      <c r="I2" s="690"/>
      <c r="J2" s="690"/>
      <c r="K2" s="687"/>
      <c r="L2" s="691"/>
      <c r="M2" s="691"/>
    </row>
    <row r="3" spans="1:13" s="689" customFormat="1" ht="30" customHeight="1">
      <c r="A3" s="691" t="s">
        <v>580</v>
      </c>
      <c r="B3" s="692"/>
      <c r="C3" s="692"/>
      <c r="D3" s="692"/>
      <c r="E3" s="692"/>
      <c r="F3" s="692"/>
      <c r="G3" s="692"/>
      <c r="H3" s="693"/>
      <c r="I3" s="693"/>
      <c r="J3" s="693"/>
      <c r="K3" s="694"/>
      <c r="L3" s="694"/>
      <c r="M3" s="694"/>
    </row>
    <row r="4" spans="1:13" s="204" customFormat="1" ht="15" customHeight="1">
      <c r="A4" s="421"/>
      <c r="B4" s="422"/>
      <c r="C4" s="422"/>
      <c r="D4" s="422"/>
      <c r="E4" s="422"/>
      <c r="F4" s="422"/>
      <c r="G4" s="422"/>
      <c r="H4" s="203"/>
      <c r="I4" s="203"/>
      <c r="J4" s="203"/>
      <c r="K4" s="423"/>
      <c r="L4" s="423"/>
      <c r="M4" s="423"/>
    </row>
    <row r="5" spans="1:13" s="217" customFormat="1" ht="15" customHeight="1" thickBot="1">
      <c r="A5" s="424" t="s">
        <v>339</v>
      </c>
      <c r="B5" s="424"/>
      <c r="C5" s="424"/>
      <c r="D5" s="424"/>
      <c r="E5" s="424"/>
      <c r="F5" s="424"/>
      <c r="G5" s="424"/>
      <c r="H5" s="424"/>
      <c r="I5" s="215"/>
      <c r="J5" s="215" t="s">
        <v>28</v>
      </c>
      <c r="K5" s="225"/>
      <c r="L5" s="225"/>
      <c r="M5" s="425" t="s">
        <v>533</v>
      </c>
    </row>
    <row r="6" spans="1:13" s="205" customFormat="1" ht="19.5" customHeight="1">
      <c r="A6" s="1698" t="s">
        <v>854</v>
      </c>
      <c r="B6" s="1732" t="s">
        <v>595</v>
      </c>
      <c r="C6" s="1733"/>
      <c r="D6" s="426" t="s">
        <v>581</v>
      </c>
      <c r="E6" s="426"/>
      <c r="F6" s="427"/>
      <c r="G6" s="427"/>
      <c r="H6" s="428" t="s">
        <v>582</v>
      </c>
      <c r="I6" s="426"/>
      <c r="J6" s="427"/>
      <c r="K6" s="427"/>
      <c r="L6" s="427"/>
      <c r="M6" s="1121"/>
    </row>
    <row r="7" spans="1:13" s="205" customFormat="1" ht="15.75" customHeight="1">
      <c r="A7" s="1699"/>
      <c r="B7" s="1705"/>
      <c r="C7" s="1734"/>
      <c r="D7" s="896" t="s">
        <v>254</v>
      </c>
      <c r="E7" s="896" t="s">
        <v>556</v>
      </c>
      <c r="F7" s="896" t="s">
        <v>557</v>
      </c>
      <c r="G7" s="896" t="s">
        <v>558</v>
      </c>
      <c r="H7" s="893" t="s">
        <v>254</v>
      </c>
      <c r="I7" s="896" t="s">
        <v>559</v>
      </c>
      <c r="J7" s="896" t="s">
        <v>560</v>
      </c>
      <c r="K7" s="893" t="s">
        <v>561</v>
      </c>
      <c r="L7" s="406" t="s">
        <v>562</v>
      </c>
      <c r="M7" s="1122" t="s">
        <v>563</v>
      </c>
    </row>
    <row r="8" spans="1:13" s="205" customFormat="1" ht="15.75" customHeight="1">
      <c r="A8" s="1699"/>
      <c r="B8" s="1705"/>
      <c r="C8" s="1734"/>
      <c r="D8" s="896"/>
      <c r="E8" s="896"/>
      <c r="F8" s="896"/>
      <c r="G8" s="896"/>
      <c r="H8" s="893"/>
      <c r="I8" s="896" t="s">
        <v>583</v>
      </c>
      <c r="J8" s="896"/>
      <c r="K8" s="893"/>
      <c r="L8" s="893"/>
      <c r="M8" s="1123"/>
    </row>
    <row r="9" spans="1:13" s="205" customFormat="1" ht="15.75" customHeight="1">
      <c r="A9" s="1699"/>
      <c r="B9" s="1705" t="s">
        <v>564</v>
      </c>
      <c r="C9" s="1734"/>
      <c r="D9" s="451"/>
      <c r="E9" s="451"/>
      <c r="F9" s="1719" t="s">
        <v>584</v>
      </c>
      <c r="G9" s="1730" t="s">
        <v>224</v>
      </c>
      <c r="H9" s="893"/>
      <c r="I9" s="1709" t="s">
        <v>585</v>
      </c>
      <c r="J9" s="896"/>
      <c r="K9" s="893"/>
      <c r="L9" s="893"/>
      <c r="M9" s="1123"/>
    </row>
    <row r="10" spans="1:13" s="205" customFormat="1" ht="15.75" customHeight="1">
      <c r="A10" s="1700"/>
      <c r="B10" s="1707" t="s">
        <v>542</v>
      </c>
      <c r="C10" s="1735"/>
      <c r="D10" s="452" t="s">
        <v>106</v>
      </c>
      <c r="E10" s="452" t="s">
        <v>565</v>
      </c>
      <c r="F10" s="1720"/>
      <c r="G10" s="1731"/>
      <c r="H10" s="452" t="s">
        <v>106</v>
      </c>
      <c r="I10" s="1710"/>
      <c r="J10" s="897" t="s">
        <v>566</v>
      </c>
      <c r="K10" s="894" t="s">
        <v>567</v>
      </c>
      <c r="L10" s="894" t="s">
        <v>586</v>
      </c>
      <c r="M10" s="1124" t="s">
        <v>568</v>
      </c>
    </row>
    <row r="11" spans="1:13" ht="25.5" customHeight="1">
      <c r="A11" s="992">
        <v>2015</v>
      </c>
      <c r="B11" s="430"/>
      <c r="C11" s="431">
        <v>5</v>
      </c>
      <c r="D11" s="206">
        <v>6</v>
      </c>
      <c r="E11" s="206">
        <v>3</v>
      </c>
      <c r="F11" s="206">
        <v>3</v>
      </c>
      <c r="G11" s="206">
        <v>0</v>
      </c>
      <c r="H11" s="429">
        <v>4</v>
      </c>
      <c r="I11" s="206">
        <v>2</v>
      </c>
      <c r="J11" s="206">
        <v>0</v>
      </c>
      <c r="K11" s="206">
        <v>1</v>
      </c>
      <c r="L11" s="429">
        <v>1</v>
      </c>
      <c r="M11" s="1125">
        <v>0</v>
      </c>
    </row>
    <row r="12" spans="1:13" ht="28.5" customHeight="1">
      <c r="A12" s="992">
        <v>2016</v>
      </c>
      <c r="B12" s="430"/>
      <c r="C12" s="431">
        <v>5</v>
      </c>
      <c r="D12" s="206">
        <v>0</v>
      </c>
      <c r="E12" s="206">
        <v>0</v>
      </c>
      <c r="F12" s="206">
        <v>0</v>
      </c>
      <c r="G12" s="206">
        <v>0</v>
      </c>
      <c r="H12" s="206">
        <v>4</v>
      </c>
      <c r="I12" s="206">
        <v>3</v>
      </c>
      <c r="J12" s="206">
        <v>0</v>
      </c>
      <c r="K12" s="206">
        <v>1</v>
      </c>
      <c r="L12" s="429">
        <v>0</v>
      </c>
      <c r="M12" s="1126">
        <v>0</v>
      </c>
    </row>
    <row r="13" spans="1:13" ht="28.5" customHeight="1">
      <c r="A13" s="992">
        <v>2017</v>
      </c>
      <c r="B13" s="430"/>
      <c r="C13" s="431">
        <v>5</v>
      </c>
      <c r="D13" s="206">
        <v>23</v>
      </c>
      <c r="E13" s="206">
        <v>19</v>
      </c>
      <c r="F13" s="206">
        <v>4</v>
      </c>
      <c r="G13" s="206">
        <v>0</v>
      </c>
      <c r="H13" s="206">
        <v>8</v>
      </c>
      <c r="I13" s="206">
        <v>2</v>
      </c>
      <c r="J13" s="206">
        <v>0</v>
      </c>
      <c r="K13" s="206">
        <v>3</v>
      </c>
      <c r="L13" s="429">
        <v>3</v>
      </c>
      <c r="M13" s="1126">
        <v>0</v>
      </c>
    </row>
    <row r="14" spans="1:13" ht="28.5" customHeight="1">
      <c r="A14" s="992">
        <v>2018</v>
      </c>
      <c r="B14" s="430"/>
      <c r="C14" s="431">
        <v>5</v>
      </c>
      <c r="D14" s="206">
        <v>5</v>
      </c>
      <c r="E14" s="206">
        <v>5</v>
      </c>
      <c r="F14" s="206">
        <v>0</v>
      </c>
      <c r="G14" s="206">
        <v>0</v>
      </c>
      <c r="H14" s="206">
        <v>31</v>
      </c>
      <c r="I14" s="206">
        <v>1</v>
      </c>
      <c r="J14" s="206">
        <v>0</v>
      </c>
      <c r="K14" s="206">
        <v>1</v>
      </c>
      <c r="L14" s="429">
        <v>2</v>
      </c>
      <c r="M14" s="1126">
        <v>27</v>
      </c>
    </row>
    <row r="15" spans="1:13" ht="28.5" customHeight="1">
      <c r="A15" s="992">
        <v>2019</v>
      </c>
      <c r="B15" s="430"/>
      <c r="C15" s="431">
        <v>4</v>
      </c>
      <c r="D15" s="206">
        <f>SUM(E15:G15)</f>
        <v>3</v>
      </c>
      <c r="E15" s="206">
        <v>3</v>
      </c>
      <c r="F15" s="206">
        <v>0</v>
      </c>
      <c r="G15" s="206">
        <v>0</v>
      </c>
      <c r="H15" s="206">
        <f>SUM(I15:M15)</f>
        <v>3</v>
      </c>
      <c r="I15" s="206">
        <v>0</v>
      </c>
      <c r="J15" s="206">
        <v>0</v>
      </c>
      <c r="K15" s="206">
        <v>3</v>
      </c>
      <c r="L15" s="429">
        <v>0</v>
      </c>
      <c r="M15" s="1126">
        <v>0</v>
      </c>
    </row>
    <row r="16" spans="1:13" s="743" customFormat="1" ht="28.5" customHeight="1">
      <c r="A16" s="994">
        <v>2020</v>
      </c>
      <c r="B16" s="791"/>
      <c r="C16" s="792">
        <v>4</v>
      </c>
      <c r="D16" s="432">
        <f>SUM(E16:G16)</f>
        <v>1</v>
      </c>
      <c r="E16" s="432">
        <v>1</v>
      </c>
      <c r="F16" s="432">
        <v>0</v>
      </c>
      <c r="G16" s="432">
        <v>0</v>
      </c>
      <c r="H16" s="432">
        <f>SUM(I16:M16)</f>
        <v>3</v>
      </c>
      <c r="I16" s="432">
        <v>3</v>
      </c>
      <c r="J16" s="432">
        <v>0</v>
      </c>
      <c r="K16" s="432">
        <v>0</v>
      </c>
      <c r="L16" s="793">
        <v>0</v>
      </c>
      <c r="M16" s="1127">
        <v>0</v>
      </c>
    </row>
    <row r="17" spans="1:13" s="211" customFormat="1" ht="9.9499999999999993" customHeight="1" thickBot="1">
      <c r="A17" s="1128"/>
      <c r="B17" s="1129"/>
      <c r="C17" s="1130"/>
      <c r="D17" s="1131"/>
      <c r="E17" s="1131"/>
      <c r="F17" s="1131"/>
      <c r="G17" s="1131"/>
      <c r="H17" s="1131"/>
      <c r="I17" s="1131"/>
      <c r="J17" s="1131"/>
      <c r="K17" s="1131"/>
      <c r="L17" s="1132"/>
      <c r="M17" s="1133"/>
    </row>
    <row r="18" spans="1:13" ht="9.9499999999999993" customHeight="1" thickBot="1">
      <c r="A18" s="1117"/>
      <c r="B18" s="1118"/>
      <c r="C18" s="1118"/>
      <c r="D18" s="1119"/>
      <c r="E18" s="1119"/>
      <c r="F18" s="1119"/>
      <c r="G18" s="1119"/>
      <c r="H18" s="1120"/>
      <c r="I18" s="1120"/>
      <c r="J18" s="1119"/>
      <c r="K18" s="1120"/>
      <c r="L18" s="1120"/>
      <c r="M18" s="1120"/>
    </row>
    <row r="19" spans="1:13" s="205" customFormat="1" ht="19.5" customHeight="1">
      <c r="A19" s="1698" t="s">
        <v>855</v>
      </c>
      <c r="B19" s="1727" t="s">
        <v>594</v>
      </c>
      <c r="C19" s="1728"/>
      <c r="D19" s="1728"/>
      <c r="E19" s="1728"/>
      <c r="F19" s="1728"/>
      <c r="G19" s="1728"/>
      <c r="H19" s="1728"/>
      <c r="I19" s="1728"/>
      <c r="J19" s="1728"/>
      <c r="K19" s="1728"/>
      <c r="L19" s="1728"/>
      <c r="M19" s="1729"/>
    </row>
    <row r="20" spans="1:13" s="205" customFormat="1" ht="19.5" customHeight="1">
      <c r="A20" s="1699"/>
      <c r="B20" s="403" t="s">
        <v>589</v>
      </c>
      <c r="C20" s="403"/>
      <c r="D20" s="435"/>
      <c r="E20" s="403" t="s">
        <v>588</v>
      </c>
      <c r="F20" s="403"/>
      <c r="G20" s="436"/>
      <c r="H20" s="403"/>
      <c r="I20" s="436" t="s">
        <v>587</v>
      </c>
      <c r="J20" s="403"/>
      <c r="K20" s="437"/>
      <c r="L20" s="438"/>
      <c r="M20" s="1134"/>
    </row>
    <row r="21" spans="1:13" s="205" customFormat="1" ht="15.75" customHeight="1">
      <c r="A21" s="1699"/>
      <c r="B21" s="402" t="s">
        <v>254</v>
      </c>
      <c r="C21" s="439" t="s">
        <v>255</v>
      </c>
      <c r="D21" s="440" t="s">
        <v>256</v>
      </c>
      <c r="E21" s="402" t="s">
        <v>569</v>
      </c>
      <c r="F21" s="440"/>
      <c r="G21" s="402" t="s">
        <v>570</v>
      </c>
      <c r="H21" s="402"/>
      <c r="I21" s="441" t="s">
        <v>571</v>
      </c>
      <c r="J21" s="441" t="s">
        <v>572</v>
      </c>
      <c r="K21" s="441" t="s">
        <v>573</v>
      </c>
      <c r="L21" s="892" t="s">
        <v>574</v>
      </c>
      <c r="M21" s="1122" t="s">
        <v>575</v>
      </c>
    </row>
    <row r="22" spans="1:13" s="205" customFormat="1" ht="15.75" customHeight="1">
      <c r="A22" s="1699"/>
      <c r="B22" s="402"/>
      <c r="C22" s="442"/>
      <c r="D22" s="443"/>
      <c r="E22" s="402" t="s">
        <v>576</v>
      </c>
      <c r="F22" s="443"/>
      <c r="G22" s="402" t="s">
        <v>577</v>
      </c>
      <c r="H22" s="402"/>
      <c r="I22" s="441"/>
      <c r="J22" s="441"/>
      <c r="K22" s="1709" t="s">
        <v>592</v>
      </c>
      <c r="L22" s="1723" t="s">
        <v>593</v>
      </c>
      <c r="M22" s="1725" t="s">
        <v>117</v>
      </c>
    </row>
    <row r="23" spans="1:13" s="205" customFormat="1" ht="15.75" customHeight="1">
      <c r="A23" s="1699"/>
      <c r="B23" s="405"/>
      <c r="C23" s="442"/>
      <c r="D23" s="443"/>
      <c r="E23" s="403" t="s">
        <v>578</v>
      </c>
      <c r="F23" s="403"/>
      <c r="G23" s="436" t="s">
        <v>579</v>
      </c>
      <c r="H23" s="436"/>
      <c r="I23" s="1723" t="s">
        <v>590</v>
      </c>
      <c r="J23" s="1723" t="s">
        <v>591</v>
      </c>
      <c r="K23" s="1709"/>
      <c r="L23" s="1723"/>
      <c r="M23" s="1725"/>
    </row>
    <row r="24" spans="1:13" s="205" customFormat="1" ht="19.5" customHeight="1">
      <c r="A24" s="1700"/>
      <c r="B24" s="403" t="s">
        <v>106</v>
      </c>
      <c r="C24" s="444" t="s">
        <v>259</v>
      </c>
      <c r="D24" s="404" t="s">
        <v>260</v>
      </c>
      <c r="E24" s="445" t="s">
        <v>271</v>
      </c>
      <c r="F24" s="435" t="s">
        <v>272</v>
      </c>
      <c r="G24" s="435" t="s">
        <v>271</v>
      </c>
      <c r="H24" s="435" t="s">
        <v>272</v>
      </c>
      <c r="I24" s="1724"/>
      <c r="J24" s="1724"/>
      <c r="K24" s="1710"/>
      <c r="L24" s="1724"/>
      <c r="M24" s="1726"/>
    </row>
    <row r="25" spans="1:13" s="211" customFormat="1" ht="25.5" customHeight="1">
      <c r="A25" s="992">
        <v>2015</v>
      </c>
      <c r="B25" s="446">
        <v>102</v>
      </c>
      <c r="C25" s="446">
        <v>56</v>
      </c>
      <c r="D25" s="206">
        <v>46</v>
      </c>
      <c r="E25" s="206">
        <v>0</v>
      </c>
      <c r="F25" s="206">
        <v>1</v>
      </c>
      <c r="G25" s="206">
        <v>56</v>
      </c>
      <c r="H25" s="429">
        <v>45</v>
      </c>
      <c r="I25" s="206">
        <v>6</v>
      </c>
      <c r="J25" s="429">
        <v>1</v>
      </c>
      <c r="K25" s="429">
        <v>1</v>
      </c>
      <c r="L25" s="447">
        <v>66</v>
      </c>
      <c r="M25" s="1135">
        <v>28</v>
      </c>
    </row>
    <row r="26" spans="1:13" ht="25.5" customHeight="1">
      <c r="A26" s="992">
        <v>2016</v>
      </c>
      <c r="B26" s="446">
        <v>92</v>
      </c>
      <c r="C26" s="446">
        <v>52</v>
      </c>
      <c r="D26" s="446">
        <v>40</v>
      </c>
      <c r="E26" s="206">
        <v>3</v>
      </c>
      <c r="F26" s="206">
        <v>6</v>
      </c>
      <c r="G26" s="206">
        <v>49</v>
      </c>
      <c r="H26" s="429">
        <v>34</v>
      </c>
      <c r="I26" s="206">
        <v>9</v>
      </c>
      <c r="J26" s="429">
        <v>1</v>
      </c>
      <c r="K26" s="429">
        <v>1</v>
      </c>
      <c r="L26" s="447">
        <v>56</v>
      </c>
      <c r="M26" s="1136">
        <v>25</v>
      </c>
    </row>
    <row r="27" spans="1:13" ht="25.5" customHeight="1">
      <c r="A27" s="992">
        <v>2017</v>
      </c>
      <c r="B27" s="446">
        <f>SUM(C27:D27)</f>
        <v>107</v>
      </c>
      <c r="C27" s="446">
        <f>SUM(E27,G27)</f>
        <v>58</v>
      </c>
      <c r="D27" s="446">
        <f>SUM(F27,H27)</f>
        <v>49</v>
      </c>
      <c r="E27" s="206">
        <v>2</v>
      </c>
      <c r="F27" s="206">
        <v>5</v>
      </c>
      <c r="G27" s="206">
        <v>56</v>
      </c>
      <c r="H27" s="429">
        <v>44</v>
      </c>
      <c r="I27" s="206">
        <v>27</v>
      </c>
      <c r="J27" s="429">
        <v>1</v>
      </c>
      <c r="K27" s="429">
        <v>1</v>
      </c>
      <c r="L27" s="447">
        <v>68</v>
      </c>
      <c r="M27" s="1136">
        <v>10</v>
      </c>
    </row>
    <row r="28" spans="1:13" ht="25.5" customHeight="1">
      <c r="A28" s="992">
        <v>2018</v>
      </c>
      <c r="B28" s="446">
        <v>102</v>
      </c>
      <c r="C28" s="446">
        <v>54</v>
      </c>
      <c r="D28" s="446">
        <v>48</v>
      </c>
      <c r="E28" s="206">
        <v>2</v>
      </c>
      <c r="F28" s="206">
        <v>6</v>
      </c>
      <c r="G28" s="206">
        <v>52</v>
      </c>
      <c r="H28" s="429">
        <v>42</v>
      </c>
      <c r="I28" s="206">
        <v>8</v>
      </c>
      <c r="J28" s="429">
        <v>1</v>
      </c>
      <c r="K28" s="429">
        <v>1</v>
      </c>
      <c r="L28" s="447">
        <v>89</v>
      </c>
      <c r="M28" s="1136">
        <v>3</v>
      </c>
    </row>
    <row r="29" spans="1:13" ht="25.5" customHeight="1">
      <c r="A29" s="992">
        <v>2019</v>
      </c>
      <c r="B29" s="446">
        <f>SUM(C29:D29)</f>
        <v>98</v>
      </c>
      <c r="C29" s="790">
        <v>59</v>
      </c>
      <c r="D29" s="790">
        <v>39</v>
      </c>
      <c r="E29" s="206">
        <v>1</v>
      </c>
      <c r="F29" s="206">
        <v>2</v>
      </c>
      <c r="G29" s="206">
        <v>58</v>
      </c>
      <c r="H29" s="429">
        <v>37</v>
      </c>
      <c r="I29" s="206">
        <v>28</v>
      </c>
      <c r="J29" s="429">
        <v>0</v>
      </c>
      <c r="K29" s="429">
        <v>1</v>
      </c>
      <c r="L29" s="447">
        <v>69</v>
      </c>
      <c r="M29" s="1136">
        <v>0</v>
      </c>
    </row>
    <row r="30" spans="1:13" s="745" customFormat="1" ht="25.5" customHeight="1">
      <c r="A30" s="994">
        <v>2020</v>
      </c>
      <c r="B30" s="794">
        <f>SUM(C30:D30)</f>
        <v>96</v>
      </c>
      <c r="C30" s="795">
        <v>57</v>
      </c>
      <c r="D30" s="795">
        <v>39</v>
      </c>
      <c r="E30" s="432">
        <v>0</v>
      </c>
      <c r="F30" s="432">
        <v>2</v>
      </c>
      <c r="G30" s="432">
        <v>57</v>
      </c>
      <c r="H30" s="793">
        <v>37</v>
      </c>
      <c r="I30" s="432">
        <v>8</v>
      </c>
      <c r="J30" s="793">
        <v>0</v>
      </c>
      <c r="K30" s="793">
        <v>0</v>
      </c>
      <c r="L30" s="796">
        <v>52</v>
      </c>
      <c r="M30" s="1137">
        <v>36</v>
      </c>
    </row>
    <row r="31" spans="1:13" ht="9.9499999999999993" customHeight="1" thickBot="1">
      <c r="A31" s="1138"/>
      <c r="B31" s="1139"/>
      <c r="C31" s="1140"/>
      <c r="D31" s="1131"/>
      <c r="E31" s="1131"/>
      <c r="F31" s="1131"/>
      <c r="G31" s="1131"/>
      <c r="H31" s="1132"/>
      <c r="I31" s="1131"/>
      <c r="J31" s="1132"/>
      <c r="K31" s="1132"/>
      <c r="L31" s="1132"/>
      <c r="M31" s="1141"/>
    </row>
    <row r="32" spans="1:13" ht="9.9499999999999993" customHeight="1">
      <c r="A32" s="409"/>
      <c r="B32" s="448"/>
      <c r="C32" s="448"/>
      <c r="D32" s="210"/>
      <c r="E32" s="210"/>
      <c r="F32" s="210"/>
      <c r="G32" s="210"/>
      <c r="H32" s="434"/>
      <c r="I32" s="210"/>
      <c r="J32" s="434"/>
      <c r="K32" s="434"/>
      <c r="L32" s="434"/>
      <c r="M32" s="449"/>
    </row>
    <row r="33" spans="1:13" s="217" customFormat="1" ht="15" customHeight="1">
      <c r="A33" s="215" t="s">
        <v>851</v>
      </c>
      <c r="K33" s="450"/>
      <c r="L33" s="450"/>
      <c r="M33" s="450"/>
    </row>
    <row r="34" spans="1:13" s="217" customFormat="1" ht="15" customHeight="1">
      <c r="A34" s="43" t="s">
        <v>850</v>
      </c>
      <c r="K34" s="450"/>
      <c r="L34" s="450"/>
      <c r="M34" s="450"/>
    </row>
    <row r="36" spans="1:13">
      <c r="A36" s="223"/>
    </row>
  </sheetData>
  <mergeCells count="16">
    <mergeCell ref="A6:A10"/>
    <mergeCell ref="A19:A24"/>
    <mergeCell ref="L22:L24"/>
    <mergeCell ref="M22:M24"/>
    <mergeCell ref="B19:M19"/>
    <mergeCell ref="F9:F10"/>
    <mergeCell ref="G9:G10"/>
    <mergeCell ref="I9:I10"/>
    <mergeCell ref="I23:I24"/>
    <mergeCell ref="J23:J24"/>
    <mergeCell ref="K22:K24"/>
    <mergeCell ref="B6:C6"/>
    <mergeCell ref="B7:C7"/>
    <mergeCell ref="B8:C8"/>
    <mergeCell ref="B9:C9"/>
    <mergeCell ref="B10:C10"/>
  </mergeCells>
  <phoneticPr fontId="4" type="noConversion"/>
  <printOptions gridLinesSet="0"/>
  <pageMargins left="0.53" right="0.39370078740157483" top="0.55118110236220474" bottom="0.55118110236220474" header="0.51181102362204722" footer="0.51181102362204722"/>
  <pageSetup paperSize="9" scale="89" pageOrder="overThenDown" orientation="portrait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B20"/>
  <sheetViews>
    <sheetView view="pageBreakPreview" topLeftCell="K1" zoomScale="90" zoomScaleNormal="100" zoomScaleSheetLayoutView="90" workbookViewId="0">
      <selection activeCell="U16" sqref="U16:V16"/>
    </sheetView>
  </sheetViews>
  <sheetFormatPr defaultRowHeight="13.5"/>
  <cols>
    <col min="1" max="1" width="11.21875" style="474" customWidth="1"/>
    <col min="2" max="4" width="7" style="474" customWidth="1"/>
    <col min="5" max="9" width="7.33203125" style="474" customWidth="1"/>
    <col min="10" max="10" width="8.33203125" style="474" customWidth="1"/>
    <col min="11" max="11" width="7.33203125" style="474" customWidth="1"/>
    <col min="12" max="12" width="10.109375" style="474" customWidth="1"/>
    <col min="13" max="17" width="8.88671875" style="474" customWidth="1"/>
    <col min="18" max="22" width="8.77734375" style="474" customWidth="1"/>
    <col min="23" max="16384" width="8.88671875" style="474"/>
  </cols>
  <sheetData>
    <row r="1" spans="1:28" s="454" customFormat="1" ht="24.95" customHeight="1">
      <c r="A1" s="453"/>
      <c r="B1" s="453"/>
      <c r="C1" s="255"/>
      <c r="D1" s="255"/>
      <c r="E1" s="255"/>
      <c r="F1" s="255"/>
      <c r="L1" s="453"/>
      <c r="M1" s="255"/>
      <c r="N1" s="255"/>
      <c r="O1" s="255"/>
      <c r="P1" s="255"/>
      <c r="R1" s="455"/>
      <c r="S1" s="455"/>
    </row>
    <row r="2" spans="1:28" s="697" customFormat="1" ht="30" customHeight="1">
      <c r="A2" s="695" t="s">
        <v>815</v>
      </c>
      <c r="B2" s="695"/>
      <c r="C2" s="695"/>
      <c r="D2" s="695"/>
      <c r="E2" s="695"/>
      <c r="F2" s="695"/>
      <c r="G2" s="695"/>
      <c r="H2" s="695"/>
      <c r="I2" s="695"/>
      <c r="J2" s="695"/>
      <c r="K2" s="695"/>
      <c r="L2" s="1741" t="s">
        <v>596</v>
      </c>
      <c r="M2" s="1741"/>
      <c r="N2" s="1741"/>
      <c r="O2" s="1741"/>
      <c r="P2" s="1741"/>
      <c r="Q2" s="1741"/>
      <c r="R2" s="1741"/>
      <c r="S2" s="1741"/>
      <c r="T2" s="1741"/>
      <c r="U2" s="1741"/>
      <c r="V2" s="1741"/>
    </row>
    <row r="3" spans="1:28" s="699" customFormat="1" ht="30" customHeight="1">
      <c r="A3" s="698"/>
      <c r="B3" s="698"/>
      <c r="C3" s="698"/>
      <c r="D3" s="698"/>
      <c r="E3" s="698"/>
      <c r="F3" s="698"/>
      <c r="G3" s="698"/>
      <c r="H3" s="698"/>
      <c r="I3" s="698"/>
      <c r="J3" s="698"/>
      <c r="K3" s="698"/>
      <c r="M3" s="700"/>
      <c r="N3" s="700"/>
      <c r="O3" s="700"/>
      <c r="P3" s="700"/>
      <c r="Q3" s="700"/>
      <c r="R3" s="700"/>
      <c r="S3" s="700"/>
      <c r="T3" s="700"/>
      <c r="U3" s="696"/>
      <c r="V3" s="696"/>
    </row>
    <row r="4" spans="1:28" s="458" customFormat="1" ht="31.5">
      <c r="A4" s="457"/>
      <c r="B4" s="457"/>
      <c r="C4" s="457"/>
      <c r="D4" s="457"/>
      <c r="E4" s="457"/>
      <c r="F4" s="457"/>
      <c r="G4" s="457"/>
      <c r="H4" s="457"/>
      <c r="I4" s="457"/>
      <c r="J4" s="457"/>
      <c r="K4" s="457"/>
      <c r="M4" s="459"/>
      <c r="N4" s="459"/>
      <c r="O4" s="459"/>
      <c r="P4" s="459"/>
      <c r="Q4" s="459"/>
      <c r="R4" s="459"/>
      <c r="S4" s="459"/>
      <c r="T4" s="459"/>
      <c r="U4" s="456"/>
      <c r="V4" s="456"/>
    </row>
    <row r="5" spans="1:28" s="462" customFormat="1" ht="19.5" customHeight="1" thickBot="1">
      <c r="A5" s="460" t="s">
        <v>1</v>
      </c>
      <c r="B5" s="460"/>
      <c r="C5" s="460"/>
      <c r="D5" s="460"/>
      <c r="E5" s="461" t="s">
        <v>28</v>
      </c>
      <c r="F5" s="461"/>
      <c r="G5" s="461" t="s">
        <v>28</v>
      </c>
      <c r="H5" s="461"/>
      <c r="I5" s="461"/>
      <c r="J5" s="461"/>
      <c r="K5" s="129"/>
      <c r="L5" s="460"/>
      <c r="M5" s="461"/>
      <c r="N5" s="461"/>
      <c r="O5" s="461"/>
      <c r="P5" s="461"/>
      <c r="Q5" s="461"/>
      <c r="R5" s="461"/>
      <c r="S5" s="461"/>
      <c r="T5" s="129"/>
      <c r="U5" s="461" t="s">
        <v>28</v>
      </c>
      <c r="V5" s="129" t="s">
        <v>597</v>
      </c>
    </row>
    <row r="6" spans="1:28" s="465" customFormat="1" ht="33.75" customHeight="1">
      <c r="A6" s="1738" t="s">
        <v>853</v>
      </c>
      <c r="B6" s="463" t="s">
        <v>598</v>
      </c>
      <c r="C6" s="463"/>
      <c r="D6" s="900"/>
      <c r="E6" s="1742" t="s">
        <v>599</v>
      </c>
      <c r="F6" s="1743"/>
      <c r="G6" s="1743"/>
      <c r="H6" s="1743"/>
      <c r="I6" s="1743"/>
      <c r="J6" s="1743"/>
      <c r="K6" s="1744"/>
      <c r="L6" s="1738" t="s">
        <v>853</v>
      </c>
      <c r="M6" s="1742" t="s">
        <v>599</v>
      </c>
      <c r="N6" s="1743"/>
      <c r="O6" s="1743"/>
      <c r="P6" s="1743"/>
      <c r="Q6" s="1743"/>
      <c r="R6" s="1743"/>
      <c r="S6" s="1743"/>
      <c r="T6" s="1745"/>
      <c r="U6" s="464" t="s">
        <v>640</v>
      </c>
      <c r="V6" s="1110"/>
    </row>
    <row r="7" spans="1:28" s="465" customFormat="1" ht="27">
      <c r="A7" s="1739"/>
      <c r="B7" s="898"/>
      <c r="C7" s="466" t="s">
        <v>600</v>
      </c>
      <c r="D7" s="467" t="s">
        <v>601</v>
      </c>
      <c r="E7" s="466" t="s">
        <v>620</v>
      </c>
      <c r="F7" s="466" t="s">
        <v>602</v>
      </c>
      <c r="G7" s="466" t="s">
        <v>603</v>
      </c>
      <c r="H7" s="467" t="s">
        <v>604</v>
      </c>
      <c r="I7" s="466" t="s">
        <v>605</v>
      </c>
      <c r="J7" s="468" t="s">
        <v>606</v>
      </c>
      <c r="K7" s="1098" t="s">
        <v>607</v>
      </c>
      <c r="L7" s="1739"/>
      <c r="M7" s="469" t="s">
        <v>608</v>
      </c>
      <c r="N7" s="470" t="s">
        <v>609</v>
      </c>
      <c r="O7" s="471" t="s">
        <v>610</v>
      </c>
      <c r="P7" s="471" t="s">
        <v>627</v>
      </c>
      <c r="Q7" s="468" t="s">
        <v>628</v>
      </c>
      <c r="R7" s="468" t="s">
        <v>629</v>
      </c>
      <c r="S7" s="471" t="s">
        <v>630</v>
      </c>
      <c r="T7" s="468" t="s">
        <v>611</v>
      </c>
      <c r="U7" s="466" t="s">
        <v>612</v>
      </c>
      <c r="V7" s="1111" t="s">
        <v>613</v>
      </c>
    </row>
    <row r="8" spans="1:28" s="465" customFormat="1">
      <c r="A8" s="1739"/>
      <c r="B8" s="898"/>
      <c r="C8" s="898"/>
      <c r="D8" s="898"/>
      <c r="E8" s="485"/>
      <c r="F8" s="1736" t="s">
        <v>622</v>
      </c>
      <c r="G8" s="1736" t="s">
        <v>623</v>
      </c>
      <c r="H8" s="1736" t="s">
        <v>624</v>
      </c>
      <c r="I8" s="1736" t="s">
        <v>625</v>
      </c>
      <c r="J8" s="1736" t="s">
        <v>638</v>
      </c>
      <c r="K8" s="1746" t="s">
        <v>626</v>
      </c>
      <c r="L8" s="1739"/>
      <c r="M8" s="486"/>
      <c r="N8" s="901"/>
      <c r="O8" s="901"/>
      <c r="P8" s="487"/>
      <c r="Q8" s="487"/>
      <c r="R8" s="487"/>
      <c r="S8" s="1736" t="s">
        <v>636</v>
      </c>
      <c r="T8" s="487"/>
      <c r="U8" s="485"/>
      <c r="V8" s="1112"/>
    </row>
    <row r="9" spans="1:28" s="465" customFormat="1" ht="13.5" customHeight="1">
      <c r="A9" s="1739"/>
      <c r="B9" s="898"/>
      <c r="C9" s="898"/>
      <c r="D9" s="898"/>
      <c r="E9" s="1736" t="s">
        <v>621</v>
      </c>
      <c r="F9" s="1736"/>
      <c r="G9" s="1736"/>
      <c r="H9" s="1736"/>
      <c r="I9" s="1736"/>
      <c r="J9" s="1736"/>
      <c r="K9" s="1746"/>
      <c r="L9" s="1739"/>
      <c r="M9" s="1736" t="s">
        <v>631</v>
      </c>
      <c r="N9" s="1736" t="s">
        <v>632</v>
      </c>
      <c r="O9" s="1736" t="s">
        <v>633</v>
      </c>
      <c r="P9" s="1736" t="s">
        <v>634</v>
      </c>
      <c r="Q9" s="1736" t="s">
        <v>635</v>
      </c>
      <c r="R9" s="1736" t="s">
        <v>639</v>
      </c>
      <c r="S9" s="1736"/>
      <c r="T9" s="487"/>
      <c r="U9" s="485" t="s">
        <v>614</v>
      </c>
      <c r="V9" s="1113" t="s">
        <v>615</v>
      </c>
    </row>
    <row r="10" spans="1:28" s="465" customFormat="1" ht="17.25" customHeight="1">
      <c r="A10" s="1740"/>
      <c r="B10" s="899" t="s">
        <v>619</v>
      </c>
      <c r="C10" s="899" t="s">
        <v>616</v>
      </c>
      <c r="D10" s="899" t="s">
        <v>617</v>
      </c>
      <c r="E10" s="1737"/>
      <c r="F10" s="1737"/>
      <c r="G10" s="1737"/>
      <c r="H10" s="1737"/>
      <c r="I10" s="1737"/>
      <c r="J10" s="1737"/>
      <c r="K10" s="1747"/>
      <c r="L10" s="1740"/>
      <c r="M10" s="1737"/>
      <c r="N10" s="1737"/>
      <c r="O10" s="1737"/>
      <c r="P10" s="1737"/>
      <c r="Q10" s="1737"/>
      <c r="R10" s="1737"/>
      <c r="S10" s="1737"/>
      <c r="T10" s="488" t="s">
        <v>637</v>
      </c>
      <c r="U10" s="489" t="s">
        <v>618</v>
      </c>
      <c r="V10" s="1114" t="s">
        <v>618</v>
      </c>
      <c r="Z10" s="472"/>
      <c r="AA10" s="472"/>
      <c r="AB10" s="473"/>
    </row>
    <row r="11" spans="1:28" ht="50.1" customHeight="1">
      <c r="A11" s="1099">
        <v>2015</v>
      </c>
      <c r="B11" s="472">
        <v>5021</v>
      </c>
      <c r="C11" s="472">
        <v>2996</v>
      </c>
      <c r="D11" s="472">
        <v>2025</v>
      </c>
      <c r="E11" s="472">
        <v>2559</v>
      </c>
      <c r="F11" s="472">
        <v>504</v>
      </c>
      <c r="G11" s="472">
        <v>471</v>
      </c>
      <c r="H11" s="472">
        <v>563</v>
      </c>
      <c r="I11" s="472">
        <v>44</v>
      </c>
      <c r="J11" s="472">
        <v>472</v>
      </c>
      <c r="K11" s="1100">
        <v>15</v>
      </c>
      <c r="L11" s="1099">
        <v>2015</v>
      </c>
      <c r="M11" s="472">
        <v>166</v>
      </c>
      <c r="N11" s="472">
        <v>114</v>
      </c>
      <c r="O11" s="472">
        <v>8</v>
      </c>
      <c r="P11" s="472">
        <v>23</v>
      </c>
      <c r="Q11" s="472">
        <v>14</v>
      </c>
      <c r="R11" s="472">
        <v>3</v>
      </c>
      <c r="S11" s="472">
        <v>43</v>
      </c>
      <c r="T11" s="472">
        <v>22</v>
      </c>
      <c r="U11" s="475">
        <v>1960</v>
      </c>
      <c r="V11" s="1115">
        <v>3061</v>
      </c>
      <c r="Z11" s="472"/>
      <c r="AA11" s="472"/>
      <c r="AB11" s="473"/>
    </row>
    <row r="12" spans="1:28" ht="50.1" customHeight="1">
      <c r="A12" s="1099">
        <v>2016</v>
      </c>
      <c r="B12" s="472">
        <v>5026</v>
      </c>
      <c r="C12" s="476">
        <v>2974</v>
      </c>
      <c r="D12" s="476">
        <v>2052</v>
      </c>
      <c r="E12" s="476">
        <v>2512</v>
      </c>
      <c r="F12" s="476">
        <v>513</v>
      </c>
      <c r="G12" s="476">
        <v>460</v>
      </c>
      <c r="H12" s="476">
        <v>597</v>
      </c>
      <c r="I12" s="476">
        <v>47</v>
      </c>
      <c r="J12" s="476">
        <v>478</v>
      </c>
      <c r="K12" s="1101">
        <v>17</v>
      </c>
      <c r="L12" s="1099">
        <v>2016</v>
      </c>
      <c r="M12" s="476">
        <v>166</v>
      </c>
      <c r="N12" s="476">
        <v>120</v>
      </c>
      <c r="O12" s="476">
        <v>6</v>
      </c>
      <c r="P12" s="476">
        <v>24</v>
      </c>
      <c r="Q12" s="476">
        <v>17</v>
      </c>
      <c r="R12" s="476">
        <v>3</v>
      </c>
      <c r="S12" s="476">
        <v>45</v>
      </c>
      <c r="T12" s="476">
        <v>21</v>
      </c>
      <c r="U12" s="475">
        <v>1958</v>
      </c>
      <c r="V12" s="1115">
        <v>3068</v>
      </c>
      <c r="Z12" s="472"/>
      <c r="AA12" s="472"/>
      <c r="AB12" s="473"/>
    </row>
    <row r="13" spans="1:28" ht="50.1" customHeight="1">
      <c r="A13" s="1099">
        <v>2017</v>
      </c>
      <c r="B13" s="472">
        <v>5076</v>
      </c>
      <c r="C13" s="476">
        <v>2995</v>
      </c>
      <c r="D13" s="476">
        <v>2081</v>
      </c>
      <c r="E13" s="476">
        <v>2513</v>
      </c>
      <c r="F13" s="476">
        <v>492</v>
      </c>
      <c r="G13" s="476">
        <v>473</v>
      </c>
      <c r="H13" s="476">
        <v>631</v>
      </c>
      <c r="I13" s="476">
        <v>51</v>
      </c>
      <c r="J13" s="476">
        <v>489</v>
      </c>
      <c r="K13" s="1101">
        <v>20</v>
      </c>
      <c r="L13" s="1099">
        <v>2017</v>
      </c>
      <c r="M13" s="476">
        <v>168</v>
      </c>
      <c r="N13" s="476">
        <v>123</v>
      </c>
      <c r="O13" s="476">
        <v>5</v>
      </c>
      <c r="P13" s="476">
        <v>21</v>
      </c>
      <c r="Q13" s="476">
        <v>20</v>
      </c>
      <c r="R13" s="476">
        <v>3</v>
      </c>
      <c r="S13" s="476">
        <v>49</v>
      </c>
      <c r="T13" s="476">
        <v>18</v>
      </c>
      <c r="U13" s="475">
        <v>1958</v>
      </c>
      <c r="V13" s="1115">
        <v>3118</v>
      </c>
      <c r="Z13" s="472"/>
      <c r="AA13" s="472"/>
      <c r="AB13" s="473"/>
    </row>
    <row r="14" spans="1:28" s="477" customFormat="1" ht="50.1" customHeight="1">
      <c r="A14" s="1099">
        <v>2018</v>
      </c>
      <c r="B14" s="472">
        <v>5098</v>
      </c>
      <c r="C14" s="476">
        <v>3025</v>
      </c>
      <c r="D14" s="476">
        <v>2073</v>
      </c>
      <c r="E14" s="476">
        <v>2507</v>
      </c>
      <c r="F14" s="476">
        <v>475</v>
      </c>
      <c r="G14" s="476">
        <v>469</v>
      </c>
      <c r="H14" s="476">
        <v>645</v>
      </c>
      <c r="I14" s="476">
        <v>52</v>
      </c>
      <c r="J14" s="476">
        <v>504</v>
      </c>
      <c r="K14" s="1101">
        <v>25</v>
      </c>
      <c r="L14" s="1099">
        <v>2018</v>
      </c>
      <c r="M14" s="476">
        <v>160</v>
      </c>
      <c r="N14" s="476">
        <v>137</v>
      </c>
      <c r="O14" s="476">
        <v>6</v>
      </c>
      <c r="P14" s="476">
        <v>25</v>
      </c>
      <c r="Q14" s="476">
        <v>24</v>
      </c>
      <c r="R14" s="476">
        <v>4</v>
      </c>
      <c r="S14" s="476">
        <v>48</v>
      </c>
      <c r="T14" s="476">
        <v>17</v>
      </c>
      <c r="U14" s="475">
        <v>1950</v>
      </c>
      <c r="V14" s="1115">
        <v>3148</v>
      </c>
      <c r="Z14" s="478"/>
      <c r="AA14" s="478"/>
      <c r="AB14" s="479"/>
    </row>
    <row r="15" spans="1:28" s="751" customFormat="1" ht="50.1" customHeight="1">
      <c r="A15" s="1102">
        <v>2019</v>
      </c>
      <c r="B15" s="475">
        <f>SUM(C15:D15)</f>
        <v>5135</v>
      </c>
      <c r="C15" s="797">
        <v>3044</v>
      </c>
      <c r="D15" s="797">
        <v>2091</v>
      </c>
      <c r="E15" s="797">
        <v>2506</v>
      </c>
      <c r="F15" s="797">
        <v>474</v>
      </c>
      <c r="G15" s="797">
        <v>470</v>
      </c>
      <c r="H15" s="797">
        <v>677</v>
      </c>
      <c r="I15" s="797">
        <v>48</v>
      </c>
      <c r="J15" s="797">
        <v>501</v>
      </c>
      <c r="K15" s="1103">
        <v>29</v>
      </c>
      <c r="L15" s="1102">
        <v>2019</v>
      </c>
      <c r="M15" s="797">
        <v>161</v>
      </c>
      <c r="N15" s="797">
        <v>143</v>
      </c>
      <c r="O15" s="797">
        <v>7</v>
      </c>
      <c r="P15" s="797">
        <v>25</v>
      </c>
      <c r="Q15" s="797">
        <v>24</v>
      </c>
      <c r="R15" s="797">
        <v>5</v>
      </c>
      <c r="S15" s="797">
        <v>47</v>
      </c>
      <c r="T15" s="797">
        <v>18</v>
      </c>
      <c r="U15" s="797">
        <v>1963</v>
      </c>
      <c r="V15" s="1103">
        <v>3172</v>
      </c>
      <c r="Z15" s="475"/>
      <c r="AA15" s="475"/>
      <c r="AB15" s="752"/>
    </row>
    <row r="16" spans="1:28" s="747" customFormat="1" ht="50.1" customHeight="1">
      <c r="A16" s="1104">
        <v>2020</v>
      </c>
      <c r="B16" s="798">
        <f>SUM(C16:D16)</f>
        <v>5158</v>
      </c>
      <c r="C16" s="799">
        <v>3068</v>
      </c>
      <c r="D16" s="799">
        <v>2090</v>
      </c>
      <c r="E16" s="799">
        <v>2497</v>
      </c>
      <c r="F16" s="799">
        <v>465</v>
      </c>
      <c r="G16" s="799">
        <v>486</v>
      </c>
      <c r="H16" s="799">
        <v>677</v>
      </c>
      <c r="I16" s="799">
        <v>48</v>
      </c>
      <c r="J16" s="799">
        <v>505</v>
      </c>
      <c r="K16" s="1105">
        <v>28</v>
      </c>
      <c r="L16" s="1104">
        <v>2020</v>
      </c>
      <c r="M16" s="799">
        <v>165</v>
      </c>
      <c r="N16" s="799">
        <v>157</v>
      </c>
      <c r="O16" s="799">
        <v>7</v>
      </c>
      <c r="P16" s="799">
        <v>23</v>
      </c>
      <c r="Q16" s="799">
        <v>29</v>
      </c>
      <c r="R16" s="799">
        <v>5</v>
      </c>
      <c r="S16" s="799">
        <v>49</v>
      </c>
      <c r="T16" s="799">
        <v>17</v>
      </c>
      <c r="U16" s="799">
        <v>1957</v>
      </c>
      <c r="V16" s="1105">
        <v>3201</v>
      </c>
      <c r="Z16" s="746"/>
      <c r="AA16" s="746"/>
      <c r="AB16" s="748"/>
    </row>
    <row r="17" spans="1:22" s="480" customFormat="1" ht="13.5" customHeight="1" thickBot="1">
      <c r="A17" s="1106"/>
      <c r="B17" s="1107"/>
      <c r="C17" s="1108"/>
      <c r="D17" s="1108"/>
      <c r="E17" s="1108"/>
      <c r="F17" s="1108"/>
      <c r="G17" s="1108"/>
      <c r="H17" s="1108"/>
      <c r="I17" s="1108"/>
      <c r="J17" s="1108"/>
      <c r="K17" s="1109"/>
      <c r="L17" s="1116"/>
      <c r="M17" s="1107"/>
      <c r="N17" s="1108"/>
      <c r="O17" s="1108"/>
      <c r="P17" s="1108"/>
      <c r="Q17" s="1108"/>
      <c r="R17" s="1108"/>
      <c r="S17" s="1108"/>
      <c r="T17" s="1108"/>
      <c r="U17" s="1108"/>
      <c r="V17" s="1109"/>
    </row>
    <row r="18" spans="1:22" s="480" customFormat="1" ht="16.5" customHeight="1">
      <c r="A18" s="481"/>
      <c r="B18" s="482"/>
      <c r="C18" s="482"/>
      <c r="D18" s="482"/>
      <c r="E18" s="482"/>
      <c r="F18" s="482"/>
      <c r="G18" s="482"/>
      <c r="H18" s="482"/>
      <c r="I18" s="482"/>
      <c r="J18" s="482"/>
      <c r="K18" s="482"/>
      <c r="L18" s="482"/>
      <c r="M18" s="482"/>
      <c r="N18" s="482"/>
      <c r="O18" s="482"/>
      <c r="P18" s="482"/>
      <c r="Q18" s="482"/>
      <c r="R18" s="482"/>
      <c r="S18" s="482"/>
      <c r="T18" s="482"/>
      <c r="U18" s="482"/>
      <c r="V18" s="482"/>
    </row>
    <row r="19" spans="1:22" s="480" customFormat="1" ht="18" customHeight="1">
      <c r="A19" s="484" t="s">
        <v>852</v>
      </c>
      <c r="B19" s="481"/>
      <c r="C19" s="481"/>
      <c r="D19" s="481"/>
      <c r="E19" s="472"/>
      <c r="F19" s="472"/>
      <c r="G19" s="472"/>
      <c r="H19" s="472"/>
      <c r="I19" s="472"/>
      <c r="J19" s="472"/>
      <c r="K19" s="472"/>
      <c r="L19" s="484"/>
      <c r="M19" s="472"/>
      <c r="N19" s="472"/>
      <c r="O19" s="472"/>
      <c r="P19" s="472"/>
      <c r="Q19" s="472"/>
      <c r="R19" s="472"/>
      <c r="S19" s="472"/>
      <c r="T19" s="472"/>
      <c r="U19" s="483"/>
      <c r="V19" s="472"/>
    </row>
    <row r="20" spans="1:22" s="480" customFormat="1" ht="15" customHeight="1">
      <c r="A20" s="43" t="s">
        <v>850</v>
      </c>
      <c r="B20" s="481"/>
      <c r="C20" s="481"/>
      <c r="D20" s="481"/>
      <c r="E20" s="472"/>
      <c r="F20" s="472"/>
      <c r="G20" s="472"/>
      <c r="H20" s="472"/>
      <c r="I20" s="472"/>
      <c r="J20" s="472"/>
      <c r="K20" s="472"/>
      <c r="L20" s="43"/>
      <c r="M20" s="472"/>
      <c r="N20" s="472"/>
      <c r="O20" s="472"/>
      <c r="P20" s="472"/>
      <c r="Q20" s="472"/>
      <c r="R20" s="472"/>
      <c r="S20" s="472"/>
      <c r="T20" s="472"/>
      <c r="U20" s="112"/>
      <c r="V20" s="472"/>
    </row>
  </sheetData>
  <mergeCells count="19">
    <mergeCell ref="L6:L10"/>
    <mergeCell ref="L2:V2"/>
    <mergeCell ref="A6:A10"/>
    <mergeCell ref="E6:K6"/>
    <mergeCell ref="M6:T6"/>
    <mergeCell ref="E9:E10"/>
    <mergeCell ref="F8:F10"/>
    <mergeCell ref="G8:G10"/>
    <mergeCell ref="H8:H10"/>
    <mergeCell ref="I8:I10"/>
    <mergeCell ref="J8:J10"/>
    <mergeCell ref="K8:K10"/>
    <mergeCell ref="S8:S10"/>
    <mergeCell ref="M9:M10"/>
    <mergeCell ref="N9:N10"/>
    <mergeCell ref="O9:O10"/>
    <mergeCell ref="P9:P10"/>
    <mergeCell ref="Q9:Q10"/>
    <mergeCell ref="R9:R10"/>
  </mergeCells>
  <phoneticPr fontId="4" type="noConversion"/>
  <printOptions gridLinesSet="0"/>
  <pageMargins left="0.55000000000000004" right="0.39370078740157483" top="0.55118110236220474" bottom="0.55118110236220474" header="0.51181102362204722" footer="0.51181102362204722"/>
  <pageSetup paperSize="9" scale="74" pageOrder="overThenDown" orientation="portrait" blackAndWhite="1" r:id="rId1"/>
  <headerFooter alignWithMargins="0"/>
  <colBreaks count="1" manualBreakCount="1">
    <brk id="11" max="4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G41"/>
  <sheetViews>
    <sheetView view="pageBreakPreview" topLeftCell="A10" zoomScale="90" zoomScaleNormal="85" zoomScaleSheetLayoutView="90" workbookViewId="0">
      <selection activeCell="O11" sqref="O11"/>
    </sheetView>
  </sheetViews>
  <sheetFormatPr defaultRowHeight="13.5" outlineLevelRow="1"/>
  <cols>
    <col min="1" max="1" width="9.33203125" style="55" customWidth="1"/>
    <col min="2" max="7" width="10.77734375" style="55" customWidth="1"/>
    <col min="8" max="8" width="10.33203125" style="55" customWidth="1"/>
    <col min="9" max="14" width="10.77734375" style="55" customWidth="1"/>
    <col min="15" max="16384" width="8.88671875" style="55"/>
  </cols>
  <sheetData>
    <row r="1" spans="1:33" s="37" customFormat="1" ht="15" customHeight="1">
      <c r="B1" s="38"/>
      <c r="C1" s="38"/>
      <c r="D1" s="38"/>
      <c r="E1" s="38"/>
      <c r="F1" s="38"/>
      <c r="H1" s="38"/>
      <c r="I1" s="38"/>
    </row>
    <row r="2" spans="1:33" s="554" customFormat="1" ht="30" customHeight="1">
      <c r="A2" s="551" t="s">
        <v>104</v>
      </c>
      <c r="B2" s="552"/>
      <c r="C2" s="552"/>
      <c r="D2" s="552"/>
      <c r="E2" s="552"/>
      <c r="F2" s="552"/>
      <c r="G2" s="553"/>
      <c r="H2" s="1268" t="s">
        <v>105</v>
      </c>
      <c r="I2" s="1268"/>
      <c r="J2" s="1268"/>
      <c r="K2" s="1268"/>
      <c r="L2" s="1268"/>
      <c r="M2" s="1268"/>
      <c r="N2" s="1268"/>
      <c r="O2" s="1268"/>
    </row>
    <row r="3" spans="1:33" s="555" customFormat="1" ht="30" customHeight="1">
      <c r="A3" s="1268"/>
      <c r="B3" s="1269"/>
      <c r="C3" s="1269"/>
      <c r="D3" s="1269"/>
      <c r="E3" s="1269"/>
      <c r="F3" s="1269"/>
      <c r="G3" s="1269"/>
      <c r="H3" s="1268"/>
      <c r="I3" s="1268"/>
      <c r="J3" s="1268"/>
      <c r="K3" s="1268"/>
      <c r="L3" s="1268"/>
      <c r="M3" s="1268"/>
      <c r="N3" s="1268"/>
      <c r="O3" s="1268"/>
    </row>
    <row r="4" spans="1:33" s="555" customFormat="1" ht="15" customHeight="1">
      <c r="A4" s="557"/>
      <c r="B4" s="558"/>
      <c r="C4" s="558"/>
      <c r="D4" s="558"/>
      <c r="E4" s="558"/>
      <c r="F4" s="558"/>
      <c r="G4" s="558"/>
      <c r="H4" s="557"/>
      <c r="I4" s="557"/>
      <c r="J4" s="557"/>
      <c r="K4" s="557"/>
      <c r="L4" s="557"/>
      <c r="M4" s="557"/>
      <c r="N4" s="557"/>
      <c r="O4" s="557"/>
    </row>
    <row r="5" spans="1:33" ht="15" customHeight="1" thickBot="1">
      <c r="A5" s="913" t="s">
        <v>1</v>
      </c>
      <c r="B5" s="913"/>
      <c r="C5" s="913"/>
      <c r="D5" s="328"/>
      <c r="E5" s="328" t="s">
        <v>28</v>
      </c>
      <c r="F5" s="328"/>
      <c r="G5" s="914"/>
      <c r="H5" s="913"/>
      <c r="I5" s="328"/>
      <c r="J5" s="328"/>
      <c r="K5" s="328"/>
      <c r="L5" s="328"/>
      <c r="M5" s="328"/>
      <c r="N5" s="914" t="s">
        <v>78</v>
      </c>
    </row>
    <row r="6" spans="1:33" s="51" customFormat="1" ht="19.5" customHeight="1">
      <c r="A6" s="915" t="s">
        <v>346</v>
      </c>
      <c r="B6" s="45" t="s">
        <v>79</v>
      </c>
      <c r="C6" s="46"/>
      <c r="D6" s="47" t="s">
        <v>107</v>
      </c>
      <c r="E6" s="46"/>
      <c r="F6" s="48" t="s">
        <v>80</v>
      </c>
      <c r="G6" s="916" t="s">
        <v>81</v>
      </c>
      <c r="H6" s="915" t="s">
        <v>346</v>
      </c>
      <c r="I6" s="49" t="s">
        <v>109</v>
      </c>
      <c r="J6" s="50" t="s">
        <v>82</v>
      </c>
      <c r="K6" s="46" t="s">
        <v>83</v>
      </c>
      <c r="L6" s="48" t="s">
        <v>84</v>
      </c>
      <c r="M6" s="48" t="s">
        <v>85</v>
      </c>
      <c r="N6" s="916" t="s">
        <v>86</v>
      </c>
    </row>
    <row r="7" spans="1:33" s="51" customFormat="1" ht="15" customHeight="1">
      <c r="A7" s="565"/>
      <c r="B7" s="1273" t="s">
        <v>106</v>
      </c>
      <c r="C7" s="1274"/>
      <c r="D7" s="53" t="s">
        <v>87</v>
      </c>
      <c r="E7" s="53" t="s">
        <v>88</v>
      </c>
      <c r="F7" s="52"/>
      <c r="G7" s="1277" t="s">
        <v>108</v>
      </c>
      <c r="H7" s="565"/>
      <c r="I7" s="52"/>
      <c r="J7" s="871"/>
      <c r="K7" s="869"/>
      <c r="L7" s="52"/>
      <c r="M7" s="1279" t="s">
        <v>111</v>
      </c>
      <c r="N7" s="1277" t="s">
        <v>112</v>
      </c>
    </row>
    <row r="8" spans="1:33" s="51" customFormat="1" ht="21" customHeight="1">
      <c r="A8" s="917" t="s">
        <v>49</v>
      </c>
      <c r="B8" s="1275"/>
      <c r="C8" s="1276"/>
      <c r="D8" s="374" t="s">
        <v>89</v>
      </c>
      <c r="E8" s="374" t="s">
        <v>90</v>
      </c>
      <c r="F8" s="374" t="s">
        <v>91</v>
      </c>
      <c r="G8" s="1278"/>
      <c r="H8" s="917" t="s">
        <v>49</v>
      </c>
      <c r="I8" s="374" t="s">
        <v>92</v>
      </c>
      <c r="J8" s="883" t="s">
        <v>93</v>
      </c>
      <c r="K8" s="882" t="s">
        <v>94</v>
      </c>
      <c r="L8" s="374" t="s">
        <v>110</v>
      </c>
      <c r="M8" s="1280"/>
      <c r="N8" s="1278"/>
    </row>
    <row r="9" spans="1:33" ht="33.75" customHeight="1">
      <c r="A9" s="570">
        <v>2015</v>
      </c>
      <c r="B9" s="1281">
        <v>480</v>
      </c>
      <c r="C9" s="1282"/>
      <c r="D9" s="842">
        <v>90</v>
      </c>
      <c r="E9" s="842">
        <v>0</v>
      </c>
      <c r="F9" s="842">
        <v>15</v>
      </c>
      <c r="G9" s="808">
        <v>12</v>
      </c>
      <c r="H9" s="570">
        <v>2015</v>
      </c>
      <c r="I9" s="842">
        <v>4</v>
      </c>
      <c r="J9" s="842">
        <v>0</v>
      </c>
      <c r="K9" s="842">
        <v>85</v>
      </c>
      <c r="L9" s="842">
        <v>193</v>
      </c>
      <c r="M9" s="842">
        <v>77</v>
      </c>
      <c r="N9" s="808">
        <v>4</v>
      </c>
    </row>
    <row r="10" spans="1:33" s="56" customFormat="1" ht="33.75" customHeight="1">
      <c r="A10" s="570">
        <v>2016</v>
      </c>
      <c r="B10" s="1264">
        <v>441</v>
      </c>
      <c r="C10" s="1265"/>
      <c r="D10" s="842">
        <v>87</v>
      </c>
      <c r="E10" s="842">
        <v>0</v>
      </c>
      <c r="F10" s="842">
        <v>19</v>
      </c>
      <c r="G10" s="808">
        <v>14</v>
      </c>
      <c r="H10" s="570">
        <v>2016</v>
      </c>
      <c r="I10" s="842">
        <v>4</v>
      </c>
      <c r="J10" s="842">
        <v>0</v>
      </c>
      <c r="K10" s="842">
        <v>87</v>
      </c>
      <c r="L10" s="842">
        <v>150</v>
      </c>
      <c r="M10" s="842">
        <v>78</v>
      </c>
      <c r="N10" s="808">
        <v>4</v>
      </c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</row>
    <row r="11" spans="1:33" ht="33.75" customHeight="1">
      <c r="A11" s="570">
        <v>2017</v>
      </c>
      <c r="B11" s="1264">
        <v>428</v>
      </c>
      <c r="C11" s="1265"/>
      <c r="D11" s="25">
        <v>59</v>
      </c>
      <c r="E11" s="25">
        <v>0</v>
      </c>
      <c r="F11" s="25">
        <v>15</v>
      </c>
      <c r="G11" s="538">
        <v>13</v>
      </c>
      <c r="H11" s="570">
        <v>2017</v>
      </c>
      <c r="I11" s="25">
        <v>1</v>
      </c>
      <c r="J11" s="25">
        <v>0</v>
      </c>
      <c r="K11" s="25">
        <v>91</v>
      </c>
      <c r="L11" s="25">
        <v>173</v>
      </c>
      <c r="M11" s="25">
        <v>75</v>
      </c>
      <c r="N11" s="538">
        <v>1</v>
      </c>
    </row>
    <row r="12" spans="1:33" s="56" customFormat="1" ht="33.75" customHeight="1">
      <c r="A12" s="570">
        <v>2018</v>
      </c>
      <c r="B12" s="1264">
        <v>480</v>
      </c>
      <c r="C12" s="1265"/>
      <c r="D12" s="25">
        <v>81</v>
      </c>
      <c r="E12" s="25">
        <v>0</v>
      </c>
      <c r="F12" s="25">
        <v>19</v>
      </c>
      <c r="G12" s="538">
        <v>15</v>
      </c>
      <c r="H12" s="570">
        <v>2018</v>
      </c>
      <c r="I12" s="25">
        <v>2</v>
      </c>
      <c r="J12" s="25">
        <v>0</v>
      </c>
      <c r="K12" s="25">
        <v>134</v>
      </c>
      <c r="L12" s="25">
        <v>156</v>
      </c>
      <c r="M12" s="25">
        <v>71</v>
      </c>
      <c r="N12" s="538">
        <v>2</v>
      </c>
    </row>
    <row r="13" spans="1:33" ht="33.75" customHeight="1">
      <c r="A13" s="570">
        <v>2019</v>
      </c>
      <c r="B13" s="1264">
        <f>SUM(B14:C23)</f>
        <v>497</v>
      </c>
      <c r="C13" s="1265"/>
      <c r="D13" s="842">
        <f>SUM(D14:D23)</f>
        <v>103</v>
      </c>
      <c r="E13" s="842">
        <f>SUM(E14:E23)</f>
        <v>0</v>
      </c>
      <c r="F13" s="842">
        <f>SUM(F14:F23)</f>
        <v>16</v>
      </c>
      <c r="G13" s="808">
        <f>SUM(G14:G23)</f>
        <v>13</v>
      </c>
      <c r="H13" s="570">
        <v>2019</v>
      </c>
      <c r="I13" s="842">
        <f t="shared" ref="I13:N13" si="0">SUM(I14:I23)</f>
        <v>2</v>
      </c>
      <c r="J13" s="842">
        <f t="shared" si="0"/>
        <v>0</v>
      </c>
      <c r="K13" s="842">
        <f t="shared" si="0"/>
        <v>134</v>
      </c>
      <c r="L13" s="842">
        <f t="shared" si="0"/>
        <v>146</v>
      </c>
      <c r="M13" s="842">
        <f t="shared" si="0"/>
        <v>80</v>
      </c>
      <c r="N13" s="808">
        <f t="shared" si="0"/>
        <v>3</v>
      </c>
    </row>
    <row r="14" spans="1:33" ht="27.75" hidden="1" customHeight="1" outlineLevel="1">
      <c r="A14" s="918" t="s">
        <v>50</v>
      </c>
      <c r="B14" s="1264">
        <f>SUM(D14:G14,I14:N14)</f>
        <v>364</v>
      </c>
      <c r="C14" s="1265"/>
      <c r="D14" s="88">
        <v>56</v>
      </c>
      <c r="E14" s="88" t="s">
        <v>822</v>
      </c>
      <c r="F14" s="88">
        <v>14</v>
      </c>
      <c r="G14" s="578">
        <v>11</v>
      </c>
      <c r="H14" s="918" t="s">
        <v>98</v>
      </c>
      <c r="I14" s="88">
        <v>1</v>
      </c>
      <c r="J14" s="88"/>
      <c r="K14" s="88">
        <v>90</v>
      </c>
      <c r="L14" s="88">
        <v>121</v>
      </c>
      <c r="M14" s="88">
        <v>70</v>
      </c>
      <c r="N14" s="578">
        <v>1</v>
      </c>
    </row>
    <row r="15" spans="1:33" ht="27.75" hidden="1" customHeight="1" outlineLevel="1">
      <c r="A15" s="918" t="s">
        <v>51</v>
      </c>
      <c r="B15" s="1264">
        <f t="shared" ref="B15:B23" si="1">SUM(D15:G15,I15:N15)</f>
        <v>3</v>
      </c>
      <c r="C15" s="1265"/>
      <c r="D15" s="88">
        <v>3</v>
      </c>
      <c r="E15" s="88" t="s">
        <v>822</v>
      </c>
      <c r="F15" s="88" t="s">
        <v>822</v>
      </c>
      <c r="G15" s="578" t="s">
        <v>822</v>
      </c>
      <c r="H15" s="918" t="s">
        <v>51</v>
      </c>
      <c r="I15" s="88"/>
      <c r="J15" s="88"/>
      <c r="K15" s="88"/>
      <c r="L15" s="88"/>
      <c r="M15" s="88"/>
      <c r="N15" s="578"/>
    </row>
    <row r="16" spans="1:33" ht="27.75" hidden="1" customHeight="1" outlineLevel="1">
      <c r="A16" s="918" t="s">
        <v>52</v>
      </c>
      <c r="B16" s="1264">
        <f t="shared" si="1"/>
        <v>74</v>
      </c>
      <c r="C16" s="1265"/>
      <c r="D16" s="88">
        <v>31</v>
      </c>
      <c r="E16" s="88" t="s">
        <v>822</v>
      </c>
      <c r="F16" s="88" t="s">
        <v>822</v>
      </c>
      <c r="G16" s="578" t="s">
        <v>822</v>
      </c>
      <c r="H16" s="918" t="s">
        <v>52</v>
      </c>
      <c r="I16" s="88"/>
      <c r="J16" s="88"/>
      <c r="K16" s="88">
        <v>33</v>
      </c>
      <c r="L16" s="88"/>
      <c r="M16" s="88">
        <v>9</v>
      </c>
      <c r="N16" s="578">
        <v>1</v>
      </c>
    </row>
    <row r="17" spans="1:14" ht="27.75" hidden="1" customHeight="1" outlineLevel="1">
      <c r="A17" s="918" t="s">
        <v>53</v>
      </c>
      <c r="B17" s="1264">
        <f t="shared" si="1"/>
        <v>0</v>
      </c>
      <c r="C17" s="1265"/>
      <c r="D17" s="88" t="s">
        <v>822</v>
      </c>
      <c r="E17" s="88" t="s">
        <v>822</v>
      </c>
      <c r="F17" s="88" t="s">
        <v>822</v>
      </c>
      <c r="G17" s="578" t="s">
        <v>822</v>
      </c>
      <c r="H17" s="918" t="s">
        <v>53</v>
      </c>
      <c r="I17" s="88"/>
      <c r="J17" s="88"/>
      <c r="K17" s="88"/>
      <c r="L17" s="88"/>
      <c r="M17" s="88"/>
      <c r="N17" s="578"/>
    </row>
    <row r="18" spans="1:14" ht="27.75" hidden="1" customHeight="1" outlineLevel="1">
      <c r="A18" s="918" t="s">
        <v>54</v>
      </c>
      <c r="B18" s="1264">
        <f t="shared" si="1"/>
        <v>9</v>
      </c>
      <c r="C18" s="1265"/>
      <c r="D18" s="88">
        <v>1</v>
      </c>
      <c r="E18" s="88" t="s">
        <v>822</v>
      </c>
      <c r="F18" s="88">
        <v>1</v>
      </c>
      <c r="G18" s="578">
        <v>1</v>
      </c>
      <c r="H18" s="918" t="s">
        <v>54</v>
      </c>
      <c r="I18" s="88"/>
      <c r="J18" s="88"/>
      <c r="K18" s="88">
        <v>2</v>
      </c>
      <c r="L18" s="88">
        <v>4</v>
      </c>
      <c r="M18" s="88"/>
      <c r="N18" s="578"/>
    </row>
    <row r="19" spans="1:14" ht="27.75" hidden="1" customHeight="1" outlineLevel="1">
      <c r="A19" s="918" t="s">
        <v>689</v>
      </c>
      <c r="B19" s="1264">
        <f t="shared" si="1"/>
        <v>0</v>
      </c>
      <c r="C19" s="1265"/>
      <c r="D19" s="88" t="s">
        <v>822</v>
      </c>
      <c r="E19" s="88" t="s">
        <v>822</v>
      </c>
      <c r="F19" s="88" t="s">
        <v>822</v>
      </c>
      <c r="G19" s="578" t="s">
        <v>822</v>
      </c>
      <c r="H19" s="918" t="s">
        <v>682</v>
      </c>
      <c r="I19" s="88"/>
      <c r="J19" s="88"/>
      <c r="K19" s="88"/>
      <c r="L19" s="88"/>
      <c r="M19" s="88"/>
      <c r="N19" s="578"/>
    </row>
    <row r="20" spans="1:14" ht="27.75" hidden="1" customHeight="1" outlineLevel="1">
      <c r="A20" s="918" t="s">
        <v>95</v>
      </c>
      <c r="B20" s="1264">
        <f t="shared" si="1"/>
        <v>24</v>
      </c>
      <c r="C20" s="1265"/>
      <c r="D20" s="88">
        <v>6</v>
      </c>
      <c r="E20" s="88" t="s">
        <v>822</v>
      </c>
      <c r="F20" s="88">
        <v>1</v>
      </c>
      <c r="G20" s="578">
        <v>1</v>
      </c>
      <c r="H20" s="918" t="s">
        <v>99</v>
      </c>
      <c r="I20" s="88"/>
      <c r="J20" s="88"/>
      <c r="K20" s="88">
        <v>4</v>
      </c>
      <c r="L20" s="88">
        <v>12</v>
      </c>
      <c r="M20" s="88"/>
      <c r="N20" s="578"/>
    </row>
    <row r="21" spans="1:14" ht="27.75" hidden="1" customHeight="1" outlineLevel="1">
      <c r="A21" s="918" t="s">
        <v>96</v>
      </c>
      <c r="B21" s="1264">
        <f t="shared" si="1"/>
        <v>7</v>
      </c>
      <c r="C21" s="1265"/>
      <c r="D21" s="88">
        <v>1</v>
      </c>
      <c r="E21" s="88" t="s">
        <v>822</v>
      </c>
      <c r="F21" s="88" t="s">
        <v>822</v>
      </c>
      <c r="G21" s="578" t="s">
        <v>822</v>
      </c>
      <c r="H21" s="918" t="s">
        <v>100</v>
      </c>
      <c r="I21" s="88"/>
      <c r="J21" s="88"/>
      <c r="K21" s="88">
        <v>2</v>
      </c>
      <c r="L21" s="88">
        <v>4</v>
      </c>
      <c r="M21" s="88"/>
      <c r="N21" s="578"/>
    </row>
    <row r="22" spans="1:14" ht="27.75" hidden="1" customHeight="1" outlineLevel="1">
      <c r="A22" s="918" t="s">
        <v>57</v>
      </c>
      <c r="B22" s="1264">
        <f t="shared" si="1"/>
        <v>10</v>
      </c>
      <c r="C22" s="1265"/>
      <c r="D22" s="88">
        <v>4</v>
      </c>
      <c r="E22" s="88" t="s">
        <v>822</v>
      </c>
      <c r="F22" s="88" t="s">
        <v>822</v>
      </c>
      <c r="G22" s="578" t="s">
        <v>822</v>
      </c>
      <c r="H22" s="918" t="s">
        <v>57</v>
      </c>
      <c r="I22" s="88">
        <v>1</v>
      </c>
      <c r="J22" s="88"/>
      <c r="K22" s="88">
        <v>2</v>
      </c>
      <c r="L22" s="88">
        <v>1</v>
      </c>
      <c r="M22" s="88">
        <v>1</v>
      </c>
      <c r="N22" s="578">
        <v>1</v>
      </c>
    </row>
    <row r="23" spans="1:14" s="58" customFormat="1" ht="27.75" hidden="1" customHeight="1" outlineLevel="1">
      <c r="A23" s="918" t="s">
        <v>97</v>
      </c>
      <c r="B23" s="1264">
        <f t="shared" si="1"/>
        <v>6</v>
      </c>
      <c r="C23" s="1265"/>
      <c r="D23" s="88">
        <v>1</v>
      </c>
      <c r="E23" s="88" t="s">
        <v>822</v>
      </c>
      <c r="F23" s="88" t="s">
        <v>822</v>
      </c>
      <c r="G23" s="578" t="s">
        <v>822</v>
      </c>
      <c r="H23" s="918" t="s">
        <v>101</v>
      </c>
      <c r="I23" s="88"/>
      <c r="J23" s="88"/>
      <c r="K23" s="88">
        <v>1</v>
      </c>
      <c r="L23" s="88">
        <v>4</v>
      </c>
      <c r="M23" s="88"/>
      <c r="N23" s="578"/>
    </row>
    <row r="24" spans="1:14" s="524" customFormat="1" ht="33.75" customHeight="1" collapsed="1">
      <c r="A24" s="771">
        <v>2020</v>
      </c>
      <c r="B24" s="1266">
        <f>SUM(B25:C34)</f>
        <v>434</v>
      </c>
      <c r="C24" s="1267"/>
      <c r="D24" s="843">
        <f>SUM(D25:D34)</f>
        <v>76</v>
      </c>
      <c r="E24" s="843">
        <f>SUM(E25:E34)</f>
        <v>0</v>
      </c>
      <c r="F24" s="843">
        <f>SUM(F25:F34)</f>
        <v>16</v>
      </c>
      <c r="G24" s="809">
        <f>SUM(G25:G34)</f>
        <v>12</v>
      </c>
      <c r="H24" s="771">
        <v>2020</v>
      </c>
      <c r="I24" s="843">
        <f t="shared" ref="I24:N24" si="2">SUM(I25:I34)</f>
        <v>2</v>
      </c>
      <c r="J24" s="843">
        <f t="shared" si="2"/>
        <v>0</v>
      </c>
      <c r="K24" s="843">
        <f t="shared" si="2"/>
        <v>109</v>
      </c>
      <c r="L24" s="843">
        <f t="shared" si="2"/>
        <v>146</v>
      </c>
      <c r="M24" s="843">
        <f t="shared" si="2"/>
        <v>71</v>
      </c>
      <c r="N24" s="809">
        <f t="shared" si="2"/>
        <v>2</v>
      </c>
    </row>
    <row r="25" spans="1:14" ht="27.75" customHeight="1" outlineLevel="1">
      <c r="A25" s="908" t="s">
        <v>50</v>
      </c>
      <c r="B25" s="1264">
        <f>SUM(D25:G25,I25:N25)</f>
        <v>329</v>
      </c>
      <c r="C25" s="1265"/>
      <c r="D25" s="919">
        <v>42</v>
      </c>
      <c r="E25" s="919" t="s">
        <v>822</v>
      </c>
      <c r="F25" s="919">
        <v>14</v>
      </c>
      <c r="G25" s="920">
        <v>10</v>
      </c>
      <c r="H25" s="908" t="s">
        <v>50</v>
      </c>
      <c r="I25" s="254">
        <v>1</v>
      </c>
      <c r="J25" s="254">
        <v>0</v>
      </c>
      <c r="K25" s="254">
        <v>70</v>
      </c>
      <c r="L25" s="254">
        <v>121</v>
      </c>
      <c r="M25" s="254">
        <v>70</v>
      </c>
      <c r="N25" s="602">
        <v>1</v>
      </c>
    </row>
    <row r="26" spans="1:14" ht="27.75" customHeight="1" outlineLevel="1">
      <c r="A26" s="908" t="s">
        <v>51</v>
      </c>
      <c r="B26" s="1264">
        <f t="shared" ref="B26:B34" si="3">SUM(D26:G26,I26:N26)</f>
        <v>3</v>
      </c>
      <c r="C26" s="1265"/>
      <c r="D26" s="919">
        <v>3</v>
      </c>
      <c r="E26" s="919" t="s">
        <v>822</v>
      </c>
      <c r="F26" s="919" t="s">
        <v>822</v>
      </c>
      <c r="G26" s="920" t="s">
        <v>822</v>
      </c>
      <c r="H26" s="908" t="s">
        <v>51</v>
      </c>
      <c r="I26" s="254">
        <v>0</v>
      </c>
      <c r="J26" s="254">
        <v>0</v>
      </c>
      <c r="K26" s="254">
        <v>0</v>
      </c>
      <c r="L26" s="254">
        <v>0</v>
      </c>
      <c r="M26" s="254">
        <v>0</v>
      </c>
      <c r="N26" s="602">
        <v>0</v>
      </c>
    </row>
    <row r="27" spans="1:14" ht="27.75" customHeight="1" outlineLevel="1">
      <c r="A27" s="908" t="s">
        <v>52</v>
      </c>
      <c r="B27" s="1264">
        <f t="shared" si="3"/>
        <v>49</v>
      </c>
      <c r="C27" s="1265"/>
      <c r="D27" s="919">
        <v>21</v>
      </c>
      <c r="E27" s="919" t="s">
        <v>822</v>
      </c>
      <c r="F27" s="919" t="s">
        <v>822</v>
      </c>
      <c r="G27" s="920" t="s">
        <v>822</v>
      </c>
      <c r="H27" s="908" t="s">
        <v>52</v>
      </c>
      <c r="I27" s="254">
        <v>0</v>
      </c>
      <c r="J27" s="254">
        <v>0</v>
      </c>
      <c r="K27" s="254">
        <v>28</v>
      </c>
      <c r="L27" s="254">
        <v>0</v>
      </c>
      <c r="M27" s="254">
        <v>0</v>
      </c>
      <c r="N27" s="602">
        <v>0</v>
      </c>
    </row>
    <row r="28" spans="1:14" ht="27.75" customHeight="1" outlineLevel="1">
      <c r="A28" s="908" t="s">
        <v>53</v>
      </c>
      <c r="B28" s="1264">
        <f t="shared" si="3"/>
        <v>0</v>
      </c>
      <c r="C28" s="1265"/>
      <c r="D28" s="919" t="s">
        <v>822</v>
      </c>
      <c r="E28" s="919" t="s">
        <v>822</v>
      </c>
      <c r="F28" s="919" t="s">
        <v>822</v>
      </c>
      <c r="G28" s="920" t="s">
        <v>822</v>
      </c>
      <c r="H28" s="908" t="s">
        <v>53</v>
      </c>
      <c r="I28" s="254">
        <v>0</v>
      </c>
      <c r="J28" s="254">
        <v>0</v>
      </c>
      <c r="K28" s="254">
        <v>0</v>
      </c>
      <c r="L28" s="254">
        <v>0</v>
      </c>
      <c r="M28" s="254">
        <v>0</v>
      </c>
      <c r="N28" s="602">
        <v>0</v>
      </c>
    </row>
    <row r="29" spans="1:14" ht="27.75" customHeight="1" outlineLevel="1">
      <c r="A29" s="908" t="s">
        <v>54</v>
      </c>
      <c r="B29" s="1264">
        <f t="shared" si="3"/>
        <v>9</v>
      </c>
      <c r="C29" s="1265"/>
      <c r="D29" s="919">
        <v>1</v>
      </c>
      <c r="E29" s="919" t="s">
        <v>822</v>
      </c>
      <c r="F29" s="919">
        <v>1</v>
      </c>
      <c r="G29" s="920">
        <v>1</v>
      </c>
      <c r="H29" s="908" t="s">
        <v>54</v>
      </c>
      <c r="I29" s="254">
        <v>0</v>
      </c>
      <c r="J29" s="254">
        <v>0</v>
      </c>
      <c r="K29" s="254">
        <v>2</v>
      </c>
      <c r="L29" s="254">
        <v>4</v>
      </c>
      <c r="M29" s="254">
        <v>0</v>
      </c>
      <c r="N29" s="602">
        <v>0</v>
      </c>
    </row>
    <row r="30" spans="1:14" ht="27.75" customHeight="1" outlineLevel="1">
      <c r="A30" s="908" t="s">
        <v>682</v>
      </c>
      <c r="B30" s="1264">
        <f t="shared" si="3"/>
        <v>0</v>
      </c>
      <c r="C30" s="1265"/>
      <c r="D30" s="919" t="s">
        <v>822</v>
      </c>
      <c r="E30" s="919" t="s">
        <v>822</v>
      </c>
      <c r="F30" s="919" t="s">
        <v>822</v>
      </c>
      <c r="G30" s="920" t="s">
        <v>822</v>
      </c>
      <c r="H30" s="908" t="s">
        <v>682</v>
      </c>
      <c r="I30" s="254">
        <v>0</v>
      </c>
      <c r="J30" s="254">
        <v>0</v>
      </c>
      <c r="K30" s="254">
        <v>0</v>
      </c>
      <c r="L30" s="254">
        <v>0</v>
      </c>
      <c r="M30" s="254">
        <v>0</v>
      </c>
      <c r="N30" s="602">
        <v>0</v>
      </c>
    </row>
    <row r="31" spans="1:14" ht="27.75" customHeight="1" outlineLevel="1">
      <c r="A31" s="908" t="s">
        <v>55</v>
      </c>
      <c r="B31" s="1264">
        <f t="shared" si="3"/>
        <v>22</v>
      </c>
      <c r="C31" s="1265"/>
      <c r="D31" s="919">
        <v>4</v>
      </c>
      <c r="E31" s="919" t="s">
        <v>822</v>
      </c>
      <c r="F31" s="919">
        <v>1</v>
      </c>
      <c r="G31" s="920">
        <v>1</v>
      </c>
      <c r="H31" s="908" t="s">
        <v>55</v>
      </c>
      <c r="I31" s="254">
        <v>0</v>
      </c>
      <c r="J31" s="254">
        <v>0</v>
      </c>
      <c r="K31" s="254">
        <v>4</v>
      </c>
      <c r="L31" s="254">
        <v>12</v>
      </c>
      <c r="M31" s="254">
        <v>0</v>
      </c>
      <c r="N31" s="602">
        <v>0</v>
      </c>
    </row>
    <row r="32" spans="1:14" ht="27.75" customHeight="1" outlineLevel="1">
      <c r="A32" s="908" t="s">
        <v>56</v>
      </c>
      <c r="B32" s="1264">
        <f t="shared" si="3"/>
        <v>7</v>
      </c>
      <c r="C32" s="1265"/>
      <c r="D32" s="919">
        <v>1</v>
      </c>
      <c r="E32" s="919" t="s">
        <v>822</v>
      </c>
      <c r="F32" s="919" t="s">
        <v>822</v>
      </c>
      <c r="G32" s="920" t="s">
        <v>822</v>
      </c>
      <c r="H32" s="908" t="s">
        <v>56</v>
      </c>
      <c r="I32" s="254">
        <v>0</v>
      </c>
      <c r="J32" s="254">
        <v>0</v>
      </c>
      <c r="K32" s="254">
        <v>2</v>
      </c>
      <c r="L32" s="254">
        <v>4</v>
      </c>
      <c r="M32" s="254">
        <v>0</v>
      </c>
      <c r="N32" s="602">
        <v>0</v>
      </c>
    </row>
    <row r="33" spans="1:14" ht="27.75" customHeight="1" outlineLevel="1">
      <c r="A33" s="908" t="s">
        <v>57</v>
      </c>
      <c r="B33" s="1264">
        <f t="shared" si="3"/>
        <v>9</v>
      </c>
      <c r="C33" s="1265"/>
      <c r="D33" s="919">
        <v>3</v>
      </c>
      <c r="E33" s="919" t="s">
        <v>822</v>
      </c>
      <c r="F33" s="919" t="s">
        <v>822</v>
      </c>
      <c r="G33" s="920" t="s">
        <v>822</v>
      </c>
      <c r="H33" s="908" t="s">
        <v>57</v>
      </c>
      <c r="I33" s="254">
        <v>1</v>
      </c>
      <c r="J33" s="254">
        <v>0</v>
      </c>
      <c r="K33" s="254">
        <v>2</v>
      </c>
      <c r="L33" s="254">
        <v>1</v>
      </c>
      <c r="M33" s="254">
        <v>1</v>
      </c>
      <c r="N33" s="602">
        <v>1</v>
      </c>
    </row>
    <row r="34" spans="1:14" s="58" customFormat="1" ht="27.75" customHeight="1" outlineLevel="1">
      <c r="A34" s="908" t="s">
        <v>58</v>
      </c>
      <c r="B34" s="1264">
        <f t="shared" si="3"/>
        <v>6</v>
      </c>
      <c r="C34" s="1265"/>
      <c r="D34" s="919">
        <v>1</v>
      </c>
      <c r="E34" s="919" t="s">
        <v>822</v>
      </c>
      <c r="F34" s="919" t="s">
        <v>822</v>
      </c>
      <c r="G34" s="920" t="s">
        <v>822</v>
      </c>
      <c r="H34" s="908" t="s">
        <v>58</v>
      </c>
      <c r="I34" s="254">
        <v>0</v>
      </c>
      <c r="J34" s="254">
        <v>0</v>
      </c>
      <c r="K34" s="254">
        <v>1</v>
      </c>
      <c r="L34" s="254">
        <v>4</v>
      </c>
      <c r="M34" s="254">
        <v>0</v>
      </c>
      <c r="N34" s="602">
        <v>0</v>
      </c>
    </row>
    <row r="35" spans="1:14" s="714" customFormat="1" ht="9.9499999999999993" customHeight="1" thickBot="1">
      <c r="A35" s="921"/>
      <c r="B35" s="719"/>
      <c r="C35" s="706"/>
      <c r="D35" s="706"/>
      <c r="E35" s="707"/>
      <c r="F35" s="707"/>
      <c r="G35" s="710"/>
      <c r="H35" s="725"/>
      <c r="I35" s="707"/>
      <c r="J35" s="706"/>
      <c r="K35" s="706"/>
      <c r="L35" s="707"/>
      <c r="M35" s="707"/>
      <c r="N35" s="710"/>
    </row>
    <row r="36" spans="1:14" s="58" customFormat="1" ht="9.9499999999999993" customHeight="1">
      <c r="A36" s="59"/>
      <c r="B36" s="21"/>
      <c r="C36" s="21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</row>
    <row r="37" spans="1:14" s="62" customFormat="1" ht="15" customHeight="1">
      <c r="A37" s="656" t="s">
        <v>113</v>
      </c>
      <c r="B37" s="842"/>
      <c r="C37" s="842"/>
      <c r="D37" s="842"/>
      <c r="E37" s="22"/>
      <c r="F37" s="22"/>
      <c r="G37" s="22"/>
      <c r="H37" s="656"/>
      <c r="I37" s="22"/>
      <c r="J37" s="22"/>
      <c r="K37" s="22"/>
      <c r="L37" s="164" t="s">
        <v>102</v>
      </c>
      <c r="M37" s="1270"/>
      <c r="N37" s="1271"/>
    </row>
    <row r="38" spans="1:14" s="62" customFormat="1" ht="15" customHeight="1">
      <c r="A38" s="656" t="s">
        <v>114</v>
      </c>
      <c r="B38" s="842"/>
      <c r="C38" s="842"/>
      <c r="D38" s="842"/>
      <c r="E38" s="22"/>
      <c r="F38" s="22"/>
      <c r="G38" s="22"/>
      <c r="H38" s="656"/>
      <c r="I38" s="22"/>
      <c r="J38" s="22"/>
      <c r="K38" s="22"/>
      <c r="L38" s="164"/>
      <c r="M38" s="909"/>
      <c r="N38" s="910"/>
    </row>
    <row r="39" spans="1:14" s="62" customFormat="1" ht="15" customHeight="1">
      <c r="A39" s="911" t="s">
        <v>60</v>
      </c>
      <c r="B39" s="911"/>
      <c r="C39" s="911"/>
      <c r="D39" s="911"/>
      <c r="E39" s="911"/>
      <c r="F39" s="911"/>
      <c r="G39" s="912"/>
      <c r="H39" s="911"/>
      <c r="I39" s="911"/>
      <c r="J39" s="911"/>
      <c r="K39" s="911"/>
      <c r="L39" s="911" t="s">
        <v>103</v>
      </c>
      <c r="M39" s="1272"/>
      <c r="N39" s="1272"/>
    </row>
    <row r="41" spans="1:14">
      <c r="A41" s="63"/>
    </row>
  </sheetData>
  <mergeCells count="34">
    <mergeCell ref="M37:N37"/>
    <mergeCell ref="M39:N39"/>
    <mergeCell ref="B7:C8"/>
    <mergeCell ref="G7:G8"/>
    <mergeCell ref="M7:M8"/>
    <mergeCell ref="N7:N8"/>
    <mergeCell ref="B9:C9"/>
    <mergeCell ref="B10:C10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A3:G3"/>
    <mergeCell ref="H2:O3"/>
    <mergeCell ref="B32:C32"/>
    <mergeCell ref="B33:C33"/>
    <mergeCell ref="B21:C21"/>
    <mergeCell ref="B22:C22"/>
    <mergeCell ref="B23:C23"/>
    <mergeCell ref="B16:C16"/>
    <mergeCell ref="B34:C34"/>
    <mergeCell ref="B24:C24"/>
    <mergeCell ref="B27:C27"/>
    <mergeCell ref="B28:C28"/>
    <mergeCell ref="B29:C29"/>
    <mergeCell ref="B30:C30"/>
    <mergeCell ref="B31:C31"/>
    <mergeCell ref="B25:C25"/>
    <mergeCell ref="B26:C26"/>
  </mergeCells>
  <phoneticPr fontId="4" type="noConversion"/>
  <printOptions horizontalCentered="1" gridLinesSet="0"/>
  <pageMargins left="0.55118110236220474" right="0.47244094488188981" top="0.55118110236220474" bottom="0.55118110236220474" header="0.51181102362204722" footer="0.51181102362204722"/>
  <pageSetup paperSize="9" scale="93" pageOrder="overThenDown" orientation="portrait" blackAndWhite="1" r:id="rId1"/>
  <headerFooter alignWithMargins="0"/>
  <colBreaks count="1" manualBreakCount="1">
    <brk id="7" max="38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T32"/>
  <sheetViews>
    <sheetView view="pageBreakPreview" topLeftCell="A10" zoomScaleNormal="100" zoomScaleSheetLayoutView="100" workbookViewId="0">
      <selection activeCell="J31" sqref="J31"/>
    </sheetView>
  </sheetViews>
  <sheetFormatPr defaultRowHeight="17.25"/>
  <cols>
    <col min="1" max="1" width="9.21875" style="185" customWidth="1"/>
    <col min="2" max="2" width="5.77734375" style="185" customWidth="1"/>
    <col min="3" max="6" width="7.88671875" style="185" customWidth="1"/>
    <col min="7" max="7" width="6.88671875" style="185" customWidth="1"/>
    <col min="8" max="11" width="7.88671875" style="185" customWidth="1"/>
    <col min="12" max="12" width="6.109375" style="185" customWidth="1"/>
    <col min="13" max="13" width="5.44140625" style="185" customWidth="1"/>
    <col min="14" max="20" width="7.88671875" style="185" customWidth="1"/>
    <col min="21" max="16384" width="8.88671875" style="185"/>
  </cols>
  <sheetData>
    <row r="1" spans="1:20" s="90" customFormat="1" ht="15" customHeight="1">
      <c r="A1" s="89"/>
      <c r="B1" s="255"/>
      <c r="C1" s="255"/>
      <c r="D1" s="255"/>
      <c r="E1" s="255"/>
      <c r="F1" s="255"/>
      <c r="H1" s="170"/>
      <c r="I1" s="170"/>
      <c r="J1" s="89"/>
      <c r="K1" s="89"/>
      <c r="L1" s="255"/>
      <c r="M1" s="255"/>
      <c r="N1" s="255"/>
      <c r="O1" s="255"/>
      <c r="P1" s="255"/>
      <c r="Q1" s="255"/>
      <c r="R1" s="255"/>
      <c r="T1" s="37"/>
    </row>
    <row r="2" spans="1:20" s="596" customFormat="1" ht="30" customHeight="1">
      <c r="A2" s="1750" t="s">
        <v>856</v>
      </c>
      <c r="B2" s="1750"/>
      <c r="C2" s="1750"/>
      <c r="D2" s="1750"/>
      <c r="E2" s="1750"/>
      <c r="F2" s="1750"/>
      <c r="G2" s="1750"/>
      <c r="H2" s="1750"/>
      <c r="I2" s="1750"/>
      <c r="J2" s="1750"/>
      <c r="K2" s="1750"/>
      <c r="L2" s="635"/>
      <c r="M2" s="635"/>
      <c r="N2" s="635"/>
      <c r="O2" s="660"/>
      <c r="P2" s="660"/>
      <c r="Q2" s="660"/>
      <c r="R2" s="660"/>
      <c r="S2" s="660"/>
      <c r="T2" s="660"/>
    </row>
    <row r="3" spans="1:20" s="636" customFormat="1" ht="30" customHeight="1">
      <c r="A3" s="1751" t="s">
        <v>641</v>
      </c>
      <c r="B3" s="1751"/>
      <c r="C3" s="1751"/>
      <c r="D3" s="1751"/>
      <c r="E3" s="1751"/>
      <c r="F3" s="1751"/>
      <c r="G3" s="1751"/>
      <c r="H3" s="1751"/>
      <c r="I3" s="1751"/>
      <c r="J3" s="1751"/>
      <c r="K3" s="1751"/>
      <c r="L3" s="661"/>
      <c r="M3" s="661"/>
      <c r="N3" s="661"/>
      <c r="O3" s="661"/>
      <c r="P3" s="661"/>
      <c r="Q3" s="661"/>
      <c r="R3" s="661"/>
      <c r="S3" s="661"/>
      <c r="T3" s="661"/>
    </row>
    <row r="4" spans="1:20" s="171" customFormat="1" ht="15" customHeight="1">
      <c r="A4" s="503"/>
      <c r="B4" s="503"/>
      <c r="C4" s="503"/>
      <c r="D4" s="503"/>
      <c r="E4" s="503"/>
      <c r="F4" s="503"/>
      <c r="G4" s="503"/>
      <c r="H4" s="503"/>
      <c r="I4" s="503"/>
      <c r="J4" s="503"/>
      <c r="K4" s="503"/>
      <c r="L4" s="257"/>
      <c r="M4" s="257"/>
      <c r="N4" s="257"/>
      <c r="O4" s="257"/>
      <c r="P4" s="257"/>
      <c r="Q4" s="257"/>
      <c r="R4" s="257"/>
      <c r="S4" s="257"/>
      <c r="T4" s="257"/>
    </row>
    <row r="5" spans="1:20" s="116" customFormat="1" ht="15" customHeight="1" thickBot="1">
      <c r="A5" s="490" t="s">
        <v>642</v>
      </c>
      <c r="B5" s="490"/>
      <c r="I5" s="491"/>
      <c r="K5" s="491" t="s">
        <v>643</v>
      </c>
    </row>
    <row r="6" spans="1:20" ht="18.75" customHeight="1">
      <c r="A6" s="1597" t="s">
        <v>386</v>
      </c>
      <c r="B6" s="1603" t="s">
        <v>644</v>
      </c>
      <c r="C6" s="1604"/>
      <c r="D6" s="1604"/>
      <c r="E6" s="1604"/>
      <c r="F6" s="1604"/>
      <c r="G6" s="1604"/>
      <c r="H6" s="1604"/>
      <c r="I6" s="1604"/>
      <c r="J6" s="1604"/>
      <c r="K6" s="1605"/>
    </row>
    <row r="7" spans="1:20" ht="15" customHeight="1">
      <c r="A7" s="1598"/>
      <c r="B7" s="1617" t="s">
        <v>645</v>
      </c>
      <c r="C7" s="1622"/>
      <c r="D7" s="493" t="s">
        <v>646</v>
      </c>
      <c r="E7" s="1754" t="s">
        <v>667</v>
      </c>
      <c r="F7" s="875" t="s">
        <v>663</v>
      </c>
      <c r="G7" s="1756" t="s">
        <v>648</v>
      </c>
      <c r="H7" s="1757"/>
      <c r="I7" s="889" t="s">
        <v>662</v>
      </c>
      <c r="J7" s="493" t="s">
        <v>650</v>
      </c>
      <c r="K7" s="1152" t="s">
        <v>651</v>
      </c>
    </row>
    <row r="8" spans="1:20" ht="15" customHeight="1">
      <c r="A8" s="1598"/>
      <c r="B8" s="872"/>
      <c r="C8" s="874"/>
      <c r="D8" s="493"/>
      <c r="E8" s="1755"/>
      <c r="F8" s="493"/>
      <c r="G8" s="504"/>
      <c r="H8" s="505"/>
      <c r="I8" s="889"/>
      <c r="J8" s="493"/>
      <c r="K8" s="1153"/>
    </row>
    <row r="9" spans="1:20" ht="15" customHeight="1">
      <c r="A9" s="1598"/>
      <c r="B9" s="872"/>
      <c r="C9" s="874"/>
      <c r="D9" s="493"/>
      <c r="E9" s="493"/>
      <c r="F9" s="493"/>
      <c r="G9" s="1758" t="s">
        <v>668</v>
      </c>
      <c r="H9" s="1759"/>
      <c r="I9" s="1752" t="s">
        <v>661</v>
      </c>
      <c r="J9" s="493"/>
      <c r="K9" s="1153"/>
    </row>
    <row r="10" spans="1:20" ht="15" customHeight="1">
      <c r="A10" s="1599"/>
      <c r="B10" s="1632" t="s">
        <v>375</v>
      </c>
      <c r="C10" s="1633"/>
      <c r="D10" s="496" t="s">
        <v>655</v>
      </c>
      <c r="E10" s="496" t="s">
        <v>656</v>
      </c>
      <c r="F10" s="497" t="s">
        <v>657</v>
      </c>
      <c r="G10" s="1760"/>
      <c r="H10" s="1761"/>
      <c r="I10" s="1753"/>
      <c r="J10" s="496" t="s">
        <v>658</v>
      </c>
      <c r="K10" s="1154" t="s">
        <v>659</v>
      </c>
    </row>
    <row r="11" spans="1:20" s="105" customFormat="1" ht="26.25" customHeight="1">
      <c r="A11" s="1155">
        <v>2015</v>
      </c>
      <c r="B11" s="498"/>
      <c r="C11" s="282">
        <v>40</v>
      </c>
      <c r="D11" s="282">
        <v>3</v>
      </c>
      <c r="E11" s="282">
        <v>5</v>
      </c>
      <c r="F11" s="282">
        <v>19</v>
      </c>
      <c r="G11" s="282"/>
      <c r="H11" s="282">
        <v>4</v>
      </c>
      <c r="I11" s="282">
        <v>0</v>
      </c>
      <c r="J11" s="282">
        <v>3</v>
      </c>
      <c r="K11" s="980">
        <v>6</v>
      </c>
    </row>
    <row r="12" spans="1:20" s="105" customFormat="1" ht="26.25" customHeight="1">
      <c r="A12" s="1155">
        <v>2016</v>
      </c>
      <c r="B12" s="498"/>
      <c r="C12" s="282">
        <v>42</v>
      </c>
      <c r="D12" s="282">
        <v>3</v>
      </c>
      <c r="E12" s="282">
        <v>5</v>
      </c>
      <c r="F12" s="282">
        <v>19</v>
      </c>
      <c r="G12" s="282"/>
      <c r="H12" s="282">
        <v>4</v>
      </c>
      <c r="I12" s="282">
        <v>0</v>
      </c>
      <c r="J12" s="282">
        <v>5</v>
      </c>
      <c r="K12" s="980">
        <v>6</v>
      </c>
    </row>
    <row r="13" spans="1:20" s="105" customFormat="1" ht="26.25" customHeight="1">
      <c r="A13" s="1155">
        <v>2017</v>
      </c>
      <c r="B13" s="500"/>
      <c r="C13" s="501">
        <v>42</v>
      </c>
      <c r="D13" s="501">
        <v>3</v>
      </c>
      <c r="E13" s="501">
        <v>5</v>
      </c>
      <c r="F13" s="501">
        <v>19</v>
      </c>
      <c r="G13" s="501"/>
      <c r="H13" s="501">
        <v>4</v>
      </c>
      <c r="I13" s="501">
        <v>0</v>
      </c>
      <c r="J13" s="501">
        <v>5</v>
      </c>
      <c r="K13" s="1156">
        <v>6</v>
      </c>
    </row>
    <row r="14" spans="1:20" s="107" customFormat="1" ht="26.25" customHeight="1">
      <c r="A14" s="1155">
        <v>2018</v>
      </c>
      <c r="B14" s="500"/>
      <c r="C14" s="501">
        <v>41</v>
      </c>
      <c r="D14" s="501">
        <v>3</v>
      </c>
      <c r="E14" s="501">
        <v>5</v>
      </c>
      <c r="F14" s="501">
        <v>19</v>
      </c>
      <c r="G14" s="501"/>
      <c r="H14" s="501">
        <v>4</v>
      </c>
      <c r="I14" s="501">
        <v>0</v>
      </c>
      <c r="J14" s="501">
        <v>4</v>
      </c>
      <c r="K14" s="1156">
        <v>6</v>
      </c>
    </row>
    <row r="15" spans="1:20" s="105" customFormat="1" ht="26.25" customHeight="1">
      <c r="A15" s="1155">
        <v>2019</v>
      </c>
      <c r="B15" s="500"/>
      <c r="C15" s="501">
        <f>SUM(D15:K15)</f>
        <v>42</v>
      </c>
      <c r="D15" s="501">
        <v>4</v>
      </c>
      <c r="E15" s="501">
        <v>5</v>
      </c>
      <c r="F15" s="501">
        <v>19</v>
      </c>
      <c r="G15" s="501"/>
      <c r="H15" s="501">
        <v>4</v>
      </c>
      <c r="I15" s="501">
        <v>0</v>
      </c>
      <c r="J15" s="501">
        <v>4</v>
      </c>
      <c r="K15" s="1156">
        <v>6</v>
      </c>
    </row>
    <row r="16" spans="1:20" s="716" customFormat="1" ht="26.25" customHeight="1">
      <c r="A16" s="1157">
        <v>2020</v>
      </c>
      <c r="B16" s="801"/>
      <c r="C16" s="800">
        <f>SUM(D16:K16)</f>
        <v>42</v>
      </c>
      <c r="D16" s="800">
        <v>4</v>
      </c>
      <c r="E16" s="800">
        <v>5</v>
      </c>
      <c r="F16" s="800">
        <v>19</v>
      </c>
      <c r="G16" s="800"/>
      <c r="H16" s="800">
        <v>4</v>
      </c>
      <c r="I16" s="800">
        <v>0</v>
      </c>
      <c r="J16" s="800">
        <v>4</v>
      </c>
      <c r="K16" s="1158">
        <v>6</v>
      </c>
    </row>
    <row r="17" spans="1:20" s="105" customFormat="1" ht="9.9499999999999993" customHeight="1" thickBot="1">
      <c r="A17" s="1159"/>
      <c r="B17" s="1160"/>
      <c r="C17" s="1041"/>
      <c r="D17" s="1041"/>
      <c r="E17" s="1041"/>
      <c r="F17" s="1041"/>
      <c r="G17" s="1041"/>
      <c r="H17" s="1041"/>
      <c r="I17" s="1041"/>
      <c r="J17" s="177"/>
      <c r="K17" s="633"/>
    </row>
    <row r="18" spans="1:20" s="105" customFormat="1" ht="9.9499999999999993" customHeight="1" thickBot="1">
      <c r="A18" s="502"/>
      <c r="B18" s="282"/>
      <c r="C18" s="282"/>
      <c r="D18" s="282"/>
      <c r="E18" s="282"/>
      <c r="F18" s="282"/>
      <c r="G18" s="282"/>
      <c r="H18" s="282"/>
      <c r="I18" s="282"/>
      <c r="J18" s="502"/>
      <c r="K18" s="282"/>
      <c r="L18" s="282"/>
      <c r="M18" s="282"/>
      <c r="N18" s="282"/>
      <c r="O18" s="282"/>
      <c r="P18" s="282"/>
      <c r="Q18" s="282"/>
      <c r="R18" s="282"/>
      <c r="S18" s="282"/>
      <c r="T18" s="282"/>
    </row>
    <row r="19" spans="1:20" s="105" customFormat="1" ht="15" customHeight="1">
      <c r="A19" s="1597" t="s">
        <v>386</v>
      </c>
      <c r="B19" s="284" t="s">
        <v>664</v>
      </c>
      <c r="C19" s="492"/>
      <c r="D19" s="492"/>
      <c r="E19" s="492"/>
      <c r="F19" s="492"/>
      <c r="G19" s="492"/>
      <c r="H19" s="492"/>
      <c r="I19" s="492"/>
      <c r="J19" s="492"/>
      <c r="K19" s="1161"/>
      <c r="L19" s="282"/>
      <c r="M19" s="282"/>
      <c r="N19" s="282"/>
      <c r="O19" s="282"/>
      <c r="P19" s="282"/>
      <c r="Q19" s="282"/>
      <c r="R19" s="282"/>
      <c r="S19" s="282"/>
    </row>
    <row r="20" spans="1:20" s="105" customFormat="1" ht="15" customHeight="1">
      <c r="A20" s="1598"/>
      <c r="B20" s="494" t="s">
        <v>154</v>
      </c>
      <c r="C20" s="258"/>
      <c r="D20" s="495"/>
      <c r="E20" s="493" t="s">
        <v>652</v>
      </c>
      <c r="F20" s="1762" t="s">
        <v>667</v>
      </c>
      <c r="G20" s="875" t="s">
        <v>647</v>
      </c>
      <c r="H20" s="1829" t="s">
        <v>938</v>
      </c>
      <c r="I20" s="493" t="s">
        <v>649</v>
      </c>
      <c r="J20" s="493" t="s">
        <v>653</v>
      </c>
      <c r="K20" s="1153" t="s">
        <v>654</v>
      </c>
      <c r="L20" s="282"/>
      <c r="M20" s="282"/>
      <c r="N20" s="282"/>
      <c r="O20" s="282"/>
      <c r="P20" s="282"/>
      <c r="Q20" s="282"/>
      <c r="R20" s="282"/>
      <c r="S20" s="282"/>
    </row>
    <row r="21" spans="1:20" s="105" customFormat="1" ht="15" customHeight="1">
      <c r="A21" s="1598"/>
      <c r="B21" s="874"/>
      <c r="C21" s="888" t="s">
        <v>425</v>
      </c>
      <c r="D21" s="365" t="s">
        <v>426</v>
      </c>
      <c r="E21" s="493"/>
      <c r="F21" s="1763"/>
      <c r="G21" s="493"/>
      <c r="H21" s="1830"/>
      <c r="I21" s="493"/>
      <c r="J21" s="493"/>
      <c r="K21" s="1153"/>
      <c r="L21" s="282"/>
      <c r="M21" s="282"/>
      <c r="N21" s="282"/>
      <c r="O21" s="282"/>
      <c r="P21" s="282"/>
      <c r="Q21" s="282"/>
      <c r="R21" s="282"/>
      <c r="S21" s="282"/>
    </row>
    <row r="22" spans="1:20" s="44" customFormat="1" ht="15" customHeight="1">
      <c r="A22" s="1598"/>
      <c r="B22" s="874"/>
      <c r="C22" s="874"/>
      <c r="D22" s="874"/>
      <c r="E22" s="493"/>
      <c r="F22" s="493"/>
      <c r="G22" s="493"/>
      <c r="H22" s="1764" t="s">
        <v>660</v>
      </c>
      <c r="I22" s="1752" t="s">
        <v>661</v>
      </c>
      <c r="J22" s="1766" t="s">
        <v>666</v>
      </c>
      <c r="K22" s="1748" t="s">
        <v>665</v>
      </c>
    </row>
    <row r="23" spans="1:20">
      <c r="A23" s="1599"/>
      <c r="B23" s="877"/>
      <c r="C23" s="877" t="s">
        <v>427</v>
      </c>
      <c r="D23" s="877" t="s">
        <v>428</v>
      </c>
      <c r="E23" s="496" t="s">
        <v>655</v>
      </c>
      <c r="F23" s="496" t="s">
        <v>656</v>
      </c>
      <c r="G23" s="497" t="s">
        <v>657</v>
      </c>
      <c r="H23" s="1765"/>
      <c r="I23" s="1753"/>
      <c r="J23" s="1767"/>
      <c r="K23" s="1749"/>
    </row>
    <row r="24" spans="1:20" ht="26.1" customHeight="1">
      <c r="A24" s="1155">
        <v>2015</v>
      </c>
      <c r="B24" s="282">
        <v>1555</v>
      </c>
      <c r="C24" s="499">
        <v>791</v>
      </c>
      <c r="D24" s="499">
        <v>764</v>
      </c>
      <c r="E24" s="282">
        <v>134</v>
      </c>
      <c r="F24" s="282">
        <v>252</v>
      </c>
      <c r="G24" s="282">
        <v>879</v>
      </c>
      <c r="H24" s="282">
        <v>114</v>
      </c>
      <c r="I24" s="282">
        <v>0</v>
      </c>
      <c r="J24" s="282">
        <v>0</v>
      </c>
      <c r="K24" s="980">
        <v>96</v>
      </c>
    </row>
    <row r="25" spans="1:20" ht="26.1" customHeight="1">
      <c r="A25" s="1155">
        <v>2016</v>
      </c>
      <c r="B25" s="282">
        <v>1549</v>
      </c>
      <c r="C25" s="499">
        <v>770</v>
      </c>
      <c r="D25" s="499">
        <v>779</v>
      </c>
      <c r="E25" s="282">
        <v>120</v>
      </c>
      <c r="F25" s="282">
        <v>261</v>
      </c>
      <c r="G25" s="282">
        <v>32</v>
      </c>
      <c r="H25" s="282">
        <v>116</v>
      </c>
      <c r="I25" s="282">
        <v>0</v>
      </c>
      <c r="J25" s="282">
        <v>126</v>
      </c>
      <c r="K25" s="980">
        <v>9</v>
      </c>
    </row>
    <row r="26" spans="1:20" ht="26.1" customHeight="1">
      <c r="A26" s="1155">
        <v>2017</v>
      </c>
      <c r="B26" s="501">
        <v>1530</v>
      </c>
      <c r="C26" s="501">
        <v>768</v>
      </c>
      <c r="D26" s="501">
        <v>762</v>
      </c>
      <c r="E26" s="501">
        <v>116</v>
      </c>
      <c r="F26" s="501">
        <v>228</v>
      </c>
      <c r="G26" s="501">
        <v>86</v>
      </c>
      <c r="H26" s="501">
        <v>10</v>
      </c>
      <c r="I26" s="501">
        <v>0</v>
      </c>
      <c r="J26" s="501">
        <v>125</v>
      </c>
      <c r="K26" s="1156">
        <v>9</v>
      </c>
    </row>
    <row r="27" spans="1:20" ht="26.1" customHeight="1">
      <c r="A27" s="1155">
        <v>2018</v>
      </c>
      <c r="B27" s="501">
        <v>1495</v>
      </c>
      <c r="C27" s="501">
        <v>767</v>
      </c>
      <c r="D27" s="501">
        <v>728</v>
      </c>
      <c r="E27" s="501">
        <v>98</v>
      </c>
      <c r="F27" s="501">
        <v>235</v>
      </c>
      <c r="G27" s="501">
        <v>861</v>
      </c>
      <c r="H27" s="501">
        <v>97</v>
      </c>
      <c r="I27" s="501">
        <v>0</v>
      </c>
      <c r="J27" s="501">
        <v>11</v>
      </c>
      <c r="K27" s="1156"/>
    </row>
    <row r="28" spans="1:20" ht="26.1" customHeight="1">
      <c r="A28" s="1155">
        <v>2019</v>
      </c>
      <c r="B28" s="500">
        <f>SUM(C28:D28)</f>
        <v>1401</v>
      </c>
      <c r="C28" s="501">
        <v>709</v>
      </c>
      <c r="D28" s="501">
        <v>692</v>
      </c>
      <c r="E28" s="501">
        <v>108</v>
      </c>
      <c r="F28" s="501">
        <v>202</v>
      </c>
      <c r="G28" s="501">
        <v>803</v>
      </c>
      <c r="H28" s="501">
        <v>91</v>
      </c>
      <c r="I28" s="501">
        <v>0</v>
      </c>
      <c r="J28" s="501">
        <v>104</v>
      </c>
      <c r="K28" s="1156">
        <v>93</v>
      </c>
    </row>
    <row r="29" spans="1:20" s="749" customFormat="1" ht="26.1" customHeight="1">
      <c r="A29" s="1157">
        <v>2020</v>
      </c>
      <c r="B29" s="801">
        <f>SUM(C29:D29)</f>
        <v>1261</v>
      </c>
      <c r="C29" s="800">
        <v>648</v>
      </c>
      <c r="D29" s="800">
        <v>613</v>
      </c>
      <c r="E29" s="800">
        <v>111</v>
      </c>
      <c r="F29" s="800">
        <v>151</v>
      </c>
      <c r="G29" s="800">
        <v>711</v>
      </c>
      <c r="H29" s="800">
        <v>75</v>
      </c>
      <c r="I29" s="800">
        <v>0</v>
      </c>
      <c r="J29" s="800">
        <v>124</v>
      </c>
      <c r="K29" s="1158">
        <v>89</v>
      </c>
    </row>
    <row r="30" spans="1:20" ht="9.9499999999999993" customHeight="1" thickBot="1">
      <c r="A30" s="1159"/>
      <c r="B30" s="1160"/>
      <c r="C30" s="1041"/>
      <c r="D30" s="1041"/>
      <c r="E30" s="1041"/>
      <c r="F30" s="1041"/>
      <c r="G30" s="1041"/>
      <c r="H30" s="1041"/>
      <c r="I30" s="1041"/>
      <c r="J30" s="1041"/>
      <c r="K30" s="1162"/>
    </row>
    <row r="31" spans="1:20" ht="9.9499999999999993" customHeight="1"/>
    <row r="32" spans="1:20">
      <c r="A32" s="43" t="s">
        <v>412</v>
      </c>
    </row>
  </sheetData>
  <mergeCells count="17">
    <mergeCell ref="H20:H21"/>
    <mergeCell ref="K22:K23"/>
    <mergeCell ref="B6:K6"/>
    <mergeCell ref="A2:K2"/>
    <mergeCell ref="A3:K3"/>
    <mergeCell ref="I9:I10"/>
    <mergeCell ref="E7:E8"/>
    <mergeCell ref="B7:C7"/>
    <mergeCell ref="B10:C10"/>
    <mergeCell ref="G7:H7"/>
    <mergeCell ref="G9:H10"/>
    <mergeCell ref="A6:A10"/>
    <mergeCell ref="A19:A23"/>
    <mergeCell ref="F20:F21"/>
    <mergeCell ref="H22:H23"/>
    <mergeCell ref="I22:I23"/>
    <mergeCell ref="J22:J23"/>
  </mergeCells>
  <phoneticPr fontId="4" type="noConversion"/>
  <pageMargins left="0.59055118110236227" right="0.59055118110236227" top="0.55118110236220474" bottom="0.55118110236220474" header="0.51181102362204722" footer="0.51181102362204722"/>
  <pageSetup paperSize="9" scale="89" pageOrder="overThenDown" orientation="portrait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O18"/>
  <sheetViews>
    <sheetView view="pageBreakPreview" zoomScaleNormal="100" zoomScaleSheetLayoutView="100" workbookViewId="0">
      <selection activeCell="K13" sqref="K13"/>
    </sheetView>
  </sheetViews>
  <sheetFormatPr defaultRowHeight="17.25"/>
  <cols>
    <col min="1" max="1" width="8.6640625" style="195" customWidth="1"/>
    <col min="2" max="2" width="7.88671875" style="195" customWidth="1"/>
    <col min="3" max="12" width="7.109375" style="195" customWidth="1"/>
    <col min="13" max="16384" width="8.88671875" style="195"/>
  </cols>
  <sheetData>
    <row r="1" spans="1:15" s="37" customFormat="1" ht="15" customHeight="1">
      <c r="A1" s="38"/>
      <c r="B1" s="193"/>
      <c r="C1" s="193"/>
      <c r="D1" s="193"/>
      <c r="E1" s="193"/>
      <c r="F1" s="193"/>
      <c r="G1" s="193"/>
      <c r="I1" s="65"/>
    </row>
    <row r="2" spans="1:15" s="554" customFormat="1" ht="30" customHeight="1">
      <c r="A2" s="701" t="s">
        <v>816</v>
      </c>
      <c r="B2" s="561"/>
      <c r="C2" s="561"/>
      <c r="D2" s="561"/>
      <c r="E2" s="561"/>
      <c r="F2" s="561"/>
      <c r="G2" s="561"/>
      <c r="H2" s="561"/>
      <c r="I2" s="561"/>
      <c r="J2" s="561"/>
      <c r="K2" s="561"/>
      <c r="L2" s="561"/>
    </row>
    <row r="3" spans="1:15" s="555" customFormat="1" ht="30" customHeight="1">
      <c r="A3" s="701" t="s">
        <v>680</v>
      </c>
      <c r="B3" s="702"/>
      <c r="C3" s="702"/>
      <c r="D3" s="702"/>
      <c r="E3" s="702"/>
      <c r="F3" s="702"/>
      <c r="G3" s="702"/>
      <c r="H3" s="702"/>
      <c r="I3" s="702"/>
      <c r="J3" s="702"/>
      <c r="K3" s="702"/>
      <c r="L3" s="702"/>
    </row>
    <row r="4" spans="1:15" s="67" customFormat="1" ht="15" customHeight="1">
      <c r="A4" s="506"/>
      <c r="B4" s="507"/>
      <c r="C4" s="507"/>
      <c r="D4" s="507"/>
      <c r="E4" s="507"/>
      <c r="F4" s="507"/>
      <c r="G4" s="507"/>
      <c r="H4" s="507"/>
      <c r="I4" s="507"/>
      <c r="J4" s="507"/>
      <c r="K4" s="507"/>
      <c r="L4" s="507"/>
    </row>
    <row r="5" spans="1:15" s="87" customFormat="1" thickBot="1">
      <c r="A5" s="508" t="s">
        <v>669</v>
      </c>
      <c r="B5" s="508"/>
      <c r="L5" s="509" t="s">
        <v>318</v>
      </c>
    </row>
    <row r="6" spans="1:15" ht="33" customHeight="1">
      <c r="A6" s="1163"/>
      <c r="B6" s="1325" t="s">
        <v>670</v>
      </c>
      <c r="C6" s="1326"/>
      <c r="D6" s="1592"/>
      <c r="E6" s="850"/>
      <c r="F6" s="1329" t="s">
        <v>29</v>
      </c>
      <c r="G6" s="1329"/>
      <c r="H6" s="1329"/>
      <c r="I6" s="1329"/>
      <c r="J6" s="1329"/>
      <c r="K6" s="1329"/>
      <c r="L6" s="1330"/>
    </row>
    <row r="7" spans="1:15" ht="27.75" customHeight="1">
      <c r="A7" s="1164" t="s">
        <v>671</v>
      </c>
      <c r="B7" s="871" t="s">
        <v>368</v>
      </c>
      <c r="C7" s="53" t="s">
        <v>600</v>
      </c>
      <c r="D7" s="881" t="s">
        <v>601</v>
      </c>
      <c r="E7" s="871" t="s">
        <v>368</v>
      </c>
      <c r="F7" s="867" t="s">
        <v>681</v>
      </c>
      <c r="G7" s="510" t="s">
        <v>672</v>
      </c>
      <c r="H7" s="511" t="s">
        <v>673</v>
      </c>
      <c r="I7" s="856" t="s">
        <v>674</v>
      </c>
      <c r="J7" s="855" t="s">
        <v>675</v>
      </c>
      <c r="K7" s="510" t="s">
        <v>676</v>
      </c>
      <c r="L7" s="1165" t="s">
        <v>677</v>
      </c>
    </row>
    <row r="8" spans="1:15" ht="18.75" customHeight="1">
      <c r="A8" s="1164"/>
      <c r="B8" s="871"/>
      <c r="C8" s="871"/>
      <c r="D8" s="871"/>
      <c r="E8" s="871"/>
      <c r="F8" s="512"/>
      <c r="G8" s="513"/>
      <c r="H8" s="513"/>
      <c r="I8" s="98"/>
      <c r="J8" s="872"/>
      <c r="K8" s="513"/>
      <c r="L8" s="1166"/>
    </row>
    <row r="9" spans="1:15">
      <c r="A9" s="1167"/>
      <c r="B9" s="883" t="s">
        <v>375</v>
      </c>
      <c r="C9" s="883" t="s">
        <v>678</v>
      </c>
      <c r="D9" s="883" t="s">
        <v>617</v>
      </c>
      <c r="E9" s="883" t="s">
        <v>375</v>
      </c>
      <c r="F9" s="514"/>
      <c r="G9" s="515"/>
      <c r="H9" s="515"/>
      <c r="I9" s="102"/>
      <c r="J9" s="876"/>
      <c r="K9" s="515"/>
      <c r="L9" s="1168"/>
    </row>
    <row r="10" spans="1:15" s="55" customFormat="1" ht="45" customHeight="1">
      <c r="A10" s="1169">
        <v>2015</v>
      </c>
      <c r="B10" s="516">
        <v>13760</v>
      </c>
      <c r="C10" s="517">
        <v>6627</v>
      </c>
      <c r="D10" s="517">
        <v>7133</v>
      </c>
      <c r="E10" s="517">
        <f>SUM(F10:L10)</f>
        <v>10899</v>
      </c>
      <c r="F10" s="527" t="s">
        <v>679</v>
      </c>
      <c r="G10" s="517">
        <v>2745</v>
      </c>
      <c r="H10" s="517">
        <v>1196</v>
      </c>
      <c r="I10" s="517">
        <v>2777</v>
      </c>
      <c r="J10" s="517">
        <v>2442</v>
      </c>
      <c r="K10" s="517">
        <v>996</v>
      </c>
      <c r="L10" s="1170">
        <v>743</v>
      </c>
    </row>
    <row r="11" spans="1:15" s="55" customFormat="1" ht="45" customHeight="1">
      <c r="A11" s="1171">
        <v>2016</v>
      </c>
      <c r="B11" s="516">
        <v>12832</v>
      </c>
      <c r="C11" s="517">
        <v>6102</v>
      </c>
      <c r="D11" s="517">
        <v>6730</v>
      </c>
      <c r="E11" s="517">
        <f t="shared" ref="E11:E15" si="0">SUM(F11:L11)</f>
        <v>10284</v>
      </c>
      <c r="F11" s="527" t="s">
        <v>679</v>
      </c>
      <c r="G11" s="517">
        <v>2629</v>
      </c>
      <c r="H11" s="517">
        <v>982</v>
      </c>
      <c r="I11" s="517">
        <v>2560</v>
      </c>
      <c r="J11" s="517">
        <v>2317</v>
      </c>
      <c r="K11" s="517">
        <v>1025</v>
      </c>
      <c r="L11" s="1170">
        <v>771</v>
      </c>
    </row>
    <row r="12" spans="1:15" s="55" customFormat="1" ht="45" customHeight="1">
      <c r="A12" s="1171">
        <v>2017</v>
      </c>
      <c r="B12" s="516">
        <v>11166</v>
      </c>
      <c r="C12" s="517">
        <v>6522</v>
      </c>
      <c r="D12" s="517">
        <v>7268</v>
      </c>
      <c r="E12" s="517">
        <f t="shared" si="0"/>
        <v>11166</v>
      </c>
      <c r="F12" s="527" t="s">
        <v>679</v>
      </c>
      <c r="G12" s="517">
        <v>3161</v>
      </c>
      <c r="H12" s="517">
        <v>954</v>
      </c>
      <c r="I12" s="517">
        <v>2585</v>
      </c>
      <c r="J12" s="517">
        <v>2410</v>
      </c>
      <c r="K12" s="517">
        <v>1198</v>
      </c>
      <c r="L12" s="1170">
        <v>858</v>
      </c>
    </row>
    <row r="13" spans="1:15" s="55" customFormat="1" ht="45" customHeight="1">
      <c r="A13" s="1171">
        <v>2018</v>
      </c>
      <c r="B13" s="516">
        <v>14875</v>
      </c>
      <c r="C13" s="517">
        <v>7107</v>
      </c>
      <c r="D13" s="517">
        <v>7768</v>
      </c>
      <c r="E13" s="517">
        <f t="shared" si="0"/>
        <v>14875</v>
      </c>
      <c r="F13" s="518">
        <f>272+2352</f>
        <v>2624</v>
      </c>
      <c r="G13" s="517">
        <v>3699</v>
      </c>
      <c r="H13" s="517">
        <v>1001</v>
      </c>
      <c r="I13" s="517">
        <v>2582</v>
      </c>
      <c r="J13" s="517">
        <v>2504</v>
      </c>
      <c r="K13" s="517">
        <v>1459</v>
      </c>
      <c r="L13" s="1170">
        <v>1006</v>
      </c>
    </row>
    <row r="14" spans="1:15" s="55" customFormat="1" ht="45" customHeight="1">
      <c r="A14" s="1171">
        <v>2019</v>
      </c>
      <c r="B14" s="520">
        <f>SUM(C14:D14)</f>
        <v>55429</v>
      </c>
      <c r="C14" s="519">
        <v>31433</v>
      </c>
      <c r="D14" s="519">
        <v>23996</v>
      </c>
      <c r="E14" s="517">
        <f t="shared" si="0"/>
        <v>55429</v>
      </c>
      <c r="F14" s="518">
        <f>821+8187</f>
        <v>9008</v>
      </c>
      <c r="G14" s="519">
        <v>2133</v>
      </c>
      <c r="H14" s="519">
        <v>3092</v>
      </c>
      <c r="I14" s="519">
        <v>13441</v>
      </c>
      <c r="J14" s="519">
        <v>14101</v>
      </c>
      <c r="K14" s="519">
        <v>10375</v>
      </c>
      <c r="L14" s="1170">
        <v>3279</v>
      </c>
      <c r="O14" s="521"/>
    </row>
    <row r="15" spans="1:15" s="56" customFormat="1" ht="45" customHeight="1">
      <c r="A15" s="1172">
        <v>2020</v>
      </c>
      <c r="B15" s="802">
        <f>SUM(C15:D15)</f>
        <v>47636</v>
      </c>
      <c r="C15" s="523">
        <v>32036</v>
      </c>
      <c r="D15" s="523">
        <v>15600</v>
      </c>
      <c r="E15" s="803">
        <f t="shared" si="0"/>
        <v>47636</v>
      </c>
      <c r="F15" s="523">
        <v>3895</v>
      </c>
      <c r="G15" s="523">
        <v>1606</v>
      </c>
      <c r="H15" s="523">
        <v>2950</v>
      </c>
      <c r="I15" s="523">
        <v>11615</v>
      </c>
      <c r="J15" s="523">
        <v>14979</v>
      </c>
      <c r="K15" s="523">
        <v>10020</v>
      </c>
      <c r="L15" s="1831">
        <v>2571</v>
      </c>
      <c r="O15" s="525"/>
    </row>
    <row r="16" spans="1:15" s="44" customFormat="1" ht="9.9499999999999993" customHeight="1" thickBot="1">
      <c r="A16" s="1173"/>
      <c r="B16" s="1174"/>
      <c r="C16" s="1175"/>
      <c r="D16" s="1175"/>
      <c r="E16" s="1175"/>
      <c r="F16" s="1175"/>
      <c r="G16" s="1175"/>
      <c r="H16" s="1175"/>
      <c r="I16" s="1025"/>
      <c r="J16" s="1025"/>
      <c r="K16" s="1025"/>
      <c r="L16" s="1026"/>
    </row>
    <row r="17" spans="1:12" s="44" customFormat="1" ht="9.9499999999999993" customHeight="1">
      <c r="A17" s="522"/>
      <c r="B17" s="526"/>
      <c r="C17" s="526"/>
      <c r="D17" s="526"/>
      <c r="E17" s="526"/>
      <c r="F17" s="526"/>
      <c r="G17" s="526"/>
      <c r="H17" s="526"/>
      <c r="I17" s="167"/>
      <c r="J17" s="167"/>
      <c r="K17" s="167"/>
      <c r="L17" s="167"/>
    </row>
    <row r="18" spans="1:12">
      <c r="A18" s="363" t="s">
        <v>824</v>
      </c>
    </row>
  </sheetData>
  <mergeCells count="2">
    <mergeCell ref="B6:D6"/>
    <mergeCell ref="F6:L6"/>
  </mergeCells>
  <phoneticPr fontId="4" type="noConversion"/>
  <pageMargins left="0.54" right="0.39370078740157483" top="0.55118110236220474" bottom="0.55118110236220474" header="0.51181102362204722" footer="0.51181102362204722"/>
  <pageSetup paperSize="9" scale="88" pageOrder="overThenDown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N43"/>
  <sheetViews>
    <sheetView view="pageBreakPreview" topLeftCell="A13" zoomScaleNormal="55" zoomScaleSheetLayoutView="100" workbookViewId="0">
      <selection activeCell="O11" sqref="O11"/>
    </sheetView>
  </sheetViews>
  <sheetFormatPr defaultRowHeight="28.5" customHeight="1"/>
  <cols>
    <col min="1" max="1" width="6.21875" style="55" customWidth="1"/>
    <col min="2" max="2" width="7.109375" style="55" customWidth="1"/>
    <col min="3" max="3" width="7.77734375" style="55" customWidth="1"/>
    <col min="4" max="4" width="8.33203125" style="55" customWidth="1"/>
    <col min="5" max="5" width="8.44140625" style="55" customWidth="1"/>
    <col min="6" max="7" width="7.77734375" style="55" customWidth="1"/>
    <col min="8" max="8" width="8.77734375" style="55" customWidth="1"/>
    <col min="9" max="9" width="7.44140625" style="55" customWidth="1"/>
    <col min="10" max="10" width="6.21875" style="55" customWidth="1"/>
    <col min="11" max="11" width="7.21875" style="55" customWidth="1"/>
    <col min="12" max="12" width="6.109375" style="55" customWidth="1"/>
    <col min="13" max="16384" width="8.88671875" style="55"/>
  </cols>
  <sheetData>
    <row r="1" spans="1:13" s="37" customFormat="1" ht="15" customHeight="1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3" s="554" customFormat="1" ht="30" customHeight="1">
      <c r="A2" s="551" t="s">
        <v>115</v>
      </c>
      <c r="B2" s="561"/>
      <c r="C2" s="561"/>
      <c r="D2" s="561"/>
      <c r="E2" s="561"/>
      <c r="F2" s="561"/>
      <c r="G2" s="561"/>
      <c r="H2" s="561"/>
      <c r="I2" s="561"/>
      <c r="J2" s="561"/>
      <c r="K2" s="561"/>
      <c r="L2" s="561"/>
    </row>
    <row r="3" spans="1:13" s="555" customFormat="1" ht="30" customHeight="1">
      <c r="A3" s="551" t="s">
        <v>118</v>
      </c>
      <c r="B3" s="561"/>
      <c r="C3" s="561"/>
      <c r="D3" s="561"/>
      <c r="E3" s="561"/>
      <c r="F3" s="561"/>
      <c r="G3" s="561"/>
      <c r="H3" s="561"/>
      <c r="I3" s="561"/>
      <c r="J3" s="561"/>
      <c r="K3" s="561"/>
      <c r="L3" s="561"/>
    </row>
    <row r="4" spans="1:13" s="67" customFormat="1" ht="15" customHeight="1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3" s="44" customFormat="1" ht="15" customHeight="1" thickBot="1">
      <c r="A5" s="42" t="s">
        <v>1</v>
      </c>
      <c r="B5" s="42"/>
      <c r="C5" s="42"/>
      <c r="D5" s="42"/>
      <c r="E5" s="43"/>
      <c r="F5" s="43"/>
      <c r="G5" s="43"/>
      <c r="H5" s="43"/>
      <c r="I5" s="43"/>
      <c r="J5" s="43"/>
      <c r="K5" s="43"/>
      <c r="L5" s="15" t="s">
        <v>116</v>
      </c>
    </row>
    <row r="6" spans="1:13" s="51" customFormat="1" ht="35.25" customHeight="1">
      <c r="A6" s="1293" t="s">
        <v>831</v>
      </c>
      <c r="B6" s="1297" t="s">
        <v>690</v>
      </c>
      <c r="C6" s="1298" t="s">
        <v>705</v>
      </c>
      <c r="D6" s="1298"/>
      <c r="E6" s="1283" t="s">
        <v>706</v>
      </c>
      <c r="F6" s="1283"/>
      <c r="G6" s="1283"/>
      <c r="H6" s="1283" t="s">
        <v>707</v>
      </c>
      <c r="I6" s="1283"/>
      <c r="J6" s="1283" t="s">
        <v>691</v>
      </c>
      <c r="K6" s="1283"/>
      <c r="L6" s="1291" t="s">
        <v>721</v>
      </c>
      <c r="M6" s="56"/>
    </row>
    <row r="7" spans="1:13" s="51" customFormat="1" ht="12" customHeight="1">
      <c r="A7" s="1296"/>
      <c r="B7" s="1286"/>
      <c r="C7" s="1285" t="s">
        <v>119</v>
      </c>
      <c r="D7" s="1285" t="s">
        <v>717</v>
      </c>
      <c r="E7" s="1285" t="s">
        <v>120</v>
      </c>
      <c r="F7" s="1285" t="s">
        <v>718</v>
      </c>
      <c r="G7" s="1285" t="s">
        <v>719</v>
      </c>
      <c r="H7" s="1285" t="s">
        <v>720</v>
      </c>
      <c r="I7" s="1285" t="s">
        <v>121</v>
      </c>
      <c r="J7" s="1285" t="s">
        <v>720</v>
      </c>
      <c r="K7" s="1285" t="s">
        <v>121</v>
      </c>
      <c r="L7" s="1292"/>
      <c r="M7" s="58"/>
    </row>
    <row r="8" spans="1:13" s="51" customFormat="1" ht="16.5" customHeight="1">
      <c r="A8" s="1296"/>
      <c r="B8" s="1286"/>
      <c r="C8" s="1286"/>
      <c r="D8" s="1286"/>
      <c r="E8" s="1286"/>
      <c r="F8" s="1286"/>
      <c r="G8" s="1286"/>
      <c r="H8" s="1286"/>
      <c r="I8" s="1286"/>
      <c r="J8" s="1286"/>
      <c r="K8" s="1286"/>
      <c r="L8" s="1292"/>
      <c r="M8" s="44"/>
    </row>
    <row r="9" spans="1:13" s="51" customFormat="1" ht="12" customHeight="1">
      <c r="A9" s="1296"/>
      <c r="B9" s="1286"/>
      <c r="C9" s="1286" t="s">
        <v>708</v>
      </c>
      <c r="D9" s="1286" t="s">
        <v>709</v>
      </c>
      <c r="E9" s="1286" t="s">
        <v>710</v>
      </c>
      <c r="F9" s="1286" t="s">
        <v>711</v>
      </c>
      <c r="G9" s="1286" t="s">
        <v>712</v>
      </c>
      <c r="H9" s="1286" t="s">
        <v>713</v>
      </c>
      <c r="I9" s="1286" t="s">
        <v>714</v>
      </c>
      <c r="J9" s="1286" t="s">
        <v>715</v>
      </c>
      <c r="K9" s="1286" t="s">
        <v>716</v>
      </c>
      <c r="L9" s="1292"/>
      <c r="M9" s="55"/>
    </row>
    <row r="10" spans="1:13" s="51" customFormat="1" ht="44.25" customHeight="1">
      <c r="A10" s="1296"/>
      <c r="B10" s="1287"/>
      <c r="C10" s="1287"/>
      <c r="D10" s="1287"/>
      <c r="E10" s="1287"/>
      <c r="F10" s="1287"/>
      <c r="G10" s="1287"/>
      <c r="H10" s="1287"/>
      <c r="I10" s="1287"/>
      <c r="J10" s="1287"/>
      <c r="K10" s="1287"/>
      <c r="L10" s="1292"/>
      <c r="M10" s="55"/>
    </row>
    <row r="11" spans="1:13" s="62" customFormat="1" ht="60" customHeight="1">
      <c r="A11" s="600">
        <v>2019</v>
      </c>
      <c r="B11" s="22">
        <f>SUM(C11:L11,A20:L20)</f>
        <v>76</v>
      </c>
      <c r="C11" s="22">
        <v>0</v>
      </c>
      <c r="D11" s="22">
        <v>1</v>
      </c>
      <c r="E11" s="22">
        <v>0</v>
      </c>
      <c r="F11" s="22">
        <v>0</v>
      </c>
      <c r="G11" s="22">
        <v>2</v>
      </c>
      <c r="H11" s="22">
        <v>0</v>
      </c>
      <c r="I11" s="22">
        <v>2</v>
      </c>
      <c r="J11" s="22">
        <v>0</v>
      </c>
      <c r="K11" s="22">
        <v>2</v>
      </c>
      <c r="L11" s="602">
        <v>0</v>
      </c>
      <c r="M11" s="55"/>
    </row>
    <row r="12" spans="1:13" s="807" customFormat="1" ht="60" customHeight="1">
      <c r="A12" s="771">
        <v>2020</v>
      </c>
      <c r="B12" s="762">
        <f>SUM(C12:L12,A21:L21)</f>
        <v>101</v>
      </c>
      <c r="C12" s="762">
        <v>0</v>
      </c>
      <c r="D12" s="762">
        <v>1</v>
      </c>
      <c r="E12" s="762">
        <v>0</v>
      </c>
      <c r="F12" s="762">
        <v>0</v>
      </c>
      <c r="G12" s="762">
        <v>2</v>
      </c>
      <c r="H12" s="762">
        <v>0</v>
      </c>
      <c r="I12" s="762">
        <v>2</v>
      </c>
      <c r="J12" s="762">
        <v>0</v>
      </c>
      <c r="K12" s="762">
        <v>2</v>
      </c>
      <c r="L12" s="763">
        <v>0</v>
      </c>
      <c r="M12" s="806"/>
    </row>
    <row r="13" spans="1:13" ht="9.9499999999999993" customHeight="1" thickBot="1">
      <c r="A13" s="574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573"/>
    </row>
    <row r="14" spans="1:13" ht="9.9499999999999993" customHeight="1" thickBot="1"/>
    <row r="15" spans="1:13" ht="45" customHeight="1">
      <c r="A15" s="1293" t="s">
        <v>692</v>
      </c>
      <c r="B15" s="1283" t="s">
        <v>693</v>
      </c>
      <c r="C15" s="1288" t="s">
        <v>694</v>
      </c>
      <c r="D15" s="1283" t="s">
        <v>695</v>
      </c>
      <c r="E15" s="1283"/>
      <c r="F15" s="1283"/>
      <c r="G15" s="1283"/>
      <c r="H15" s="1283"/>
      <c r="I15" s="1283" t="s">
        <v>696</v>
      </c>
      <c r="J15" s="1283" t="s">
        <v>723</v>
      </c>
      <c r="K15" s="1283" t="s">
        <v>697</v>
      </c>
      <c r="L15" s="1291" t="s">
        <v>722</v>
      </c>
    </row>
    <row r="16" spans="1:13" s="56" customFormat="1" ht="45" customHeight="1">
      <c r="A16" s="1294"/>
      <c r="B16" s="1284"/>
      <c r="C16" s="1289"/>
      <c r="D16" s="1284" t="s">
        <v>698</v>
      </c>
      <c r="E16" s="1295" t="s">
        <v>699</v>
      </c>
      <c r="F16" s="1295" t="s">
        <v>700</v>
      </c>
      <c r="G16" s="1284" t="s">
        <v>701</v>
      </c>
      <c r="H16" s="1284" t="s">
        <v>702</v>
      </c>
      <c r="I16" s="1284"/>
      <c r="J16" s="1284"/>
      <c r="K16" s="1284"/>
      <c r="L16" s="1292"/>
      <c r="M16" s="55"/>
    </row>
    <row r="17" spans="1:14" s="56" customFormat="1" ht="9.9499999999999993" customHeight="1">
      <c r="A17" s="1294"/>
      <c r="B17" s="1284"/>
      <c r="C17" s="1289"/>
      <c r="D17" s="1284"/>
      <c r="E17" s="1295"/>
      <c r="F17" s="1295"/>
      <c r="G17" s="1284"/>
      <c r="H17" s="1284"/>
      <c r="I17" s="1284"/>
      <c r="J17" s="1284"/>
      <c r="K17" s="1284"/>
      <c r="L17" s="1292"/>
      <c r="M17" s="55"/>
    </row>
    <row r="18" spans="1:14" s="56" customFormat="1" ht="9.9499999999999993" customHeight="1">
      <c r="A18" s="1294"/>
      <c r="B18" s="1284"/>
      <c r="C18" s="1289"/>
      <c r="D18" s="1284"/>
      <c r="E18" s="1295"/>
      <c r="F18" s="1295"/>
      <c r="G18" s="1284"/>
      <c r="H18" s="1284"/>
      <c r="I18" s="1284"/>
      <c r="J18" s="1284"/>
      <c r="K18" s="1284"/>
      <c r="L18" s="1292"/>
      <c r="M18" s="55"/>
    </row>
    <row r="19" spans="1:14" s="51" customFormat="1" ht="20.25" customHeight="1">
      <c r="A19" s="1294"/>
      <c r="B19" s="1284"/>
      <c r="C19" s="1290"/>
      <c r="D19" s="1284"/>
      <c r="E19" s="1295"/>
      <c r="F19" s="1295"/>
      <c r="G19" s="1284"/>
      <c r="H19" s="1284"/>
      <c r="I19" s="1284"/>
      <c r="J19" s="1284"/>
      <c r="K19" s="1284"/>
      <c r="L19" s="1292"/>
      <c r="M19" s="55"/>
    </row>
    <row r="20" spans="1:14" s="51" customFormat="1" ht="60" customHeight="1">
      <c r="A20" s="804">
        <v>26</v>
      </c>
      <c r="B20" s="22">
        <v>2</v>
      </c>
      <c r="C20" s="22">
        <v>0</v>
      </c>
      <c r="D20" s="22">
        <v>2</v>
      </c>
      <c r="E20" s="22">
        <v>3</v>
      </c>
      <c r="F20" s="22">
        <v>5</v>
      </c>
      <c r="G20" s="22">
        <v>2</v>
      </c>
      <c r="H20" s="22">
        <v>2</v>
      </c>
      <c r="I20" s="22">
        <v>8</v>
      </c>
      <c r="J20" s="22">
        <v>1</v>
      </c>
      <c r="K20" s="22">
        <v>6</v>
      </c>
      <c r="L20" s="805">
        <v>12</v>
      </c>
      <c r="M20" s="55"/>
    </row>
    <row r="21" spans="1:14" s="717" customFormat="1" ht="60" customHeight="1">
      <c r="A21" s="759">
        <v>40</v>
      </c>
      <c r="B21" s="760">
        <v>3</v>
      </c>
      <c r="C21" s="760" t="s">
        <v>261</v>
      </c>
      <c r="D21" s="760">
        <v>2</v>
      </c>
      <c r="E21" s="760">
        <v>3</v>
      </c>
      <c r="F21" s="760">
        <v>6</v>
      </c>
      <c r="G21" s="760">
        <v>2</v>
      </c>
      <c r="H21" s="760">
        <v>2</v>
      </c>
      <c r="I21" s="760">
        <v>5</v>
      </c>
      <c r="J21" s="760">
        <v>1</v>
      </c>
      <c r="K21" s="760">
        <v>5</v>
      </c>
      <c r="L21" s="761">
        <v>25</v>
      </c>
      <c r="M21" s="56"/>
    </row>
    <row r="22" spans="1:14" s="51" customFormat="1" ht="9.9499999999999993" customHeight="1" thickBot="1">
      <c r="A22" s="571"/>
      <c r="B22" s="572"/>
      <c r="C22" s="572"/>
      <c r="D22" s="572"/>
      <c r="E22" s="572"/>
      <c r="F22" s="572"/>
      <c r="G22" s="572"/>
      <c r="H22" s="572"/>
      <c r="I22" s="572"/>
      <c r="J22" s="572"/>
      <c r="K22" s="572"/>
      <c r="L22" s="573"/>
      <c r="M22" s="55"/>
    </row>
    <row r="23" spans="1:14" s="51" customFormat="1" ht="9.9499999999999993" customHeight="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</row>
    <row r="24" spans="1:14" s="51" customFormat="1" ht="15" customHeight="1">
      <c r="A24" s="55" t="s">
        <v>703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</row>
    <row r="25" spans="1:14" s="62" customFormat="1" ht="15" customHeight="1">
      <c r="A25" s="55" t="s">
        <v>704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</row>
    <row r="26" spans="1:14" s="56" customFormat="1" ht="45" customHeight="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</row>
    <row r="27" spans="1:14" ht="45" customHeight="1"/>
    <row r="28" spans="1:14" ht="45" customHeight="1"/>
    <row r="29" spans="1:14" ht="45" customHeight="1"/>
    <row r="30" spans="1:14" s="56" customFormat="1" ht="45" customHeight="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</row>
    <row r="31" spans="1:14" s="56" customFormat="1" ht="9.9499999999999993" customHeight="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</row>
    <row r="32" spans="1:14" s="56" customFormat="1" ht="9.9499999999999993" customHeight="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</row>
    <row r="33" spans="1:13" s="58" customFormat="1" ht="14.25" customHeight="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</row>
    <row r="34" spans="1:13" s="44" customFormat="1" ht="15" customHeight="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</row>
    <row r="35" spans="1:13" ht="16.5" customHeight="1"/>
    <row r="36" spans="1:13" ht="16.5" customHeight="1"/>
    <row r="37" spans="1:13" ht="16.5" customHeight="1"/>
    <row r="38" spans="1:13" ht="16.5" customHeight="1"/>
    <row r="39" spans="1:13" ht="16.5" customHeight="1"/>
    <row r="40" spans="1:13" ht="16.5" customHeight="1"/>
    <row r="41" spans="1:13" ht="16.5" customHeight="1"/>
    <row r="42" spans="1:13" ht="16.5" customHeight="1"/>
    <row r="43" spans="1:13" ht="16.5" customHeight="1"/>
  </sheetData>
  <mergeCells count="38">
    <mergeCell ref="J6:K6"/>
    <mergeCell ref="L6:L10"/>
    <mergeCell ref="A15:A19"/>
    <mergeCell ref="B15:B19"/>
    <mergeCell ref="L15:L19"/>
    <mergeCell ref="D16:D19"/>
    <mergeCell ref="E16:E19"/>
    <mergeCell ref="F16:F19"/>
    <mergeCell ref="G16:G19"/>
    <mergeCell ref="H16:H19"/>
    <mergeCell ref="A6:A10"/>
    <mergeCell ref="B6:B10"/>
    <mergeCell ref="C6:D6"/>
    <mergeCell ref="E6:G6"/>
    <mergeCell ref="H6:I6"/>
    <mergeCell ref="C7:C8"/>
    <mergeCell ref="D7:D8"/>
    <mergeCell ref="C15:C19"/>
    <mergeCell ref="D15:H15"/>
    <mergeCell ref="I15:I19"/>
    <mergeCell ref="C9:C10"/>
    <mergeCell ref="D9:D10"/>
    <mergeCell ref="E9:E10"/>
    <mergeCell ref="F9:F10"/>
    <mergeCell ref="E7:E8"/>
    <mergeCell ref="F7:F8"/>
    <mergeCell ref="J15:J19"/>
    <mergeCell ref="K15:K19"/>
    <mergeCell ref="G7:G8"/>
    <mergeCell ref="H7:H8"/>
    <mergeCell ref="I7:I8"/>
    <mergeCell ref="J7:J8"/>
    <mergeCell ref="K7:K8"/>
    <mergeCell ref="H9:H10"/>
    <mergeCell ref="I9:I10"/>
    <mergeCell ref="J9:J10"/>
    <mergeCell ref="K9:K10"/>
    <mergeCell ref="G9:G10"/>
  </mergeCells>
  <phoneticPr fontId="4" type="noConversion"/>
  <printOptions gridLinesSet="0"/>
  <pageMargins left="0.59" right="0.39370078740157483" top="0.55118110236220474" bottom="0.55118110236220474" header="0.51181102362204722" footer="0.51181102362204722"/>
  <pageSetup paperSize="9" scale="76" pageOrder="overThenDown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U281"/>
  <sheetViews>
    <sheetView view="pageBreakPreview" zoomScale="90" zoomScaleNormal="55" zoomScaleSheetLayoutView="90" workbookViewId="0">
      <selection activeCell="O11" sqref="O11"/>
    </sheetView>
  </sheetViews>
  <sheetFormatPr defaultRowHeight="13.5" outlineLevelRow="1"/>
  <cols>
    <col min="1" max="1" width="7.77734375" style="55" customWidth="1"/>
    <col min="2" max="2" width="7.5546875" style="55" customWidth="1"/>
    <col min="3" max="4" width="8.44140625" style="55" customWidth="1"/>
    <col min="5" max="5" width="8.6640625" style="55" customWidth="1"/>
    <col min="6" max="7" width="8.44140625" style="55" customWidth="1"/>
    <col min="8" max="9" width="8.6640625" style="55" customWidth="1"/>
    <col min="10" max="10" width="7.109375" style="58" customWidth="1"/>
    <col min="11" max="11" width="6.6640625" style="55" customWidth="1"/>
    <col min="12" max="12" width="8.33203125" style="55" customWidth="1"/>
    <col min="13" max="13" width="9.44140625" style="55" customWidth="1"/>
    <col min="14" max="14" width="9.33203125" style="55" customWidth="1"/>
    <col min="15" max="15" width="8.21875" style="55" customWidth="1"/>
    <col min="16" max="16" width="8.88671875" style="55"/>
    <col min="17" max="17" width="8.109375" style="55" customWidth="1"/>
    <col min="18" max="21" width="7.5546875" style="55" customWidth="1"/>
    <col min="22" max="16384" width="8.88671875" style="55"/>
  </cols>
  <sheetData>
    <row r="1" spans="1:21" s="37" customFormat="1" ht="15" customHeight="1">
      <c r="A1" s="38"/>
      <c r="B1" s="38"/>
      <c r="C1" s="38"/>
      <c r="D1" s="38"/>
      <c r="E1" s="65"/>
      <c r="F1" s="38"/>
      <c r="G1" s="65"/>
      <c r="J1" s="79"/>
    </row>
    <row r="2" spans="1:21" s="945" customFormat="1" ht="30" customHeight="1">
      <c r="A2" s="1301" t="s">
        <v>724</v>
      </c>
      <c r="B2" s="1301"/>
      <c r="C2" s="1301"/>
      <c r="D2" s="1301"/>
      <c r="E2" s="1301"/>
      <c r="F2" s="1301"/>
      <c r="G2" s="1301"/>
      <c r="H2" s="1301"/>
      <c r="I2" s="1301"/>
      <c r="J2" s="1301"/>
      <c r="K2" s="1301"/>
      <c r="L2" s="1299" t="s">
        <v>726</v>
      </c>
      <c r="M2" s="1299"/>
      <c r="N2" s="1299"/>
      <c r="O2" s="1299"/>
      <c r="P2" s="1299"/>
      <c r="Q2" s="1299"/>
      <c r="R2" s="1299"/>
      <c r="S2" s="1299"/>
      <c r="T2" s="1299"/>
      <c r="U2" s="1299"/>
    </row>
    <row r="3" spans="1:21" s="945" customFormat="1" ht="30" customHeight="1">
      <c r="A3" s="556"/>
      <c r="B3" s="556"/>
      <c r="C3" s="556"/>
      <c r="D3" s="556"/>
      <c r="E3" s="556"/>
      <c r="F3" s="556"/>
      <c r="G3" s="556"/>
      <c r="H3" s="556"/>
      <c r="I3" s="946"/>
      <c r="J3" s="946"/>
      <c r="K3" s="947"/>
      <c r="L3" s="1299"/>
      <c r="M3" s="1299"/>
      <c r="N3" s="1299"/>
      <c r="O3" s="1299"/>
      <c r="P3" s="1299"/>
      <c r="Q3" s="1299"/>
      <c r="R3" s="1299"/>
      <c r="S3" s="1299"/>
      <c r="T3" s="1299"/>
      <c r="U3" s="1299"/>
    </row>
    <row r="4" spans="1:21" s="41" customFormat="1" ht="15" customHeight="1">
      <c r="A4" s="360"/>
      <c r="B4" s="360"/>
      <c r="C4" s="360"/>
      <c r="D4" s="360"/>
      <c r="E4" s="360"/>
      <c r="F4" s="360"/>
      <c r="G4" s="360"/>
      <c r="H4" s="360"/>
      <c r="I4" s="38"/>
      <c r="J4" s="38"/>
      <c r="K4" s="38"/>
      <c r="L4" s="38"/>
      <c r="M4" s="38"/>
      <c r="N4" s="38"/>
      <c r="O4" s="38"/>
      <c r="P4" s="38"/>
      <c r="Q4" s="38"/>
    </row>
    <row r="5" spans="1:21" s="44" customFormat="1" ht="15" customHeight="1" thickBot="1">
      <c r="A5" s="42" t="s">
        <v>1</v>
      </c>
      <c r="B5" s="42"/>
      <c r="C5" s="43"/>
      <c r="D5" s="43"/>
      <c r="E5" s="43"/>
      <c r="F5" s="43"/>
      <c r="G5" s="43"/>
      <c r="H5" s="43"/>
      <c r="I5" s="43"/>
      <c r="J5" s="81"/>
      <c r="K5" s="43"/>
      <c r="L5" s="43"/>
      <c r="M5" s="43"/>
      <c r="N5" s="43"/>
      <c r="Q5" s="43"/>
      <c r="T5" s="1300" t="s">
        <v>2</v>
      </c>
      <c r="U5" s="1300"/>
    </row>
    <row r="6" spans="1:21" s="703" customFormat="1" ht="40.5" customHeight="1">
      <c r="A6" s="936" t="s">
        <v>831</v>
      </c>
      <c r="B6" s="1312" t="s">
        <v>690</v>
      </c>
      <c r="C6" s="1302" t="s">
        <v>706</v>
      </c>
      <c r="D6" s="1302"/>
      <c r="E6" s="1302"/>
      <c r="F6" s="1302" t="s">
        <v>707</v>
      </c>
      <c r="G6" s="1302"/>
      <c r="H6" s="1302" t="s">
        <v>691</v>
      </c>
      <c r="I6" s="1302"/>
      <c r="J6" s="1314" t="s">
        <v>721</v>
      </c>
      <c r="K6" s="1304" t="s">
        <v>692</v>
      </c>
      <c r="L6" s="1307" t="s">
        <v>694</v>
      </c>
      <c r="M6" s="1302" t="s">
        <v>725</v>
      </c>
      <c r="N6" s="1302"/>
      <c r="O6" s="1302"/>
      <c r="P6" s="1302"/>
      <c r="Q6" s="1302"/>
      <c r="R6" s="1302" t="s">
        <v>696</v>
      </c>
      <c r="S6" s="1302" t="s">
        <v>723</v>
      </c>
      <c r="T6" s="1302" t="s">
        <v>697</v>
      </c>
      <c r="U6" s="1304" t="s">
        <v>722</v>
      </c>
    </row>
    <row r="7" spans="1:21" s="703" customFormat="1" ht="12" customHeight="1">
      <c r="A7" s="937"/>
      <c r="B7" s="1311"/>
      <c r="C7" s="1310" t="s">
        <v>120</v>
      </c>
      <c r="D7" s="1310" t="s">
        <v>718</v>
      </c>
      <c r="E7" s="1310" t="s">
        <v>719</v>
      </c>
      <c r="F7" s="1310" t="s">
        <v>720</v>
      </c>
      <c r="G7" s="1310" t="s">
        <v>121</v>
      </c>
      <c r="H7" s="1310" t="s">
        <v>720</v>
      </c>
      <c r="I7" s="1310" t="s">
        <v>121</v>
      </c>
      <c r="J7" s="1315"/>
      <c r="K7" s="1305"/>
      <c r="L7" s="1308"/>
      <c r="M7" s="1303" t="s">
        <v>698</v>
      </c>
      <c r="N7" s="1306" t="s">
        <v>699</v>
      </c>
      <c r="O7" s="1306" t="s">
        <v>700</v>
      </c>
      <c r="P7" s="1303" t="s">
        <v>701</v>
      </c>
      <c r="Q7" s="1303" t="s">
        <v>728</v>
      </c>
      <c r="R7" s="1303"/>
      <c r="S7" s="1303"/>
      <c r="T7" s="1303"/>
      <c r="U7" s="1305"/>
    </row>
    <row r="8" spans="1:21" s="703" customFormat="1" ht="26.25" customHeight="1">
      <c r="A8" s="937"/>
      <c r="B8" s="1311"/>
      <c r="C8" s="1311"/>
      <c r="D8" s="1311"/>
      <c r="E8" s="1311"/>
      <c r="F8" s="1311"/>
      <c r="G8" s="1311"/>
      <c r="H8" s="1311"/>
      <c r="I8" s="1311"/>
      <c r="J8" s="1315"/>
      <c r="K8" s="1305"/>
      <c r="L8" s="1308"/>
      <c r="M8" s="1303"/>
      <c r="N8" s="1306"/>
      <c r="O8" s="1306"/>
      <c r="P8" s="1303"/>
      <c r="Q8" s="1303"/>
      <c r="R8" s="1303"/>
      <c r="S8" s="1303"/>
      <c r="T8" s="1303"/>
      <c r="U8" s="1305"/>
    </row>
    <row r="9" spans="1:21" s="704" customFormat="1" ht="16.5" customHeight="1">
      <c r="A9" s="937"/>
      <c r="B9" s="1311"/>
      <c r="C9" s="1311" t="s">
        <v>710</v>
      </c>
      <c r="D9" s="1311" t="s">
        <v>711</v>
      </c>
      <c r="E9" s="1311" t="s">
        <v>712</v>
      </c>
      <c r="F9" s="1311" t="s">
        <v>713</v>
      </c>
      <c r="G9" s="1311" t="s">
        <v>714</v>
      </c>
      <c r="H9" s="1311" t="s">
        <v>715</v>
      </c>
      <c r="I9" s="1311" t="s">
        <v>716</v>
      </c>
      <c r="J9" s="1315"/>
      <c r="K9" s="1305"/>
      <c r="L9" s="1308"/>
      <c r="M9" s="1303"/>
      <c r="N9" s="1306"/>
      <c r="O9" s="1306"/>
      <c r="P9" s="1303"/>
      <c r="Q9" s="1303"/>
      <c r="R9" s="1303"/>
      <c r="S9" s="1303"/>
      <c r="T9" s="1303"/>
      <c r="U9" s="1305"/>
    </row>
    <row r="10" spans="1:21" s="703" customFormat="1" ht="30.75" customHeight="1">
      <c r="A10" s="938" t="s">
        <v>727</v>
      </c>
      <c r="B10" s="1313"/>
      <c r="C10" s="1313"/>
      <c r="D10" s="1313"/>
      <c r="E10" s="1313"/>
      <c r="F10" s="1313"/>
      <c r="G10" s="1313"/>
      <c r="H10" s="1313"/>
      <c r="I10" s="1313"/>
      <c r="J10" s="1315"/>
      <c r="K10" s="1305"/>
      <c r="L10" s="1309"/>
      <c r="M10" s="1303"/>
      <c r="N10" s="1306"/>
      <c r="O10" s="1306"/>
      <c r="P10" s="1303"/>
      <c r="Q10" s="1303"/>
      <c r="R10" s="1303"/>
      <c r="S10" s="1303"/>
      <c r="T10" s="1303"/>
      <c r="U10" s="1305"/>
    </row>
    <row r="11" spans="1:21" ht="30" customHeight="1" outlineLevel="1">
      <c r="A11" s="922">
        <v>2019</v>
      </c>
      <c r="B11" s="923">
        <f>SUM(B12:B21)</f>
        <v>48</v>
      </c>
      <c r="C11" s="924">
        <f>SUM(C12:C21)</f>
        <v>0</v>
      </c>
      <c r="D11" s="924">
        <f t="shared" ref="D11:U11" si="0">SUM(D12:D21)</f>
        <v>0</v>
      </c>
      <c r="E11" s="924">
        <f t="shared" si="0"/>
        <v>8</v>
      </c>
      <c r="F11" s="924">
        <f t="shared" si="0"/>
        <v>0</v>
      </c>
      <c r="G11" s="924">
        <f t="shared" si="0"/>
        <v>0</v>
      </c>
      <c r="H11" s="924">
        <f t="shared" si="0"/>
        <v>0</v>
      </c>
      <c r="I11" s="924">
        <f t="shared" si="0"/>
        <v>3</v>
      </c>
      <c r="J11" s="924">
        <f t="shared" si="0"/>
        <v>0</v>
      </c>
      <c r="K11" s="925">
        <f t="shared" si="0"/>
        <v>27</v>
      </c>
      <c r="L11" s="940">
        <f t="shared" si="0"/>
        <v>0</v>
      </c>
      <c r="M11" s="924">
        <f t="shared" si="0"/>
        <v>0</v>
      </c>
      <c r="N11" s="924">
        <f t="shared" si="0"/>
        <v>0</v>
      </c>
      <c r="O11" s="924">
        <f t="shared" si="0"/>
        <v>2</v>
      </c>
      <c r="P11" s="924">
        <f t="shared" si="0"/>
        <v>1</v>
      </c>
      <c r="Q11" s="924">
        <f t="shared" si="0"/>
        <v>0</v>
      </c>
      <c r="R11" s="924">
        <f t="shared" si="0"/>
        <v>4</v>
      </c>
      <c r="S11" s="924">
        <f t="shared" si="0"/>
        <v>0</v>
      </c>
      <c r="T11" s="924">
        <f t="shared" si="0"/>
        <v>0</v>
      </c>
      <c r="U11" s="925">
        <f t="shared" si="0"/>
        <v>3</v>
      </c>
    </row>
    <row r="12" spans="1:21" ht="30" hidden="1" customHeight="1" outlineLevel="1">
      <c r="A12" s="926" t="s">
        <v>50</v>
      </c>
      <c r="B12" s="927">
        <f>SUM(C12:U12)</f>
        <v>0</v>
      </c>
      <c r="C12" s="928">
        <v>0</v>
      </c>
      <c r="D12" s="928">
        <v>0</v>
      </c>
      <c r="E12" s="928"/>
      <c r="F12" s="928">
        <v>0</v>
      </c>
      <c r="G12" s="928">
        <v>0</v>
      </c>
      <c r="H12" s="928">
        <v>0</v>
      </c>
      <c r="I12" s="928">
        <v>0</v>
      </c>
      <c r="J12" s="928">
        <v>0</v>
      </c>
      <c r="K12" s="929">
        <v>0</v>
      </c>
      <c r="L12" s="941">
        <v>0</v>
      </c>
      <c r="M12" s="928">
        <v>0</v>
      </c>
      <c r="N12" s="928">
        <v>0</v>
      </c>
      <c r="O12" s="928">
        <v>0</v>
      </c>
      <c r="P12" s="928">
        <v>0</v>
      </c>
      <c r="Q12" s="928">
        <v>0</v>
      </c>
      <c r="R12" s="928">
        <v>0</v>
      </c>
      <c r="S12" s="928">
        <v>0</v>
      </c>
      <c r="T12" s="928">
        <v>0</v>
      </c>
      <c r="U12" s="929">
        <v>0</v>
      </c>
    </row>
    <row r="13" spans="1:21" ht="30" hidden="1" customHeight="1" outlineLevel="1">
      <c r="A13" s="926" t="s">
        <v>51</v>
      </c>
      <c r="B13" s="927">
        <f t="shared" ref="B13:B21" si="1">SUM(C13:U13)</f>
        <v>6</v>
      </c>
      <c r="C13" s="928">
        <v>0</v>
      </c>
      <c r="D13" s="928">
        <v>0</v>
      </c>
      <c r="E13" s="928">
        <v>1</v>
      </c>
      <c r="F13" s="928">
        <v>0</v>
      </c>
      <c r="G13" s="928">
        <v>0</v>
      </c>
      <c r="H13" s="928">
        <v>0</v>
      </c>
      <c r="I13" s="928">
        <v>1</v>
      </c>
      <c r="J13" s="928">
        <v>0</v>
      </c>
      <c r="K13" s="929">
        <v>3</v>
      </c>
      <c r="L13" s="941">
        <v>0</v>
      </c>
      <c r="M13" s="928">
        <v>0</v>
      </c>
      <c r="N13" s="928">
        <v>0</v>
      </c>
      <c r="O13" s="928">
        <v>0</v>
      </c>
      <c r="P13" s="928">
        <v>0</v>
      </c>
      <c r="Q13" s="928">
        <v>0</v>
      </c>
      <c r="R13" s="928">
        <v>1</v>
      </c>
      <c r="S13" s="928">
        <v>0</v>
      </c>
      <c r="T13" s="928">
        <v>0</v>
      </c>
      <c r="U13" s="929">
        <v>0</v>
      </c>
    </row>
    <row r="14" spans="1:21" ht="30" hidden="1" customHeight="1" outlineLevel="1">
      <c r="A14" s="926" t="s">
        <v>52</v>
      </c>
      <c r="B14" s="927">
        <f t="shared" si="1"/>
        <v>4</v>
      </c>
      <c r="C14" s="928">
        <v>0</v>
      </c>
      <c r="D14" s="928">
        <v>0</v>
      </c>
      <c r="E14" s="928">
        <v>1</v>
      </c>
      <c r="F14" s="928">
        <v>0</v>
      </c>
      <c r="G14" s="928">
        <v>0</v>
      </c>
      <c r="H14" s="928">
        <v>0</v>
      </c>
      <c r="I14" s="928">
        <v>0</v>
      </c>
      <c r="J14" s="928">
        <v>0</v>
      </c>
      <c r="K14" s="929">
        <v>1</v>
      </c>
      <c r="L14" s="941">
        <v>0</v>
      </c>
      <c r="M14" s="928">
        <v>0</v>
      </c>
      <c r="N14" s="928">
        <v>0</v>
      </c>
      <c r="O14" s="928">
        <v>0</v>
      </c>
      <c r="P14" s="928">
        <v>0</v>
      </c>
      <c r="Q14" s="928">
        <v>0</v>
      </c>
      <c r="R14" s="928">
        <v>1</v>
      </c>
      <c r="S14" s="928">
        <v>0</v>
      </c>
      <c r="T14" s="928">
        <v>0</v>
      </c>
      <c r="U14" s="929">
        <v>1</v>
      </c>
    </row>
    <row r="15" spans="1:21" ht="30" hidden="1" customHeight="1" outlineLevel="1">
      <c r="A15" s="926" t="s">
        <v>53</v>
      </c>
      <c r="B15" s="927">
        <f t="shared" si="1"/>
        <v>4</v>
      </c>
      <c r="C15" s="928">
        <v>0</v>
      </c>
      <c r="D15" s="928">
        <v>0</v>
      </c>
      <c r="E15" s="928">
        <v>1</v>
      </c>
      <c r="F15" s="928">
        <v>0</v>
      </c>
      <c r="G15" s="928">
        <v>0</v>
      </c>
      <c r="H15" s="928">
        <v>0</v>
      </c>
      <c r="I15" s="928">
        <v>0</v>
      </c>
      <c r="J15" s="928">
        <v>0</v>
      </c>
      <c r="K15" s="929">
        <v>3</v>
      </c>
      <c r="L15" s="941">
        <v>0</v>
      </c>
      <c r="M15" s="928">
        <v>0</v>
      </c>
      <c r="N15" s="928">
        <v>0</v>
      </c>
      <c r="O15" s="928">
        <v>0</v>
      </c>
      <c r="P15" s="928">
        <v>0</v>
      </c>
      <c r="Q15" s="928">
        <v>0</v>
      </c>
      <c r="R15" s="928">
        <v>0</v>
      </c>
      <c r="S15" s="928">
        <v>0</v>
      </c>
      <c r="T15" s="928">
        <v>0</v>
      </c>
      <c r="U15" s="929">
        <v>0</v>
      </c>
    </row>
    <row r="16" spans="1:21" ht="30" hidden="1" customHeight="1" outlineLevel="1">
      <c r="A16" s="926" t="s">
        <v>54</v>
      </c>
      <c r="B16" s="927">
        <f t="shared" si="1"/>
        <v>6</v>
      </c>
      <c r="C16" s="928">
        <v>0</v>
      </c>
      <c r="D16" s="928">
        <v>0</v>
      </c>
      <c r="E16" s="928">
        <v>1</v>
      </c>
      <c r="F16" s="928">
        <v>0</v>
      </c>
      <c r="G16" s="928">
        <v>0</v>
      </c>
      <c r="H16" s="928">
        <v>0</v>
      </c>
      <c r="I16" s="928">
        <v>0</v>
      </c>
      <c r="J16" s="928">
        <v>0</v>
      </c>
      <c r="K16" s="929">
        <v>4</v>
      </c>
      <c r="L16" s="941">
        <v>0</v>
      </c>
      <c r="M16" s="928">
        <v>0</v>
      </c>
      <c r="N16" s="928">
        <v>0</v>
      </c>
      <c r="O16" s="928">
        <v>1</v>
      </c>
      <c r="P16" s="928">
        <v>0</v>
      </c>
      <c r="Q16" s="928">
        <v>0</v>
      </c>
      <c r="R16" s="928">
        <v>0</v>
      </c>
      <c r="S16" s="928">
        <v>0</v>
      </c>
      <c r="T16" s="928">
        <v>0</v>
      </c>
      <c r="U16" s="929">
        <v>0</v>
      </c>
    </row>
    <row r="17" spans="1:21" s="56" customFormat="1" ht="30" hidden="1" customHeight="1">
      <c r="A17" s="926" t="s">
        <v>682</v>
      </c>
      <c r="B17" s="927">
        <f t="shared" si="1"/>
        <v>6</v>
      </c>
      <c r="C17" s="928">
        <v>0</v>
      </c>
      <c r="D17" s="928">
        <v>0</v>
      </c>
      <c r="E17" s="928">
        <v>1</v>
      </c>
      <c r="F17" s="928">
        <v>0</v>
      </c>
      <c r="G17" s="928">
        <v>0</v>
      </c>
      <c r="H17" s="928">
        <v>0</v>
      </c>
      <c r="I17" s="928">
        <v>1</v>
      </c>
      <c r="J17" s="928">
        <v>0</v>
      </c>
      <c r="K17" s="929">
        <v>3</v>
      </c>
      <c r="L17" s="941">
        <v>0</v>
      </c>
      <c r="M17" s="928">
        <v>0</v>
      </c>
      <c r="N17" s="928">
        <v>0</v>
      </c>
      <c r="O17" s="928">
        <v>0</v>
      </c>
      <c r="P17" s="928">
        <v>0</v>
      </c>
      <c r="Q17" s="928">
        <v>0</v>
      </c>
      <c r="R17" s="928">
        <v>1</v>
      </c>
      <c r="S17" s="928">
        <v>0</v>
      </c>
      <c r="T17" s="928">
        <v>0</v>
      </c>
      <c r="U17" s="929">
        <v>0</v>
      </c>
    </row>
    <row r="18" spans="1:21" ht="30" hidden="1" customHeight="1" outlineLevel="1">
      <c r="A18" s="926" t="s">
        <v>55</v>
      </c>
      <c r="B18" s="927">
        <f t="shared" si="1"/>
        <v>5</v>
      </c>
      <c r="C18" s="928">
        <v>0</v>
      </c>
      <c r="D18" s="928">
        <v>0</v>
      </c>
      <c r="E18" s="928">
        <v>1</v>
      </c>
      <c r="F18" s="928">
        <v>0</v>
      </c>
      <c r="G18" s="928">
        <v>0</v>
      </c>
      <c r="H18" s="928">
        <v>0</v>
      </c>
      <c r="I18" s="928">
        <v>0</v>
      </c>
      <c r="J18" s="928">
        <v>0</v>
      </c>
      <c r="K18" s="929">
        <v>3</v>
      </c>
      <c r="L18" s="941">
        <v>0</v>
      </c>
      <c r="M18" s="928">
        <v>0</v>
      </c>
      <c r="N18" s="928">
        <v>0</v>
      </c>
      <c r="O18" s="928">
        <v>0</v>
      </c>
      <c r="P18" s="928">
        <v>0</v>
      </c>
      <c r="Q18" s="928">
        <v>0</v>
      </c>
      <c r="R18" s="928">
        <v>0</v>
      </c>
      <c r="S18" s="928">
        <v>0</v>
      </c>
      <c r="T18" s="928">
        <v>0</v>
      </c>
      <c r="U18" s="929">
        <v>1</v>
      </c>
    </row>
    <row r="19" spans="1:21" ht="30" hidden="1" customHeight="1" outlineLevel="1">
      <c r="A19" s="926" t="s">
        <v>56</v>
      </c>
      <c r="B19" s="927">
        <f t="shared" si="1"/>
        <v>6</v>
      </c>
      <c r="C19" s="928">
        <v>0</v>
      </c>
      <c r="D19" s="928">
        <v>0</v>
      </c>
      <c r="E19" s="928">
        <v>1</v>
      </c>
      <c r="F19" s="928">
        <v>0</v>
      </c>
      <c r="G19" s="928">
        <v>0</v>
      </c>
      <c r="H19" s="928">
        <v>0</v>
      </c>
      <c r="I19" s="928">
        <v>0</v>
      </c>
      <c r="J19" s="928">
        <v>0</v>
      </c>
      <c r="K19" s="929">
        <v>4</v>
      </c>
      <c r="L19" s="941">
        <v>0</v>
      </c>
      <c r="M19" s="928">
        <v>0</v>
      </c>
      <c r="N19" s="928">
        <v>0</v>
      </c>
      <c r="O19" s="928">
        <v>0</v>
      </c>
      <c r="P19" s="928">
        <v>0</v>
      </c>
      <c r="Q19" s="928">
        <v>0</v>
      </c>
      <c r="R19" s="928">
        <v>0</v>
      </c>
      <c r="S19" s="928">
        <v>0</v>
      </c>
      <c r="T19" s="928">
        <v>0</v>
      </c>
      <c r="U19" s="929">
        <v>1</v>
      </c>
    </row>
    <row r="20" spans="1:21" ht="30" hidden="1" customHeight="1" outlineLevel="1">
      <c r="A20" s="926" t="s">
        <v>57</v>
      </c>
      <c r="B20" s="927">
        <f t="shared" si="1"/>
        <v>5</v>
      </c>
      <c r="C20" s="928">
        <v>0</v>
      </c>
      <c r="D20" s="928">
        <v>0</v>
      </c>
      <c r="E20" s="928">
        <v>0</v>
      </c>
      <c r="F20" s="928">
        <v>0</v>
      </c>
      <c r="G20" s="928">
        <v>0</v>
      </c>
      <c r="H20" s="928">
        <v>0</v>
      </c>
      <c r="I20" s="928">
        <v>0</v>
      </c>
      <c r="J20" s="928">
        <v>0</v>
      </c>
      <c r="K20" s="929">
        <v>3</v>
      </c>
      <c r="L20" s="941">
        <v>0</v>
      </c>
      <c r="M20" s="928">
        <v>0</v>
      </c>
      <c r="N20" s="928">
        <v>0</v>
      </c>
      <c r="O20" s="928">
        <v>1</v>
      </c>
      <c r="P20" s="928">
        <v>1</v>
      </c>
      <c r="Q20" s="928">
        <v>0</v>
      </c>
      <c r="R20" s="928">
        <v>0</v>
      </c>
      <c r="S20" s="928">
        <v>0</v>
      </c>
      <c r="T20" s="928">
        <v>0</v>
      </c>
      <c r="U20" s="929">
        <v>0</v>
      </c>
    </row>
    <row r="21" spans="1:21" ht="30" hidden="1" customHeight="1" outlineLevel="1">
      <c r="A21" s="926" t="s">
        <v>58</v>
      </c>
      <c r="B21" s="927">
        <f t="shared" si="1"/>
        <v>6</v>
      </c>
      <c r="C21" s="928">
        <v>0</v>
      </c>
      <c r="D21" s="928">
        <v>0</v>
      </c>
      <c r="E21" s="928">
        <v>1</v>
      </c>
      <c r="F21" s="928">
        <v>0</v>
      </c>
      <c r="G21" s="928">
        <v>0</v>
      </c>
      <c r="H21" s="928">
        <v>0</v>
      </c>
      <c r="I21" s="928">
        <v>1</v>
      </c>
      <c r="J21" s="928">
        <v>0</v>
      </c>
      <c r="K21" s="929">
        <v>3</v>
      </c>
      <c r="L21" s="941">
        <v>0</v>
      </c>
      <c r="M21" s="928">
        <v>0</v>
      </c>
      <c r="N21" s="928">
        <v>0</v>
      </c>
      <c r="O21" s="928">
        <v>0</v>
      </c>
      <c r="P21" s="928">
        <v>0</v>
      </c>
      <c r="Q21" s="928">
        <v>0</v>
      </c>
      <c r="R21" s="928">
        <v>1</v>
      </c>
      <c r="S21" s="928">
        <v>0</v>
      </c>
      <c r="T21" s="928">
        <v>0</v>
      </c>
      <c r="U21" s="929">
        <v>0</v>
      </c>
    </row>
    <row r="22" spans="1:21" s="524" customFormat="1" ht="30" customHeight="1" outlineLevel="1">
      <c r="A22" s="930">
        <v>2020</v>
      </c>
      <c r="B22" s="931">
        <f>SUM(B23:B32)</f>
        <v>52</v>
      </c>
      <c r="C22" s="932">
        <f t="shared" ref="C22:I22" si="2">SUM(C23:C32)</f>
        <v>0</v>
      </c>
      <c r="D22" s="932">
        <f t="shared" si="2"/>
        <v>0</v>
      </c>
      <c r="E22" s="932">
        <f t="shared" si="2"/>
        <v>8</v>
      </c>
      <c r="F22" s="932">
        <f t="shared" si="2"/>
        <v>0</v>
      </c>
      <c r="G22" s="932">
        <f t="shared" si="2"/>
        <v>0</v>
      </c>
      <c r="H22" s="932">
        <f t="shared" si="2"/>
        <v>0</v>
      </c>
      <c r="I22" s="932">
        <f t="shared" si="2"/>
        <v>3</v>
      </c>
      <c r="J22" s="932">
        <f>SUM(J23:J32)</f>
        <v>0</v>
      </c>
      <c r="K22" s="933">
        <f t="shared" ref="K22:T22" si="3">SUM(K23:K32)</f>
        <v>30</v>
      </c>
      <c r="L22" s="942">
        <f t="shared" si="3"/>
        <v>0</v>
      </c>
      <c r="M22" s="932">
        <f t="shared" si="3"/>
        <v>0</v>
      </c>
      <c r="N22" s="932">
        <f t="shared" si="3"/>
        <v>0</v>
      </c>
      <c r="O22" s="932">
        <f t="shared" si="3"/>
        <v>1</v>
      </c>
      <c r="P22" s="932">
        <f t="shared" si="3"/>
        <v>1</v>
      </c>
      <c r="Q22" s="932">
        <f t="shared" si="3"/>
        <v>0</v>
      </c>
      <c r="R22" s="932">
        <f t="shared" si="3"/>
        <v>3</v>
      </c>
      <c r="S22" s="932">
        <f t="shared" si="3"/>
        <v>0</v>
      </c>
      <c r="T22" s="932">
        <f t="shared" si="3"/>
        <v>0</v>
      </c>
      <c r="U22" s="933">
        <f>SUM(U23:U32)</f>
        <v>6</v>
      </c>
    </row>
    <row r="23" spans="1:21" ht="30" customHeight="1" outlineLevel="1">
      <c r="A23" s="926" t="s">
        <v>50</v>
      </c>
      <c r="B23" s="927">
        <f>SUM(C23:U23)</f>
        <v>0</v>
      </c>
      <c r="C23" s="934">
        <v>0</v>
      </c>
      <c r="D23" s="934">
        <v>0</v>
      </c>
      <c r="E23" s="934">
        <v>0</v>
      </c>
      <c r="F23" s="934">
        <v>0</v>
      </c>
      <c r="G23" s="934">
        <v>0</v>
      </c>
      <c r="H23" s="934">
        <v>0</v>
      </c>
      <c r="I23" s="934">
        <v>0</v>
      </c>
      <c r="J23" s="934">
        <v>0</v>
      </c>
      <c r="K23" s="935">
        <v>0</v>
      </c>
      <c r="L23" s="943">
        <v>0</v>
      </c>
      <c r="M23" s="934">
        <v>0</v>
      </c>
      <c r="N23" s="934">
        <v>0</v>
      </c>
      <c r="O23" s="934">
        <v>0</v>
      </c>
      <c r="P23" s="934">
        <v>0</v>
      </c>
      <c r="Q23" s="934">
        <v>0</v>
      </c>
      <c r="R23" s="934">
        <v>0</v>
      </c>
      <c r="S23" s="934">
        <v>0</v>
      </c>
      <c r="T23" s="934">
        <v>0</v>
      </c>
      <c r="U23" s="935">
        <v>0</v>
      </c>
    </row>
    <row r="24" spans="1:21" ht="30" customHeight="1" outlineLevel="1">
      <c r="A24" s="926" t="s">
        <v>51</v>
      </c>
      <c r="B24" s="927">
        <f t="shared" ref="B24:B32" si="4">SUM(C24:U24)</f>
        <v>6</v>
      </c>
      <c r="C24" s="934">
        <v>0</v>
      </c>
      <c r="D24" s="934">
        <v>0</v>
      </c>
      <c r="E24" s="934">
        <v>1</v>
      </c>
      <c r="F24" s="934">
        <v>0</v>
      </c>
      <c r="G24" s="934">
        <v>0</v>
      </c>
      <c r="H24" s="934">
        <v>0</v>
      </c>
      <c r="I24" s="934">
        <v>1</v>
      </c>
      <c r="J24" s="934">
        <v>0</v>
      </c>
      <c r="K24" s="935">
        <v>4</v>
      </c>
      <c r="L24" s="943">
        <v>0</v>
      </c>
      <c r="M24" s="934">
        <v>0</v>
      </c>
      <c r="N24" s="934">
        <v>0</v>
      </c>
      <c r="O24" s="934">
        <v>0</v>
      </c>
      <c r="P24" s="934">
        <v>0</v>
      </c>
      <c r="Q24" s="934">
        <v>0</v>
      </c>
      <c r="R24" s="934">
        <v>0</v>
      </c>
      <c r="S24" s="934">
        <v>0</v>
      </c>
      <c r="T24" s="934">
        <v>0</v>
      </c>
      <c r="U24" s="935">
        <v>0</v>
      </c>
    </row>
    <row r="25" spans="1:21" ht="30" customHeight="1" outlineLevel="1">
      <c r="A25" s="926" t="s">
        <v>52</v>
      </c>
      <c r="B25" s="927">
        <f t="shared" si="4"/>
        <v>4</v>
      </c>
      <c r="C25" s="934">
        <v>0</v>
      </c>
      <c r="D25" s="934">
        <v>0</v>
      </c>
      <c r="E25" s="934">
        <v>1</v>
      </c>
      <c r="F25" s="934">
        <v>0</v>
      </c>
      <c r="G25" s="934">
        <v>0</v>
      </c>
      <c r="H25" s="934">
        <v>0</v>
      </c>
      <c r="I25" s="934">
        <v>0</v>
      </c>
      <c r="J25" s="934">
        <v>0</v>
      </c>
      <c r="K25" s="935">
        <v>1</v>
      </c>
      <c r="L25" s="943">
        <v>0</v>
      </c>
      <c r="M25" s="934">
        <v>0</v>
      </c>
      <c r="N25" s="934">
        <v>0</v>
      </c>
      <c r="O25" s="934">
        <v>0</v>
      </c>
      <c r="P25" s="934">
        <v>0</v>
      </c>
      <c r="Q25" s="934">
        <v>0</v>
      </c>
      <c r="R25" s="934">
        <v>1</v>
      </c>
      <c r="S25" s="934">
        <v>0</v>
      </c>
      <c r="T25" s="934">
        <v>0</v>
      </c>
      <c r="U25" s="935">
        <v>1</v>
      </c>
    </row>
    <row r="26" spans="1:21" ht="30" customHeight="1" outlineLevel="1">
      <c r="A26" s="926" t="s">
        <v>53</v>
      </c>
      <c r="B26" s="927">
        <f t="shared" si="4"/>
        <v>4</v>
      </c>
      <c r="C26" s="934">
        <v>0</v>
      </c>
      <c r="D26" s="934">
        <v>0</v>
      </c>
      <c r="E26" s="934">
        <v>1</v>
      </c>
      <c r="F26" s="934">
        <v>0</v>
      </c>
      <c r="G26" s="934">
        <v>0</v>
      </c>
      <c r="H26" s="934">
        <v>0</v>
      </c>
      <c r="I26" s="934">
        <v>0</v>
      </c>
      <c r="J26" s="934">
        <v>0</v>
      </c>
      <c r="K26" s="935">
        <v>3</v>
      </c>
      <c r="L26" s="943">
        <v>0</v>
      </c>
      <c r="M26" s="934">
        <v>0</v>
      </c>
      <c r="N26" s="934">
        <v>0</v>
      </c>
      <c r="O26" s="934">
        <v>0</v>
      </c>
      <c r="P26" s="934">
        <v>0</v>
      </c>
      <c r="Q26" s="934">
        <v>0</v>
      </c>
      <c r="R26" s="934">
        <v>0</v>
      </c>
      <c r="S26" s="934">
        <v>0</v>
      </c>
      <c r="T26" s="934">
        <v>0</v>
      </c>
      <c r="U26" s="935">
        <v>0</v>
      </c>
    </row>
    <row r="27" spans="1:21" ht="30" customHeight="1" outlineLevel="1">
      <c r="A27" s="926" t="s">
        <v>54</v>
      </c>
      <c r="B27" s="927">
        <f t="shared" si="4"/>
        <v>6</v>
      </c>
      <c r="C27" s="934">
        <v>0</v>
      </c>
      <c r="D27" s="934">
        <v>0</v>
      </c>
      <c r="E27" s="934">
        <v>1</v>
      </c>
      <c r="F27" s="934">
        <v>0</v>
      </c>
      <c r="G27" s="934">
        <v>0</v>
      </c>
      <c r="H27" s="934">
        <v>0</v>
      </c>
      <c r="I27" s="934">
        <v>0</v>
      </c>
      <c r="J27" s="934">
        <v>0</v>
      </c>
      <c r="K27" s="935">
        <v>5</v>
      </c>
      <c r="L27" s="943">
        <v>0</v>
      </c>
      <c r="M27" s="934">
        <v>0</v>
      </c>
      <c r="N27" s="934">
        <v>0</v>
      </c>
      <c r="O27" s="934">
        <v>0</v>
      </c>
      <c r="P27" s="934">
        <v>0</v>
      </c>
      <c r="Q27" s="934">
        <v>0</v>
      </c>
      <c r="R27" s="934">
        <v>0</v>
      </c>
      <c r="S27" s="934">
        <v>0</v>
      </c>
      <c r="T27" s="934">
        <v>0</v>
      </c>
      <c r="U27" s="935">
        <v>0</v>
      </c>
    </row>
    <row r="28" spans="1:21" s="58" customFormat="1" ht="30" customHeight="1">
      <c r="A28" s="926" t="s">
        <v>682</v>
      </c>
      <c r="B28" s="927">
        <f t="shared" si="4"/>
        <v>6</v>
      </c>
      <c r="C28" s="934">
        <v>0</v>
      </c>
      <c r="D28" s="934">
        <v>0</v>
      </c>
      <c r="E28" s="934">
        <v>1</v>
      </c>
      <c r="F28" s="934">
        <v>0</v>
      </c>
      <c r="G28" s="934">
        <v>0</v>
      </c>
      <c r="H28" s="934">
        <v>0</v>
      </c>
      <c r="I28" s="934">
        <v>1</v>
      </c>
      <c r="J28" s="934">
        <v>0</v>
      </c>
      <c r="K28" s="935">
        <v>2</v>
      </c>
      <c r="L28" s="943">
        <v>0</v>
      </c>
      <c r="M28" s="934">
        <v>0</v>
      </c>
      <c r="N28" s="934">
        <v>0</v>
      </c>
      <c r="O28" s="934">
        <v>0</v>
      </c>
      <c r="P28" s="934">
        <v>0</v>
      </c>
      <c r="Q28" s="934">
        <v>0</v>
      </c>
      <c r="R28" s="934">
        <v>2</v>
      </c>
      <c r="S28" s="934">
        <v>0</v>
      </c>
      <c r="T28" s="934">
        <v>0</v>
      </c>
      <c r="U28" s="935">
        <v>0</v>
      </c>
    </row>
    <row r="29" spans="1:21" s="58" customFormat="1" ht="30" customHeight="1">
      <c r="A29" s="926" t="s">
        <v>55</v>
      </c>
      <c r="B29" s="927">
        <f t="shared" si="4"/>
        <v>5</v>
      </c>
      <c r="C29" s="934">
        <v>0</v>
      </c>
      <c r="D29" s="934">
        <v>0</v>
      </c>
      <c r="E29" s="934">
        <v>1</v>
      </c>
      <c r="F29" s="934">
        <v>0</v>
      </c>
      <c r="G29" s="934">
        <v>0</v>
      </c>
      <c r="H29" s="934">
        <v>0</v>
      </c>
      <c r="I29" s="934">
        <v>0</v>
      </c>
      <c r="J29" s="934">
        <v>0</v>
      </c>
      <c r="K29" s="935">
        <v>3</v>
      </c>
      <c r="L29" s="943">
        <v>0</v>
      </c>
      <c r="M29" s="934">
        <v>0</v>
      </c>
      <c r="N29" s="934">
        <v>0</v>
      </c>
      <c r="O29" s="934">
        <v>0</v>
      </c>
      <c r="P29" s="934">
        <v>0</v>
      </c>
      <c r="Q29" s="934">
        <v>0</v>
      </c>
      <c r="R29" s="934">
        <v>0</v>
      </c>
      <c r="S29" s="934">
        <v>0</v>
      </c>
      <c r="T29" s="934">
        <v>0</v>
      </c>
      <c r="U29" s="935">
        <v>1</v>
      </c>
    </row>
    <row r="30" spans="1:21" s="58" customFormat="1" ht="30" customHeight="1">
      <c r="A30" s="926" t="s">
        <v>56</v>
      </c>
      <c r="B30" s="927">
        <f t="shared" si="4"/>
        <v>6</v>
      </c>
      <c r="C30" s="934">
        <v>0</v>
      </c>
      <c r="D30" s="934">
        <v>0</v>
      </c>
      <c r="E30" s="934">
        <v>1</v>
      </c>
      <c r="F30" s="934">
        <v>0</v>
      </c>
      <c r="G30" s="934">
        <v>0</v>
      </c>
      <c r="H30" s="934">
        <v>0</v>
      </c>
      <c r="I30" s="934">
        <v>0</v>
      </c>
      <c r="J30" s="934">
        <v>0</v>
      </c>
      <c r="K30" s="935">
        <v>5</v>
      </c>
      <c r="L30" s="943">
        <v>0</v>
      </c>
      <c r="M30" s="934">
        <v>0</v>
      </c>
      <c r="N30" s="934">
        <v>0</v>
      </c>
      <c r="O30" s="934">
        <v>0</v>
      </c>
      <c r="P30" s="934">
        <v>0</v>
      </c>
      <c r="Q30" s="934">
        <v>0</v>
      </c>
      <c r="R30" s="934">
        <v>0</v>
      </c>
      <c r="S30" s="934">
        <v>0</v>
      </c>
      <c r="T30" s="934">
        <v>0</v>
      </c>
      <c r="U30" s="935">
        <v>0</v>
      </c>
    </row>
    <row r="31" spans="1:21" s="58" customFormat="1" ht="30" customHeight="1">
      <c r="A31" s="926" t="s">
        <v>57</v>
      </c>
      <c r="B31" s="927">
        <f t="shared" si="4"/>
        <v>9</v>
      </c>
      <c r="C31" s="934">
        <v>0</v>
      </c>
      <c r="D31" s="934">
        <v>0</v>
      </c>
      <c r="E31" s="934">
        <v>0</v>
      </c>
      <c r="F31" s="934">
        <v>0</v>
      </c>
      <c r="G31" s="934">
        <v>0</v>
      </c>
      <c r="H31" s="934">
        <v>0</v>
      </c>
      <c r="I31" s="934">
        <v>0</v>
      </c>
      <c r="J31" s="934">
        <v>0</v>
      </c>
      <c r="K31" s="935">
        <v>4</v>
      </c>
      <c r="L31" s="943">
        <v>0</v>
      </c>
      <c r="M31" s="934">
        <v>0</v>
      </c>
      <c r="N31" s="934">
        <v>0</v>
      </c>
      <c r="O31" s="934">
        <v>1</v>
      </c>
      <c r="P31" s="934">
        <v>1</v>
      </c>
      <c r="Q31" s="934">
        <v>0</v>
      </c>
      <c r="R31" s="934">
        <v>0</v>
      </c>
      <c r="S31" s="934">
        <v>0</v>
      </c>
      <c r="T31" s="934">
        <v>0</v>
      </c>
      <c r="U31" s="935">
        <v>3</v>
      </c>
    </row>
    <row r="32" spans="1:21" s="44" customFormat="1" ht="30" customHeight="1">
      <c r="A32" s="926" t="s">
        <v>58</v>
      </c>
      <c r="B32" s="927">
        <f t="shared" si="4"/>
        <v>6</v>
      </c>
      <c r="C32" s="934">
        <v>0</v>
      </c>
      <c r="D32" s="934">
        <v>0</v>
      </c>
      <c r="E32" s="934">
        <v>1</v>
      </c>
      <c r="F32" s="934">
        <v>0</v>
      </c>
      <c r="G32" s="934">
        <v>0</v>
      </c>
      <c r="H32" s="934">
        <v>0</v>
      </c>
      <c r="I32" s="934">
        <v>1</v>
      </c>
      <c r="J32" s="934">
        <v>0</v>
      </c>
      <c r="K32" s="935">
        <v>3</v>
      </c>
      <c r="L32" s="943">
        <v>0</v>
      </c>
      <c r="M32" s="934">
        <v>0</v>
      </c>
      <c r="N32" s="934">
        <v>0</v>
      </c>
      <c r="O32" s="934">
        <v>0</v>
      </c>
      <c r="P32" s="934">
        <v>0</v>
      </c>
      <c r="Q32" s="934">
        <v>0</v>
      </c>
      <c r="R32" s="934">
        <v>0</v>
      </c>
      <c r="S32" s="934">
        <v>0</v>
      </c>
      <c r="T32" s="934">
        <v>0</v>
      </c>
      <c r="U32" s="935">
        <v>1</v>
      </c>
    </row>
    <row r="33" spans="1:21" s="716" customFormat="1" ht="9.9499999999999993" customHeight="1" thickBot="1">
      <c r="A33" s="718"/>
      <c r="B33" s="719"/>
      <c r="C33" s="707"/>
      <c r="D33" s="707"/>
      <c r="E33" s="707"/>
      <c r="F33" s="707"/>
      <c r="G33" s="707"/>
      <c r="H33" s="707"/>
      <c r="I33" s="707"/>
      <c r="J33" s="707"/>
      <c r="K33" s="939"/>
      <c r="L33" s="944"/>
      <c r="M33" s="721"/>
      <c r="N33" s="721"/>
      <c r="O33" s="721"/>
      <c r="P33" s="721"/>
      <c r="Q33" s="721"/>
      <c r="R33" s="721"/>
      <c r="S33" s="721"/>
      <c r="T33" s="721"/>
      <c r="U33" s="722"/>
    </row>
    <row r="34" spans="1:21" ht="9.9499999999999993" customHeight="1">
      <c r="A34" s="72"/>
      <c r="B34" s="21"/>
      <c r="C34" s="22"/>
      <c r="D34" s="22"/>
      <c r="E34" s="22"/>
      <c r="F34" s="22"/>
      <c r="G34" s="22"/>
      <c r="H34" s="22"/>
      <c r="I34" s="22"/>
      <c r="J34" s="580"/>
    </row>
    <row r="35" spans="1:21">
      <c r="A35" s="912" t="s">
        <v>832</v>
      </c>
      <c r="B35" s="842"/>
      <c r="C35" s="842"/>
      <c r="D35" s="842"/>
      <c r="E35" s="842"/>
      <c r="F35" s="842"/>
      <c r="G35" s="912"/>
      <c r="H35" s="842"/>
      <c r="I35" s="912"/>
      <c r="J35" s="842"/>
      <c r="N35" s="58"/>
    </row>
    <row r="36" spans="1:21">
      <c r="A36" s="328" t="s">
        <v>833</v>
      </c>
      <c r="B36" s="328"/>
      <c r="C36" s="328"/>
      <c r="D36" s="328"/>
      <c r="E36" s="328"/>
      <c r="F36" s="328"/>
      <c r="G36" s="328"/>
      <c r="H36" s="328"/>
      <c r="I36" s="328"/>
      <c r="J36" s="948"/>
      <c r="N36" s="58"/>
    </row>
    <row r="37" spans="1:21">
      <c r="N37" s="58"/>
    </row>
    <row r="38" spans="1:21">
      <c r="A38" s="63"/>
      <c r="N38" s="58"/>
    </row>
    <row r="39" spans="1:21">
      <c r="N39" s="58"/>
    </row>
    <row r="40" spans="1:21">
      <c r="N40" s="58"/>
    </row>
    <row r="41" spans="1:21">
      <c r="N41" s="58"/>
    </row>
    <row r="42" spans="1:21">
      <c r="N42" s="58"/>
    </row>
    <row r="43" spans="1:21">
      <c r="N43" s="58"/>
    </row>
    <row r="44" spans="1:21">
      <c r="N44" s="58"/>
    </row>
    <row r="45" spans="1:21">
      <c r="N45" s="58"/>
    </row>
    <row r="46" spans="1:21">
      <c r="N46" s="58"/>
    </row>
    <row r="47" spans="1:21">
      <c r="N47" s="58"/>
    </row>
    <row r="48" spans="1:21">
      <c r="N48" s="58"/>
    </row>
    <row r="49" spans="14:14">
      <c r="N49" s="58"/>
    </row>
    <row r="50" spans="14:14">
      <c r="N50" s="58"/>
    </row>
    <row r="51" spans="14:14">
      <c r="N51" s="58"/>
    </row>
    <row r="52" spans="14:14">
      <c r="N52" s="58"/>
    </row>
    <row r="53" spans="14:14">
      <c r="N53" s="58"/>
    </row>
    <row r="54" spans="14:14">
      <c r="N54" s="58"/>
    </row>
    <row r="55" spans="14:14">
      <c r="N55" s="58"/>
    </row>
    <row r="56" spans="14:14">
      <c r="N56" s="58"/>
    </row>
    <row r="57" spans="14:14">
      <c r="N57" s="58"/>
    </row>
    <row r="58" spans="14:14">
      <c r="N58" s="58"/>
    </row>
    <row r="59" spans="14:14">
      <c r="N59" s="58"/>
    </row>
    <row r="60" spans="14:14">
      <c r="N60" s="58"/>
    </row>
    <row r="61" spans="14:14">
      <c r="N61" s="58"/>
    </row>
    <row r="62" spans="14:14">
      <c r="N62" s="58"/>
    </row>
    <row r="63" spans="14:14">
      <c r="N63" s="58"/>
    </row>
    <row r="64" spans="14:14">
      <c r="N64" s="58"/>
    </row>
    <row r="65" spans="14:14">
      <c r="N65" s="58"/>
    </row>
    <row r="66" spans="14:14">
      <c r="N66" s="58"/>
    </row>
    <row r="67" spans="14:14">
      <c r="N67" s="58"/>
    </row>
    <row r="68" spans="14:14">
      <c r="N68" s="58"/>
    </row>
    <row r="69" spans="14:14">
      <c r="N69" s="58"/>
    </row>
    <row r="70" spans="14:14">
      <c r="N70" s="58"/>
    </row>
    <row r="71" spans="14:14">
      <c r="N71" s="58"/>
    </row>
    <row r="72" spans="14:14">
      <c r="N72" s="58"/>
    </row>
    <row r="73" spans="14:14">
      <c r="N73" s="58"/>
    </row>
    <row r="74" spans="14:14">
      <c r="N74" s="58"/>
    </row>
    <row r="75" spans="14:14">
      <c r="N75" s="58"/>
    </row>
    <row r="76" spans="14:14">
      <c r="N76" s="58"/>
    </row>
    <row r="77" spans="14:14">
      <c r="N77" s="58"/>
    </row>
    <row r="78" spans="14:14">
      <c r="N78" s="58"/>
    </row>
    <row r="79" spans="14:14">
      <c r="N79" s="58"/>
    </row>
    <row r="80" spans="14:14">
      <c r="N80" s="58"/>
    </row>
    <row r="81" spans="14:14">
      <c r="N81" s="58"/>
    </row>
    <row r="82" spans="14:14">
      <c r="N82" s="58"/>
    </row>
    <row r="83" spans="14:14">
      <c r="N83" s="58"/>
    </row>
    <row r="84" spans="14:14">
      <c r="N84" s="58"/>
    </row>
    <row r="85" spans="14:14">
      <c r="N85" s="58"/>
    </row>
    <row r="86" spans="14:14">
      <c r="N86" s="58"/>
    </row>
    <row r="87" spans="14:14">
      <c r="N87" s="58"/>
    </row>
    <row r="88" spans="14:14">
      <c r="N88" s="58"/>
    </row>
    <row r="89" spans="14:14">
      <c r="N89" s="58"/>
    </row>
    <row r="90" spans="14:14">
      <c r="N90" s="58"/>
    </row>
    <row r="91" spans="14:14">
      <c r="N91" s="58"/>
    </row>
    <row r="92" spans="14:14">
      <c r="N92" s="58"/>
    </row>
    <row r="93" spans="14:14">
      <c r="N93" s="58"/>
    </row>
    <row r="94" spans="14:14">
      <c r="N94" s="58"/>
    </row>
    <row r="95" spans="14:14">
      <c r="N95" s="58"/>
    </row>
    <row r="96" spans="14:14">
      <c r="N96" s="58"/>
    </row>
    <row r="97" spans="14:14">
      <c r="N97" s="58"/>
    </row>
    <row r="98" spans="14:14">
      <c r="N98" s="58"/>
    </row>
    <row r="99" spans="14:14">
      <c r="N99" s="58"/>
    </row>
    <row r="100" spans="14:14">
      <c r="N100" s="58"/>
    </row>
    <row r="101" spans="14:14">
      <c r="N101" s="58"/>
    </row>
    <row r="102" spans="14:14">
      <c r="N102" s="58"/>
    </row>
    <row r="103" spans="14:14">
      <c r="N103" s="58"/>
    </row>
    <row r="104" spans="14:14">
      <c r="N104" s="58"/>
    </row>
    <row r="105" spans="14:14">
      <c r="N105" s="58"/>
    </row>
    <row r="106" spans="14:14">
      <c r="N106" s="58"/>
    </row>
    <row r="107" spans="14:14">
      <c r="N107" s="58"/>
    </row>
    <row r="108" spans="14:14">
      <c r="N108" s="58"/>
    </row>
    <row r="109" spans="14:14">
      <c r="N109" s="58"/>
    </row>
    <row r="110" spans="14:14">
      <c r="N110" s="58"/>
    </row>
    <row r="111" spans="14:14">
      <c r="N111" s="58"/>
    </row>
    <row r="112" spans="14:14">
      <c r="N112" s="58"/>
    </row>
    <row r="113" spans="14:14">
      <c r="N113" s="58"/>
    </row>
    <row r="114" spans="14:14">
      <c r="N114" s="58"/>
    </row>
    <row r="115" spans="14:14">
      <c r="N115" s="58"/>
    </row>
    <row r="116" spans="14:14">
      <c r="N116" s="58"/>
    </row>
    <row r="117" spans="14:14">
      <c r="N117" s="58"/>
    </row>
    <row r="118" spans="14:14">
      <c r="N118" s="58"/>
    </row>
    <row r="119" spans="14:14">
      <c r="N119" s="58"/>
    </row>
    <row r="120" spans="14:14">
      <c r="N120" s="58"/>
    </row>
    <row r="121" spans="14:14">
      <c r="N121" s="58"/>
    </row>
    <row r="122" spans="14:14">
      <c r="N122" s="58"/>
    </row>
    <row r="123" spans="14:14">
      <c r="N123" s="58"/>
    </row>
    <row r="124" spans="14:14">
      <c r="N124" s="58"/>
    </row>
    <row r="125" spans="14:14">
      <c r="N125" s="58"/>
    </row>
    <row r="126" spans="14:14">
      <c r="N126" s="58"/>
    </row>
    <row r="127" spans="14:14">
      <c r="N127" s="58"/>
    </row>
    <row r="128" spans="14:14">
      <c r="N128" s="58"/>
    </row>
    <row r="129" spans="14:14">
      <c r="N129" s="58"/>
    </row>
    <row r="130" spans="14:14">
      <c r="N130" s="58"/>
    </row>
    <row r="131" spans="14:14">
      <c r="N131" s="58"/>
    </row>
    <row r="132" spans="14:14">
      <c r="N132" s="58"/>
    </row>
    <row r="133" spans="14:14">
      <c r="N133" s="58"/>
    </row>
    <row r="134" spans="14:14">
      <c r="N134" s="58"/>
    </row>
    <row r="135" spans="14:14">
      <c r="N135" s="58"/>
    </row>
    <row r="136" spans="14:14">
      <c r="N136" s="58"/>
    </row>
    <row r="137" spans="14:14">
      <c r="N137" s="58"/>
    </row>
    <row r="138" spans="14:14">
      <c r="N138" s="58"/>
    </row>
    <row r="139" spans="14:14">
      <c r="N139" s="58"/>
    </row>
    <row r="140" spans="14:14">
      <c r="N140" s="58"/>
    </row>
    <row r="141" spans="14:14">
      <c r="N141" s="58"/>
    </row>
    <row r="142" spans="14:14">
      <c r="N142" s="58"/>
    </row>
    <row r="143" spans="14:14">
      <c r="N143" s="58"/>
    </row>
    <row r="144" spans="14:14">
      <c r="N144" s="58"/>
    </row>
    <row r="145" spans="14:14">
      <c r="N145" s="58"/>
    </row>
    <row r="146" spans="14:14">
      <c r="N146" s="58"/>
    </row>
    <row r="147" spans="14:14">
      <c r="N147" s="58"/>
    </row>
    <row r="148" spans="14:14">
      <c r="N148" s="58"/>
    </row>
    <row r="149" spans="14:14">
      <c r="N149" s="58"/>
    </row>
    <row r="150" spans="14:14">
      <c r="N150" s="58"/>
    </row>
    <row r="151" spans="14:14">
      <c r="N151" s="58"/>
    </row>
    <row r="152" spans="14:14">
      <c r="N152" s="58"/>
    </row>
    <row r="153" spans="14:14">
      <c r="N153" s="58"/>
    </row>
    <row r="154" spans="14:14">
      <c r="N154" s="58"/>
    </row>
    <row r="155" spans="14:14">
      <c r="N155" s="58"/>
    </row>
    <row r="156" spans="14:14">
      <c r="N156" s="58"/>
    </row>
    <row r="157" spans="14:14">
      <c r="N157" s="58"/>
    </row>
    <row r="158" spans="14:14">
      <c r="N158" s="58"/>
    </row>
    <row r="159" spans="14:14">
      <c r="N159" s="58"/>
    </row>
    <row r="160" spans="14:14">
      <c r="N160" s="58"/>
    </row>
    <row r="161" spans="14:14">
      <c r="N161" s="58"/>
    </row>
    <row r="162" spans="14:14">
      <c r="N162" s="58"/>
    </row>
    <row r="163" spans="14:14">
      <c r="N163" s="58"/>
    </row>
    <row r="164" spans="14:14">
      <c r="N164" s="58"/>
    </row>
    <row r="165" spans="14:14">
      <c r="N165" s="58"/>
    </row>
    <row r="166" spans="14:14">
      <c r="N166" s="58"/>
    </row>
    <row r="167" spans="14:14">
      <c r="N167" s="58"/>
    </row>
    <row r="168" spans="14:14">
      <c r="N168" s="58"/>
    </row>
    <row r="169" spans="14:14">
      <c r="N169" s="58"/>
    </row>
    <row r="170" spans="14:14">
      <c r="N170" s="58"/>
    </row>
    <row r="171" spans="14:14">
      <c r="N171" s="58"/>
    </row>
    <row r="172" spans="14:14">
      <c r="N172" s="58"/>
    </row>
    <row r="173" spans="14:14">
      <c r="N173" s="58"/>
    </row>
    <row r="174" spans="14:14">
      <c r="N174" s="58"/>
    </row>
    <row r="175" spans="14:14">
      <c r="N175" s="58"/>
    </row>
    <row r="176" spans="14:14">
      <c r="N176" s="58"/>
    </row>
    <row r="177" spans="14:14">
      <c r="N177" s="58"/>
    </row>
    <row r="178" spans="14:14">
      <c r="N178" s="58"/>
    </row>
    <row r="179" spans="14:14">
      <c r="N179" s="58"/>
    </row>
    <row r="180" spans="14:14">
      <c r="N180" s="58"/>
    </row>
    <row r="181" spans="14:14">
      <c r="N181" s="58"/>
    </row>
    <row r="182" spans="14:14">
      <c r="N182" s="58"/>
    </row>
    <row r="183" spans="14:14">
      <c r="N183" s="58"/>
    </row>
    <row r="184" spans="14:14">
      <c r="N184" s="58"/>
    </row>
    <row r="185" spans="14:14">
      <c r="N185" s="58"/>
    </row>
    <row r="186" spans="14:14">
      <c r="N186" s="58"/>
    </row>
    <row r="187" spans="14:14">
      <c r="N187" s="58"/>
    </row>
    <row r="188" spans="14:14">
      <c r="N188" s="58"/>
    </row>
    <row r="189" spans="14:14">
      <c r="N189" s="58"/>
    </row>
    <row r="190" spans="14:14">
      <c r="N190" s="58"/>
    </row>
    <row r="191" spans="14:14">
      <c r="N191" s="58"/>
    </row>
    <row r="192" spans="14:14">
      <c r="N192" s="58"/>
    </row>
    <row r="193" spans="14:14">
      <c r="N193" s="58"/>
    </row>
    <row r="194" spans="14:14">
      <c r="N194" s="58"/>
    </row>
    <row r="195" spans="14:14">
      <c r="N195" s="58"/>
    </row>
    <row r="196" spans="14:14">
      <c r="N196" s="58"/>
    </row>
    <row r="197" spans="14:14">
      <c r="N197" s="58"/>
    </row>
    <row r="198" spans="14:14">
      <c r="N198" s="58"/>
    </row>
    <row r="199" spans="14:14">
      <c r="N199" s="58"/>
    </row>
    <row r="200" spans="14:14">
      <c r="N200" s="58"/>
    </row>
    <row r="201" spans="14:14">
      <c r="N201" s="58"/>
    </row>
    <row r="202" spans="14:14">
      <c r="N202" s="58"/>
    </row>
    <row r="203" spans="14:14">
      <c r="N203" s="58"/>
    </row>
    <row r="204" spans="14:14">
      <c r="N204" s="58"/>
    </row>
    <row r="205" spans="14:14">
      <c r="N205" s="58"/>
    </row>
    <row r="206" spans="14:14">
      <c r="N206" s="58"/>
    </row>
    <row r="207" spans="14:14">
      <c r="N207" s="58"/>
    </row>
    <row r="208" spans="14:14">
      <c r="N208" s="58"/>
    </row>
    <row r="209" spans="14:14">
      <c r="N209" s="58"/>
    </row>
    <row r="210" spans="14:14">
      <c r="N210" s="58"/>
    </row>
    <row r="211" spans="14:14">
      <c r="N211" s="58"/>
    </row>
    <row r="212" spans="14:14">
      <c r="N212" s="58"/>
    </row>
    <row r="213" spans="14:14">
      <c r="N213" s="58"/>
    </row>
    <row r="214" spans="14:14">
      <c r="N214" s="58"/>
    </row>
    <row r="215" spans="14:14">
      <c r="N215" s="58"/>
    </row>
    <row r="216" spans="14:14">
      <c r="N216" s="58"/>
    </row>
    <row r="217" spans="14:14">
      <c r="N217" s="58"/>
    </row>
    <row r="218" spans="14:14">
      <c r="N218" s="58"/>
    </row>
    <row r="219" spans="14:14">
      <c r="N219" s="58"/>
    </row>
    <row r="220" spans="14:14">
      <c r="N220" s="58"/>
    </row>
    <row r="221" spans="14:14">
      <c r="N221" s="58"/>
    </row>
    <row r="222" spans="14:14">
      <c r="N222" s="58"/>
    </row>
    <row r="223" spans="14:14">
      <c r="N223" s="58"/>
    </row>
    <row r="224" spans="14:14">
      <c r="N224" s="58"/>
    </row>
    <row r="225" spans="14:14">
      <c r="N225" s="58"/>
    </row>
    <row r="226" spans="14:14">
      <c r="N226" s="58"/>
    </row>
    <row r="227" spans="14:14">
      <c r="N227" s="58"/>
    </row>
    <row r="228" spans="14:14">
      <c r="N228" s="58"/>
    </row>
    <row r="229" spans="14:14">
      <c r="N229" s="58"/>
    </row>
    <row r="230" spans="14:14">
      <c r="N230" s="58"/>
    </row>
    <row r="231" spans="14:14">
      <c r="N231" s="58"/>
    </row>
    <row r="232" spans="14:14">
      <c r="N232" s="58"/>
    </row>
    <row r="233" spans="14:14">
      <c r="N233" s="58"/>
    </row>
    <row r="234" spans="14:14">
      <c r="N234" s="58"/>
    </row>
    <row r="235" spans="14:14">
      <c r="N235" s="58"/>
    </row>
    <row r="236" spans="14:14">
      <c r="N236" s="58"/>
    </row>
    <row r="237" spans="14:14">
      <c r="N237" s="58"/>
    </row>
    <row r="238" spans="14:14">
      <c r="N238" s="58"/>
    </row>
    <row r="239" spans="14:14">
      <c r="N239" s="58"/>
    </row>
    <row r="240" spans="14:14">
      <c r="N240" s="58"/>
    </row>
    <row r="241" spans="14:14">
      <c r="N241" s="58"/>
    </row>
    <row r="242" spans="14:14">
      <c r="N242" s="58"/>
    </row>
    <row r="243" spans="14:14">
      <c r="N243" s="58"/>
    </row>
    <row r="244" spans="14:14">
      <c r="N244" s="58"/>
    </row>
    <row r="245" spans="14:14">
      <c r="N245" s="58"/>
    </row>
    <row r="246" spans="14:14">
      <c r="N246" s="58"/>
    </row>
    <row r="247" spans="14:14">
      <c r="N247" s="58"/>
    </row>
    <row r="248" spans="14:14">
      <c r="N248" s="58"/>
    </row>
    <row r="249" spans="14:14">
      <c r="N249" s="58"/>
    </row>
    <row r="250" spans="14:14">
      <c r="N250" s="58"/>
    </row>
    <row r="251" spans="14:14">
      <c r="N251" s="58"/>
    </row>
    <row r="252" spans="14:14">
      <c r="N252" s="58"/>
    </row>
    <row r="253" spans="14:14">
      <c r="N253" s="58"/>
    </row>
    <row r="254" spans="14:14">
      <c r="N254" s="58"/>
    </row>
    <row r="255" spans="14:14">
      <c r="N255" s="58"/>
    </row>
    <row r="256" spans="14:14">
      <c r="N256" s="58"/>
    </row>
    <row r="257" spans="14:14">
      <c r="N257" s="58"/>
    </row>
    <row r="258" spans="14:14">
      <c r="N258" s="58"/>
    </row>
    <row r="259" spans="14:14">
      <c r="N259" s="58"/>
    </row>
    <row r="260" spans="14:14">
      <c r="N260" s="58"/>
    </row>
    <row r="261" spans="14:14">
      <c r="N261" s="58"/>
    </row>
    <row r="262" spans="14:14">
      <c r="N262" s="58"/>
    </row>
    <row r="263" spans="14:14">
      <c r="N263" s="58"/>
    </row>
    <row r="264" spans="14:14">
      <c r="N264" s="58"/>
    </row>
    <row r="265" spans="14:14">
      <c r="N265" s="58"/>
    </row>
    <row r="266" spans="14:14">
      <c r="N266" s="58"/>
    </row>
    <row r="267" spans="14:14">
      <c r="N267" s="58"/>
    </row>
    <row r="268" spans="14:14">
      <c r="N268" s="58"/>
    </row>
    <row r="269" spans="14:14">
      <c r="N269" s="58"/>
    </row>
    <row r="270" spans="14:14">
      <c r="N270" s="58"/>
    </row>
    <row r="271" spans="14:14">
      <c r="N271" s="58"/>
    </row>
    <row r="272" spans="14:14">
      <c r="N272" s="58"/>
    </row>
    <row r="273" spans="14:14">
      <c r="N273" s="58"/>
    </row>
    <row r="274" spans="14:14">
      <c r="N274" s="58"/>
    </row>
    <row r="275" spans="14:14">
      <c r="N275" s="58"/>
    </row>
    <row r="276" spans="14:14">
      <c r="N276" s="58"/>
    </row>
    <row r="277" spans="14:14">
      <c r="N277" s="58"/>
    </row>
    <row r="278" spans="14:14">
      <c r="N278" s="58"/>
    </row>
    <row r="279" spans="14:14">
      <c r="N279" s="58"/>
    </row>
    <row r="280" spans="14:14">
      <c r="N280" s="58"/>
    </row>
    <row r="281" spans="14:14">
      <c r="N281" s="58"/>
    </row>
  </sheetData>
  <mergeCells count="34">
    <mergeCell ref="J6:J10"/>
    <mergeCell ref="C7:C8"/>
    <mergeCell ref="D7:D8"/>
    <mergeCell ref="E7:E8"/>
    <mergeCell ref="F7:F8"/>
    <mergeCell ref="G7:G8"/>
    <mergeCell ref="H7:H8"/>
    <mergeCell ref="F6:G6"/>
    <mergeCell ref="H9:H10"/>
    <mergeCell ref="I9:I10"/>
    <mergeCell ref="B6:B10"/>
    <mergeCell ref="C6:E6"/>
    <mergeCell ref="H6:I6"/>
    <mergeCell ref="C9:C10"/>
    <mergeCell ref="D9:D10"/>
    <mergeCell ref="E9:E10"/>
    <mergeCell ref="F9:F10"/>
    <mergeCell ref="G9:G10"/>
    <mergeCell ref="L2:U3"/>
    <mergeCell ref="T5:U5"/>
    <mergeCell ref="A2:K2"/>
    <mergeCell ref="S6:S10"/>
    <mergeCell ref="T6:T10"/>
    <mergeCell ref="U6:U10"/>
    <mergeCell ref="M7:M10"/>
    <mergeCell ref="N7:N10"/>
    <mergeCell ref="O7:O10"/>
    <mergeCell ref="P7:P10"/>
    <mergeCell ref="Q7:Q10"/>
    <mergeCell ref="K6:K10"/>
    <mergeCell ref="L6:L10"/>
    <mergeCell ref="M6:Q6"/>
    <mergeCell ref="R6:R10"/>
    <mergeCell ref="I7:I8"/>
  </mergeCells>
  <phoneticPr fontId="4" type="noConversion"/>
  <printOptions gridLinesSet="0"/>
  <pageMargins left="0.57999999999999996" right="0.5" top="0.55118110236220474" bottom="0.55118110236220474" header="0.51181102362204722" footer="0.51181102362204722"/>
  <pageSetup paperSize="9" scale="80" pageOrder="overThenDown" orientation="portrait" blackAndWhite="1" r:id="rId1"/>
  <headerFooter alignWithMargins="0"/>
  <colBreaks count="1" manualBreakCount="1">
    <brk id="11" max="4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R101"/>
  <sheetViews>
    <sheetView view="pageBreakPreview" topLeftCell="A3" zoomScale="90" zoomScaleNormal="100" zoomScaleSheetLayoutView="90" workbookViewId="0">
      <selection activeCell="O11" sqref="O11"/>
    </sheetView>
  </sheetViews>
  <sheetFormatPr defaultRowHeight="13.5" outlineLevelRow="1"/>
  <cols>
    <col min="1" max="1" width="9.77734375" style="55" customWidth="1"/>
    <col min="2" max="6" width="7.77734375" style="55" customWidth="1"/>
    <col min="7" max="7" width="6.88671875" style="55" customWidth="1"/>
    <col min="8" max="8" width="9" style="55" customWidth="1"/>
    <col min="9" max="9" width="9.109375" style="55" customWidth="1"/>
    <col min="10" max="17" width="8.33203125" style="55" customWidth="1"/>
    <col min="18" max="16384" width="8.88671875" style="55"/>
  </cols>
  <sheetData>
    <row r="1" spans="1:17" s="37" customFormat="1" ht="15" customHeight="1">
      <c r="A1" s="38"/>
      <c r="B1" s="38"/>
      <c r="C1" s="38"/>
      <c r="D1" s="38"/>
      <c r="E1" s="38"/>
      <c r="F1" s="38"/>
      <c r="G1" s="38"/>
    </row>
    <row r="2" spans="1:17" s="575" customFormat="1" ht="30" customHeight="1">
      <c r="A2" s="1319" t="s">
        <v>122</v>
      </c>
      <c r="B2" s="1319"/>
      <c r="C2" s="1319"/>
      <c r="D2" s="1319"/>
      <c r="E2" s="1319"/>
      <c r="F2" s="1319"/>
      <c r="G2" s="1319"/>
      <c r="H2" s="1319"/>
      <c r="I2" s="1319"/>
      <c r="J2" s="1316" t="s">
        <v>142</v>
      </c>
      <c r="K2" s="1316"/>
      <c r="L2" s="1316"/>
      <c r="M2" s="1316"/>
      <c r="N2" s="1316"/>
      <c r="O2" s="1316"/>
      <c r="P2" s="1316"/>
      <c r="Q2" s="1316"/>
    </row>
    <row r="3" spans="1:17" s="554" customFormat="1" ht="30" customHeight="1">
      <c r="A3" s="1319"/>
      <c r="B3" s="1319"/>
      <c r="C3" s="1319"/>
      <c r="D3" s="1319"/>
      <c r="E3" s="1319"/>
      <c r="F3" s="1319"/>
      <c r="G3" s="1319"/>
      <c r="H3" s="1319"/>
      <c r="I3" s="1319"/>
      <c r="J3" s="1316"/>
      <c r="K3" s="1316"/>
      <c r="L3" s="1316"/>
      <c r="M3" s="1316"/>
      <c r="N3" s="1316"/>
      <c r="O3" s="1316"/>
      <c r="P3" s="1316"/>
      <c r="Q3" s="1316"/>
    </row>
    <row r="4" spans="1:17" s="67" customFormat="1" ht="15" customHeight="1">
      <c r="A4" s="80"/>
      <c r="B4" s="80"/>
      <c r="C4" s="80"/>
      <c r="D4" s="80"/>
      <c r="E4" s="80"/>
      <c r="F4" s="80"/>
      <c r="G4" s="80"/>
      <c r="H4" s="83" t="s">
        <v>28</v>
      </c>
      <c r="I4" s="83"/>
      <c r="J4" s="66"/>
      <c r="K4" s="66"/>
      <c r="L4" s="66"/>
      <c r="M4" s="66"/>
      <c r="N4" s="66"/>
      <c r="O4" s="66"/>
      <c r="P4" s="66"/>
      <c r="Q4" s="66"/>
    </row>
    <row r="5" spans="1:17" ht="15" customHeight="1" thickBot="1">
      <c r="A5" s="913" t="s">
        <v>3</v>
      </c>
      <c r="B5" s="913"/>
      <c r="C5" s="328"/>
      <c r="D5" s="328" t="s">
        <v>28</v>
      </c>
      <c r="E5" s="328"/>
      <c r="F5" s="328"/>
      <c r="G5" s="328"/>
      <c r="H5" s="957"/>
      <c r="I5" s="957"/>
      <c r="J5" s="913"/>
      <c r="K5" s="328"/>
      <c r="L5" s="328"/>
      <c r="M5" s="328"/>
      <c r="N5" s="328"/>
      <c r="O5" s="328"/>
      <c r="P5" s="328"/>
      <c r="Q5" s="957" t="s">
        <v>123</v>
      </c>
    </row>
    <row r="6" spans="1:17" s="51" customFormat="1" ht="27.75" customHeight="1">
      <c r="A6" s="563" t="s">
        <v>281</v>
      </c>
      <c r="B6" s="45" t="s">
        <v>835</v>
      </c>
      <c r="C6" s="46"/>
      <c r="D6" s="46"/>
      <c r="E6" s="46"/>
      <c r="F6" s="68"/>
      <c r="G6" s="1325" t="s">
        <v>834</v>
      </c>
      <c r="H6" s="1326"/>
      <c r="I6" s="1327"/>
      <c r="J6" s="1328" t="s">
        <v>836</v>
      </c>
      <c r="K6" s="1329"/>
      <c r="L6" s="1329"/>
      <c r="M6" s="1329"/>
      <c r="N6" s="1329"/>
      <c r="O6" s="1329"/>
      <c r="P6" s="1329"/>
      <c r="Q6" s="1330"/>
    </row>
    <row r="7" spans="1:17" s="51" customFormat="1" ht="15" customHeight="1">
      <c r="A7" s="565"/>
      <c r="B7" s="52"/>
      <c r="C7" s="53" t="s">
        <v>124</v>
      </c>
      <c r="D7" s="53" t="s">
        <v>125</v>
      </c>
      <c r="E7" s="866" t="s">
        <v>126</v>
      </c>
      <c r="F7" s="866" t="s">
        <v>127</v>
      </c>
      <c r="G7" s="52"/>
      <c r="H7" s="53" t="s">
        <v>128</v>
      </c>
      <c r="I7" s="884" t="s">
        <v>129</v>
      </c>
      <c r="J7" s="951" t="s">
        <v>130</v>
      </c>
      <c r="K7" s="1317" t="s">
        <v>152</v>
      </c>
      <c r="L7" s="866" t="s">
        <v>131</v>
      </c>
      <c r="M7" s="53" t="s">
        <v>132</v>
      </c>
      <c r="N7" s="53" t="s">
        <v>133</v>
      </c>
      <c r="O7" s="866" t="s">
        <v>127</v>
      </c>
      <c r="P7" s="866" t="s">
        <v>127</v>
      </c>
      <c r="Q7" s="666" t="s">
        <v>127</v>
      </c>
    </row>
    <row r="8" spans="1:17" s="51" customFormat="1" ht="15" customHeight="1">
      <c r="A8" s="565"/>
      <c r="B8" s="52"/>
      <c r="C8" s="52"/>
      <c r="D8" s="52"/>
      <c r="E8" s="868"/>
      <c r="F8" s="868"/>
      <c r="G8" s="52"/>
      <c r="H8" s="52"/>
      <c r="I8" s="1321" t="s">
        <v>143</v>
      </c>
      <c r="J8" s="952"/>
      <c r="K8" s="1318"/>
      <c r="L8" s="1279" t="s">
        <v>150</v>
      </c>
      <c r="M8" s="870"/>
      <c r="N8" s="1279" t="s">
        <v>146</v>
      </c>
      <c r="O8" s="868" t="s">
        <v>134</v>
      </c>
      <c r="P8" s="868" t="s">
        <v>135</v>
      </c>
      <c r="Q8" s="569" t="s">
        <v>136</v>
      </c>
    </row>
    <row r="9" spans="1:17" s="51" customFormat="1" ht="15" customHeight="1">
      <c r="A9" s="1323" t="s">
        <v>49</v>
      </c>
      <c r="B9" s="52"/>
      <c r="C9" s="870"/>
      <c r="D9" s="1279" t="s">
        <v>151</v>
      </c>
      <c r="E9" s="844"/>
      <c r="F9" s="1279" t="s">
        <v>141</v>
      </c>
      <c r="G9" s="870"/>
      <c r="H9" s="870"/>
      <c r="I9" s="1321"/>
      <c r="J9" s="952"/>
      <c r="K9" s="1279" t="s">
        <v>144</v>
      </c>
      <c r="L9" s="1279"/>
      <c r="M9" s="1279" t="s">
        <v>145</v>
      </c>
      <c r="N9" s="1279"/>
      <c r="O9" s="1279" t="s">
        <v>147</v>
      </c>
      <c r="P9" s="1279" t="s">
        <v>148</v>
      </c>
      <c r="Q9" s="1331" t="s">
        <v>149</v>
      </c>
    </row>
    <row r="10" spans="1:17" s="51" customFormat="1" ht="15" customHeight="1">
      <c r="A10" s="1324"/>
      <c r="B10" s="374"/>
      <c r="C10" s="851" t="s">
        <v>137</v>
      </c>
      <c r="D10" s="1320"/>
      <c r="E10" s="845" t="s">
        <v>140</v>
      </c>
      <c r="F10" s="1280"/>
      <c r="G10" s="851"/>
      <c r="H10" s="851" t="s">
        <v>138</v>
      </c>
      <c r="I10" s="1322"/>
      <c r="J10" s="953" t="s">
        <v>139</v>
      </c>
      <c r="K10" s="1280"/>
      <c r="L10" s="1280"/>
      <c r="M10" s="1280"/>
      <c r="N10" s="1280"/>
      <c r="O10" s="1280"/>
      <c r="P10" s="1280"/>
      <c r="Q10" s="1332"/>
    </row>
    <row r="11" spans="1:17" ht="25.5" customHeight="1">
      <c r="A11" s="570">
        <v>2015</v>
      </c>
      <c r="B11" s="22">
        <v>6</v>
      </c>
      <c r="C11" s="842">
        <v>0</v>
      </c>
      <c r="D11" s="842">
        <v>0</v>
      </c>
      <c r="E11" s="842">
        <v>1</v>
      </c>
      <c r="F11" s="842">
        <v>5</v>
      </c>
      <c r="G11" s="22">
        <v>81</v>
      </c>
      <c r="H11" s="842">
        <v>26</v>
      </c>
      <c r="I11" s="808">
        <v>1</v>
      </c>
      <c r="J11" s="546">
        <v>3</v>
      </c>
      <c r="K11" s="22">
        <v>1</v>
      </c>
      <c r="L11" s="22">
        <v>0</v>
      </c>
      <c r="M11" s="22">
        <v>2</v>
      </c>
      <c r="N11" s="22">
        <v>0</v>
      </c>
      <c r="O11" s="22">
        <v>46</v>
      </c>
      <c r="P11" s="22">
        <v>0</v>
      </c>
      <c r="Q11" s="537">
        <v>2</v>
      </c>
    </row>
    <row r="12" spans="1:17" ht="25.5" customHeight="1">
      <c r="A12" s="570">
        <v>2016</v>
      </c>
      <c r="B12" s="57">
        <v>6</v>
      </c>
      <c r="C12" s="57">
        <v>0</v>
      </c>
      <c r="D12" s="57">
        <v>0</v>
      </c>
      <c r="E12" s="57">
        <v>1</v>
      </c>
      <c r="F12" s="57">
        <v>5</v>
      </c>
      <c r="G12" s="57">
        <v>81</v>
      </c>
      <c r="H12" s="57">
        <v>27</v>
      </c>
      <c r="I12" s="576">
        <v>1</v>
      </c>
      <c r="J12" s="954">
        <v>3</v>
      </c>
      <c r="K12" s="57">
        <v>1</v>
      </c>
      <c r="L12" s="57">
        <v>0</v>
      </c>
      <c r="M12" s="57">
        <v>2</v>
      </c>
      <c r="N12" s="57">
        <v>0</v>
      </c>
      <c r="O12" s="57">
        <v>45</v>
      </c>
      <c r="P12" s="57">
        <v>0</v>
      </c>
      <c r="Q12" s="576">
        <v>2</v>
      </c>
    </row>
    <row r="13" spans="1:17" ht="25.5" customHeight="1">
      <c r="A13" s="570">
        <v>2017</v>
      </c>
      <c r="B13" s="57">
        <v>6</v>
      </c>
      <c r="C13" s="57">
        <v>0</v>
      </c>
      <c r="D13" s="57">
        <v>0</v>
      </c>
      <c r="E13" s="57">
        <v>1</v>
      </c>
      <c r="F13" s="57">
        <v>5</v>
      </c>
      <c r="G13" s="57">
        <v>87</v>
      </c>
      <c r="H13" s="57">
        <v>27</v>
      </c>
      <c r="I13" s="576">
        <v>1</v>
      </c>
      <c r="J13" s="954">
        <v>3</v>
      </c>
      <c r="K13" s="57">
        <v>4</v>
      </c>
      <c r="L13" s="57">
        <v>0</v>
      </c>
      <c r="M13" s="57">
        <v>2</v>
      </c>
      <c r="N13" s="57">
        <v>3</v>
      </c>
      <c r="O13" s="57">
        <v>46</v>
      </c>
      <c r="P13" s="57">
        <v>1</v>
      </c>
      <c r="Q13" s="576">
        <v>0</v>
      </c>
    </row>
    <row r="14" spans="1:17" s="56" customFormat="1" ht="25.5" customHeight="1">
      <c r="A14" s="570">
        <v>2018</v>
      </c>
      <c r="B14" s="57">
        <v>0</v>
      </c>
      <c r="C14" s="57">
        <v>0</v>
      </c>
      <c r="D14" s="57">
        <v>0</v>
      </c>
      <c r="E14" s="57">
        <v>0</v>
      </c>
      <c r="F14" s="57">
        <v>0</v>
      </c>
      <c r="G14" s="57">
        <v>78</v>
      </c>
      <c r="H14" s="57">
        <v>26</v>
      </c>
      <c r="I14" s="576">
        <v>1</v>
      </c>
      <c r="J14" s="954">
        <v>3</v>
      </c>
      <c r="K14" s="57">
        <v>1</v>
      </c>
      <c r="L14" s="57">
        <v>0</v>
      </c>
      <c r="M14" s="57">
        <v>1</v>
      </c>
      <c r="N14" s="57">
        <v>3</v>
      </c>
      <c r="O14" s="57">
        <v>43</v>
      </c>
      <c r="P14" s="57">
        <v>0</v>
      </c>
      <c r="Q14" s="576">
        <v>0</v>
      </c>
    </row>
    <row r="15" spans="1:17" ht="25.5" customHeight="1">
      <c r="A15" s="570">
        <v>2019</v>
      </c>
      <c r="B15" s="57">
        <f>SUM(B16:B25)</f>
        <v>3</v>
      </c>
      <c r="C15" s="57">
        <f>SUM(C16:C25)</f>
        <v>1</v>
      </c>
      <c r="D15" s="57">
        <f t="shared" ref="D15:F15" si="0">SUM(D16:D25)</f>
        <v>0</v>
      </c>
      <c r="E15" s="57">
        <f t="shared" si="0"/>
        <v>1</v>
      </c>
      <c r="F15" s="57">
        <f t="shared" si="0"/>
        <v>1</v>
      </c>
      <c r="G15" s="57">
        <f>SUM(G16:G25)</f>
        <v>85</v>
      </c>
      <c r="H15" s="57">
        <f>SUM(H16:H25)</f>
        <v>27</v>
      </c>
      <c r="I15" s="576">
        <f t="shared" ref="I15:Q15" si="1">SUM(I16:I25)</f>
        <v>1</v>
      </c>
      <c r="J15" s="954">
        <f t="shared" si="1"/>
        <v>2</v>
      </c>
      <c r="K15" s="57">
        <f t="shared" si="1"/>
        <v>1</v>
      </c>
      <c r="L15" s="57">
        <f t="shared" si="1"/>
        <v>0</v>
      </c>
      <c r="M15" s="57">
        <f t="shared" si="1"/>
        <v>1</v>
      </c>
      <c r="N15" s="57">
        <f t="shared" si="1"/>
        <v>0</v>
      </c>
      <c r="O15" s="57">
        <f t="shared" si="1"/>
        <v>52</v>
      </c>
      <c r="P15" s="57">
        <f t="shared" si="1"/>
        <v>1</v>
      </c>
      <c r="Q15" s="576">
        <f t="shared" si="1"/>
        <v>0</v>
      </c>
    </row>
    <row r="16" spans="1:17" ht="27.75" hidden="1" customHeight="1" outlineLevel="1">
      <c r="A16" s="577" t="s">
        <v>50</v>
      </c>
      <c r="B16" s="57">
        <f>SUM(C16:F16)</f>
        <v>2</v>
      </c>
      <c r="C16" s="88">
        <v>1</v>
      </c>
      <c r="D16" s="88">
        <v>0</v>
      </c>
      <c r="E16" s="88">
        <v>1</v>
      </c>
      <c r="F16" s="88">
        <v>0</v>
      </c>
      <c r="G16" s="57">
        <f>SUM(H16:Q16)</f>
        <v>62</v>
      </c>
      <c r="H16" s="88">
        <v>17</v>
      </c>
      <c r="I16" s="578">
        <v>1</v>
      </c>
      <c r="J16" s="579">
        <v>0</v>
      </c>
      <c r="K16" s="88">
        <v>0</v>
      </c>
      <c r="L16" s="88">
        <v>0</v>
      </c>
      <c r="M16" s="88">
        <v>1</v>
      </c>
      <c r="N16" s="88">
        <v>0</v>
      </c>
      <c r="O16" s="88">
        <v>42</v>
      </c>
      <c r="P16" s="88">
        <v>1</v>
      </c>
      <c r="Q16" s="578">
        <v>0</v>
      </c>
    </row>
    <row r="17" spans="1:18" ht="27.75" hidden="1" customHeight="1" outlineLevel="1">
      <c r="A17" s="577" t="s">
        <v>51</v>
      </c>
      <c r="B17" s="57">
        <f t="shared" ref="B17:B25" si="2">SUM(C17:F17)</f>
        <v>0</v>
      </c>
      <c r="C17" s="88">
        <v>0</v>
      </c>
      <c r="D17" s="88">
        <v>0</v>
      </c>
      <c r="E17" s="88">
        <v>0</v>
      </c>
      <c r="F17" s="88">
        <v>0</v>
      </c>
      <c r="G17" s="57">
        <f t="shared" ref="G17:G25" si="3">SUM(H17:Q17)</f>
        <v>6</v>
      </c>
      <c r="H17" s="88">
        <v>3</v>
      </c>
      <c r="I17" s="578">
        <v>0</v>
      </c>
      <c r="J17" s="579">
        <v>0</v>
      </c>
      <c r="K17" s="88">
        <v>0</v>
      </c>
      <c r="L17" s="88">
        <v>0</v>
      </c>
      <c r="M17" s="88">
        <v>0</v>
      </c>
      <c r="N17" s="88">
        <v>0</v>
      </c>
      <c r="O17" s="88">
        <v>3</v>
      </c>
      <c r="P17" s="88">
        <v>0</v>
      </c>
      <c r="Q17" s="578">
        <v>0</v>
      </c>
    </row>
    <row r="18" spans="1:18" ht="27.75" hidden="1" customHeight="1" outlineLevel="1">
      <c r="A18" s="577" t="s">
        <v>52</v>
      </c>
      <c r="B18" s="57">
        <f t="shared" si="2"/>
        <v>0</v>
      </c>
      <c r="C18" s="88">
        <v>0</v>
      </c>
      <c r="D18" s="88">
        <v>0</v>
      </c>
      <c r="E18" s="88">
        <v>0</v>
      </c>
      <c r="F18" s="88">
        <v>0</v>
      </c>
      <c r="G18" s="57">
        <f t="shared" si="3"/>
        <v>1</v>
      </c>
      <c r="H18" s="88">
        <v>0</v>
      </c>
      <c r="I18" s="578">
        <v>0</v>
      </c>
      <c r="J18" s="579">
        <v>1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0</v>
      </c>
      <c r="Q18" s="578">
        <v>0</v>
      </c>
    </row>
    <row r="19" spans="1:18" ht="27.75" hidden="1" customHeight="1" outlineLevel="1">
      <c r="A19" s="577" t="s">
        <v>53</v>
      </c>
      <c r="B19" s="57">
        <f t="shared" si="2"/>
        <v>0</v>
      </c>
      <c r="C19" s="88">
        <v>0</v>
      </c>
      <c r="D19" s="88">
        <v>0</v>
      </c>
      <c r="E19" s="88">
        <v>0</v>
      </c>
      <c r="F19" s="88">
        <v>0</v>
      </c>
      <c r="G19" s="57">
        <f t="shared" si="3"/>
        <v>0</v>
      </c>
      <c r="H19" s="88">
        <v>0</v>
      </c>
      <c r="I19" s="578">
        <v>0</v>
      </c>
      <c r="J19" s="579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578">
        <v>0</v>
      </c>
    </row>
    <row r="20" spans="1:18" ht="27.75" hidden="1" customHeight="1" outlineLevel="1">
      <c r="A20" s="577" t="s">
        <v>54</v>
      </c>
      <c r="B20" s="57">
        <f t="shared" si="2"/>
        <v>0</v>
      </c>
      <c r="C20" s="88">
        <v>0</v>
      </c>
      <c r="D20" s="88">
        <v>0</v>
      </c>
      <c r="E20" s="88">
        <v>0</v>
      </c>
      <c r="F20" s="88">
        <v>0</v>
      </c>
      <c r="G20" s="57">
        <f t="shared" si="3"/>
        <v>1</v>
      </c>
      <c r="H20" s="88">
        <v>1</v>
      </c>
      <c r="I20" s="578">
        <v>0</v>
      </c>
      <c r="J20" s="579">
        <v>0</v>
      </c>
      <c r="K20" s="88">
        <v>0</v>
      </c>
      <c r="L20" s="88">
        <v>0</v>
      </c>
      <c r="M20" s="88">
        <v>0</v>
      </c>
      <c r="N20" s="88">
        <v>0</v>
      </c>
      <c r="O20" s="88">
        <v>0</v>
      </c>
      <c r="P20" s="88">
        <v>0</v>
      </c>
      <c r="Q20" s="578">
        <v>0</v>
      </c>
    </row>
    <row r="21" spans="1:18" ht="27.75" hidden="1" customHeight="1" outlineLevel="1">
      <c r="A21" s="577" t="s">
        <v>682</v>
      </c>
      <c r="B21" s="57">
        <f t="shared" si="2"/>
        <v>0</v>
      </c>
      <c r="C21" s="88">
        <v>0</v>
      </c>
      <c r="D21" s="88">
        <v>0</v>
      </c>
      <c r="E21" s="88">
        <v>0</v>
      </c>
      <c r="F21" s="88">
        <v>0</v>
      </c>
      <c r="G21" s="57">
        <f t="shared" si="3"/>
        <v>1</v>
      </c>
      <c r="H21" s="88">
        <v>0</v>
      </c>
      <c r="I21" s="578">
        <v>0</v>
      </c>
      <c r="J21" s="579">
        <v>1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578">
        <v>0</v>
      </c>
    </row>
    <row r="22" spans="1:18" ht="27.75" hidden="1" customHeight="1" outlineLevel="1">
      <c r="A22" s="577" t="s">
        <v>55</v>
      </c>
      <c r="B22" s="57">
        <f t="shared" si="2"/>
        <v>1</v>
      </c>
      <c r="C22" s="88">
        <v>0</v>
      </c>
      <c r="D22" s="88">
        <v>0</v>
      </c>
      <c r="E22" s="88">
        <v>0</v>
      </c>
      <c r="F22" s="88">
        <v>1</v>
      </c>
      <c r="G22" s="57">
        <f t="shared" si="3"/>
        <v>4</v>
      </c>
      <c r="H22" s="88">
        <v>2</v>
      </c>
      <c r="I22" s="578">
        <v>0</v>
      </c>
      <c r="J22" s="579">
        <v>0</v>
      </c>
      <c r="K22" s="88">
        <v>0</v>
      </c>
      <c r="L22" s="88">
        <v>0</v>
      </c>
      <c r="M22" s="88">
        <v>0</v>
      </c>
      <c r="N22" s="88">
        <v>0</v>
      </c>
      <c r="O22" s="88">
        <v>2</v>
      </c>
      <c r="P22" s="88">
        <v>0</v>
      </c>
      <c r="Q22" s="578">
        <v>0</v>
      </c>
    </row>
    <row r="23" spans="1:18" ht="27.75" hidden="1" customHeight="1" outlineLevel="1">
      <c r="A23" s="577" t="s">
        <v>56</v>
      </c>
      <c r="B23" s="57">
        <f t="shared" si="2"/>
        <v>0</v>
      </c>
      <c r="C23" s="88">
        <v>0</v>
      </c>
      <c r="D23" s="88">
        <v>0</v>
      </c>
      <c r="E23" s="88">
        <v>0</v>
      </c>
      <c r="F23" s="88">
        <v>0</v>
      </c>
      <c r="G23" s="57">
        <f t="shared" si="3"/>
        <v>6</v>
      </c>
      <c r="H23" s="88">
        <v>1</v>
      </c>
      <c r="I23" s="578">
        <v>0</v>
      </c>
      <c r="J23" s="579">
        <v>0</v>
      </c>
      <c r="K23" s="88">
        <v>0</v>
      </c>
      <c r="L23" s="88">
        <v>0</v>
      </c>
      <c r="M23" s="88">
        <v>0</v>
      </c>
      <c r="N23" s="88">
        <v>0</v>
      </c>
      <c r="O23" s="88">
        <v>5</v>
      </c>
      <c r="P23" s="88">
        <v>0</v>
      </c>
      <c r="Q23" s="578">
        <v>0</v>
      </c>
    </row>
    <row r="24" spans="1:18" ht="27.75" hidden="1" customHeight="1" outlineLevel="1">
      <c r="A24" s="577" t="s">
        <v>57</v>
      </c>
      <c r="B24" s="57">
        <f t="shared" si="2"/>
        <v>0</v>
      </c>
      <c r="C24" s="88">
        <v>0</v>
      </c>
      <c r="D24" s="88">
        <v>0</v>
      </c>
      <c r="E24" s="88">
        <v>0</v>
      </c>
      <c r="F24" s="88">
        <v>0</v>
      </c>
      <c r="G24" s="57">
        <f t="shared" si="3"/>
        <v>3</v>
      </c>
      <c r="H24" s="88">
        <v>2</v>
      </c>
      <c r="I24" s="578">
        <v>0</v>
      </c>
      <c r="J24" s="579">
        <v>0</v>
      </c>
      <c r="K24" s="88">
        <v>1</v>
      </c>
      <c r="L24" s="88">
        <v>0</v>
      </c>
      <c r="M24" s="88">
        <v>0</v>
      </c>
      <c r="N24" s="88">
        <v>0</v>
      </c>
      <c r="O24" s="88">
        <v>0</v>
      </c>
      <c r="P24" s="88">
        <v>0</v>
      </c>
      <c r="Q24" s="578">
        <v>0</v>
      </c>
    </row>
    <row r="25" spans="1:18" ht="27.75" hidden="1" customHeight="1" outlineLevel="1">
      <c r="A25" s="577" t="s">
        <v>58</v>
      </c>
      <c r="B25" s="57">
        <f t="shared" si="2"/>
        <v>0</v>
      </c>
      <c r="C25" s="88">
        <v>0</v>
      </c>
      <c r="D25" s="88">
        <v>0</v>
      </c>
      <c r="E25" s="88">
        <v>0</v>
      </c>
      <c r="F25" s="88">
        <v>0</v>
      </c>
      <c r="G25" s="57">
        <f t="shared" si="3"/>
        <v>1</v>
      </c>
      <c r="H25" s="88">
        <v>1</v>
      </c>
      <c r="I25" s="578">
        <v>0</v>
      </c>
      <c r="J25" s="579">
        <v>0</v>
      </c>
      <c r="K25" s="88">
        <v>0</v>
      </c>
      <c r="L25" s="88">
        <v>0</v>
      </c>
      <c r="M25" s="88">
        <v>0</v>
      </c>
      <c r="N25" s="88">
        <v>0</v>
      </c>
      <c r="O25" s="88">
        <v>0</v>
      </c>
      <c r="P25" s="88">
        <v>0</v>
      </c>
      <c r="Q25" s="578">
        <v>0</v>
      </c>
    </row>
    <row r="26" spans="1:18" s="524" customFormat="1" ht="25.5" customHeight="1" collapsed="1">
      <c r="A26" s="771">
        <v>2020</v>
      </c>
      <c r="B26" s="760">
        <f>SUM(B27:B36)</f>
        <v>4</v>
      </c>
      <c r="C26" s="760">
        <f>SUM(C27:C36)</f>
        <v>1</v>
      </c>
      <c r="D26" s="760">
        <f t="shared" ref="D26:Q26" si="4">SUM(D27:D36)</f>
        <v>0</v>
      </c>
      <c r="E26" s="760">
        <f t="shared" si="4"/>
        <v>2</v>
      </c>
      <c r="F26" s="760">
        <f t="shared" si="4"/>
        <v>1</v>
      </c>
      <c r="G26" s="760">
        <f>SUM(G27:G36)</f>
        <v>86</v>
      </c>
      <c r="H26" s="760">
        <f>SUM(H27:H36)</f>
        <v>27</v>
      </c>
      <c r="I26" s="949">
        <f t="shared" si="4"/>
        <v>1</v>
      </c>
      <c r="J26" s="955">
        <f t="shared" si="4"/>
        <v>2</v>
      </c>
      <c r="K26" s="760">
        <f t="shared" si="4"/>
        <v>1</v>
      </c>
      <c r="L26" s="760">
        <f t="shared" si="4"/>
        <v>0</v>
      </c>
      <c r="M26" s="760">
        <f t="shared" si="4"/>
        <v>1</v>
      </c>
      <c r="N26" s="760">
        <f t="shared" si="4"/>
        <v>0</v>
      </c>
      <c r="O26" s="760">
        <f t="shared" si="4"/>
        <v>51</v>
      </c>
      <c r="P26" s="760">
        <f t="shared" si="4"/>
        <v>1</v>
      </c>
      <c r="Q26" s="949">
        <f t="shared" si="4"/>
        <v>2</v>
      </c>
      <c r="R26" s="56"/>
    </row>
    <row r="27" spans="1:18" ht="27.75" customHeight="1" outlineLevel="1">
      <c r="A27" s="577" t="s">
        <v>50</v>
      </c>
      <c r="B27" s="57">
        <f>SUM(C27:F27)</f>
        <v>2</v>
      </c>
      <c r="C27" s="254">
        <v>1</v>
      </c>
      <c r="D27" s="254">
        <v>0</v>
      </c>
      <c r="E27" s="254">
        <v>1</v>
      </c>
      <c r="F27" s="254">
        <v>0</v>
      </c>
      <c r="G27" s="57">
        <f>SUM(H27:Q27)</f>
        <v>65</v>
      </c>
      <c r="H27" s="254">
        <v>18</v>
      </c>
      <c r="I27" s="602">
        <v>1</v>
      </c>
      <c r="J27" s="824">
        <v>0</v>
      </c>
      <c r="K27" s="254">
        <v>0</v>
      </c>
      <c r="L27" s="254">
        <v>0</v>
      </c>
      <c r="M27" s="254">
        <v>1</v>
      </c>
      <c r="N27" s="254">
        <v>0</v>
      </c>
      <c r="O27" s="254">
        <v>42</v>
      </c>
      <c r="P27" s="254">
        <v>1</v>
      </c>
      <c r="Q27" s="602">
        <v>2</v>
      </c>
    </row>
    <row r="28" spans="1:18" ht="27.75" customHeight="1" outlineLevel="1">
      <c r="A28" s="577" t="s">
        <v>51</v>
      </c>
      <c r="B28" s="57">
        <f t="shared" ref="B28:B36" si="5">SUM(C28:F28)</f>
        <v>0</v>
      </c>
      <c r="C28" s="254">
        <v>0</v>
      </c>
      <c r="D28" s="254">
        <v>0</v>
      </c>
      <c r="E28" s="254">
        <v>0</v>
      </c>
      <c r="F28" s="254">
        <v>0</v>
      </c>
      <c r="G28" s="57">
        <f t="shared" ref="G28:G36" si="6">SUM(H28:Q28)</f>
        <v>4</v>
      </c>
      <c r="H28" s="254">
        <v>1</v>
      </c>
      <c r="I28" s="602">
        <v>0</v>
      </c>
      <c r="J28" s="824">
        <v>0</v>
      </c>
      <c r="K28" s="254">
        <v>0</v>
      </c>
      <c r="L28" s="254">
        <v>0</v>
      </c>
      <c r="M28" s="254">
        <v>0</v>
      </c>
      <c r="N28" s="254">
        <v>0</v>
      </c>
      <c r="O28" s="254">
        <v>3</v>
      </c>
      <c r="P28" s="254">
        <v>0</v>
      </c>
      <c r="Q28" s="602">
        <v>0</v>
      </c>
    </row>
    <row r="29" spans="1:18" ht="27.75" customHeight="1" outlineLevel="1">
      <c r="A29" s="577" t="s">
        <v>52</v>
      </c>
      <c r="B29" s="57">
        <f t="shared" si="5"/>
        <v>0</v>
      </c>
      <c r="C29" s="254">
        <v>0</v>
      </c>
      <c r="D29" s="254">
        <v>0</v>
      </c>
      <c r="E29" s="254">
        <v>0</v>
      </c>
      <c r="F29" s="254">
        <v>0</v>
      </c>
      <c r="G29" s="57">
        <f t="shared" si="6"/>
        <v>1</v>
      </c>
      <c r="H29" s="254">
        <v>0</v>
      </c>
      <c r="I29" s="602">
        <v>0</v>
      </c>
      <c r="J29" s="824">
        <v>1</v>
      </c>
      <c r="K29" s="254">
        <v>0</v>
      </c>
      <c r="L29" s="254">
        <v>0</v>
      </c>
      <c r="M29" s="254">
        <v>0</v>
      </c>
      <c r="N29" s="254">
        <v>0</v>
      </c>
      <c r="O29" s="254">
        <v>0</v>
      </c>
      <c r="P29" s="254">
        <v>0</v>
      </c>
      <c r="Q29" s="602">
        <v>0</v>
      </c>
    </row>
    <row r="30" spans="1:18" ht="27.75" customHeight="1" outlineLevel="1">
      <c r="A30" s="577" t="s">
        <v>53</v>
      </c>
      <c r="B30" s="57">
        <f t="shared" si="5"/>
        <v>0</v>
      </c>
      <c r="C30" s="254">
        <v>0</v>
      </c>
      <c r="D30" s="254">
        <v>0</v>
      </c>
      <c r="E30" s="254">
        <v>0</v>
      </c>
      <c r="F30" s="254">
        <v>0</v>
      </c>
      <c r="G30" s="57">
        <f t="shared" si="6"/>
        <v>0</v>
      </c>
      <c r="H30" s="254">
        <v>0</v>
      </c>
      <c r="I30" s="602">
        <v>0</v>
      </c>
      <c r="J30" s="824">
        <v>0</v>
      </c>
      <c r="K30" s="254">
        <v>0</v>
      </c>
      <c r="L30" s="254">
        <v>0</v>
      </c>
      <c r="M30" s="254">
        <v>0</v>
      </c>
      <c r="N30" s="254">
        <v>0</v>
      </c>
      <c r="O30" s="254">
        <v>0</v>
      </c>
      <c r="P30" s="254">
        <v>0</v>
      </c>
      <c r="Q30" s="602">
        <v>0</v>
      </c>
    </row>
    <row r="31" spans="1:18" ht="27.75" customHeight="1" outlineLevel="1">
      <c r="A31" s="577" t="s">
        <v>54</v>
      </c>
      <c r="B31" s="57">
        <f t="shared" si="5"/>
        <v>0</v>
      </c>
      <c r="C31" s="254">
        <v>0</v>
      </c>
      <c r="D31" s="254">
        <v>0</v>
      </c>
      <c r="E31" s="254">
        <v>0</v>
      </c>
      <c r="F31" s="254">
        <v>0</v>
      </c>
      <c r="G31" s="57">
        <f t="shared" si="6"/>
        <v>1</v>
      </c>
      <c r="H31" s="254">
        <v>1</v>
      </c>
      <c r="I31" s="602">
        <v>0</v>
      </c>
      <c r="J31" s="824">
        <v>0</v>
      </c>
      <c r="K31" s="254">
        <v>0</v>
      </c>
      <c r="L31" s="254">
        <v>0</v>
      </c>
      <c r="M31" s="254">
        <v>0</v>
      </c>
      <c r="N31" s="254">
        <v>0</v>
      </c>
      <c r="O31" s="254">
        <v>0</v>
      </c>
      <c r="P31" s="254">
        <v>0</v>
      </c>
      <c r="Q31" s="602">
        <v>0</v>
      </c>
    </row>
    <row r="32" spans="1:18" ht="27.75" customHeight="1" outlineLevel="1">
      <c r="A32" s="577" t="s">
        <v>682</v>
      </c>
      <c r="B32" s="57">
        <f t="shared" si="5"/>
        <v>0</v>
      </c>
      <c r="C32" s="254">
        <v>0</v>
      </c>
      <c r="D32" s="254">
        <v>0</v>
      </c>
      <c r="E32" s="254">
        <v>0</v>
      </c>
      <c r="F32" s="254">
        <v>0</v>
      </c>
      <c r="G32" s="57">
        <f t="shared" si="6"/>
        <v>1</v>
      </c>
      <c r="H32" s="254">
        <v>0</v>
      </c>
      <c r="I32" s="602">
        <v>0</v>
      </c>
      <c r="J32" s="824">
        <v>1</v>
      </c>
      <c r="K32" s="254">
        <v>0</v>
      </c>
      <c r="L32" s="254">
        <v>0</v>
      </c>
      <c r="M32" s="254">
        <v>0</v>
      </c>
      <c r="N32" s="254">
        <v>0</v>
      </c>
      <c r="O32" s="254">
        <v>0</v>
      </c>
      <c r="P32" s="254">
        <v>0</v>
      </c>
      <c r="Q32" s="602">
        <v>0</v>
      </c>
    </row>
    <row r="33" spans="1:17" ht="27.75" customHeight="1" outlineLevel="1">
      <c r="A33" s="577" t="s">
        <v>55</v>
      </c>
      <c r="B33" s="57">
        <f t="shared" si="5"/>
        <v>1</v>
      </c>
      <c r="C33" s="254">
        <v>0</v>
      </c>
      <c r="D33" s="254">
        <v>0</v>
      </c>
      <c r="E33" s="254">
        <v>0</v>
      </c>
      <c r="F33" s="254">
        <v>1</v>
      </c>
      <c r="G33" s="57">
        <f t="shared" si="6"/>
        <v>3</v>
      </c>
      <c r="H33" s="254">
        <v>2</v>
      </c>
      <c r="I33" s="602">
        <v>0</v>
      </c>
      <c r="J33" s="824">
        <v>0</v>
      </c>
      <c r="K33" s="254">
        <v>0</v>
      </c>
      <c r="L33" s="254">
        <v>0</v>
      </c>
      <c r="M33" s="254">
        <v>0</v>
      </c>
      <c r="N33" s="254">
        <v>0</v>
      </c>
      <c r="O33" s="254">
        <v>1</v>
      </c>
      <c r="P33" s="254">
        <v>0</v>
      </c>
      <c r="Q33" s="602">
        <v>0</v>
      </c>
    </row>
    <row r="34" spans="1:17" ht="27.75" customHeight="1" outlineLevel="1">
      <c r="A34" s="577" t="s">
        <v>56</v>
      </c>
      <c r="B34" s="57">
        <f t="shared" si="5"/>
        <v>0</v>
      </c>
      <c r="C34" s="254">
        <v>0</v>
      </c>
      <c r="D34" s="254">
        <v>0</v>
      </c>
      <c r="E34" s="254">
        <v>0</v>
      </c>
      <c r="F34" s="254">
        <v>0</v>
      </c>
      <c r="G34" s="57">
        <f t="shared" si="6"/>
        <v>6</v>
      </c>
      <c r="H34" s="254">
        <v>1</v>
      </c>
      <c r="I34" s="602">
        <v>0</v>
      </c>
      <c r="J34" s="824">
        <v>0</v>
      </c>
      <c r="K34" s="254">
        <v>0</v>
      </c>
      <c r="L34" s="254">
        <v>0</v>
      </c>
      <c r="M34" s="254">
        <v>0</v>
      </c>
      <c r="N34" s="254">
        <v>0</v>
      </c>
      <c r="O34" s="254">
        <v>5</v>
      </c>
      <c r="P34" s="254">
        <v>0</v>
      </c>
      <c r="Q34" s="602">
        <v>0</v>
      </c>
    </row>
    <row r="35" spans="1:17" ht="27.75" customHeight="1" outlineLevel="1">
      <c r="A35" s="577" t="s">
        <v>57</v>
      </c>
      <c r="B35" s="57">
        <f t="shared" si="5"/>
        <v>1</v>
      </c>
      <c r="C35" s="254">
        <v>0</v>
      </c>
      <c r="D35" s="254">
        <v>0</v>
      </c>
      <c r="E35" s="254">
        <v>1</v>
      </c>
      <c r="F35" s="254">
        <v>0</v>
      </c>
      <c r="G35" s="57">
        <f t="shared" si="6"/>
        <v>3</v>
      </c>
      <c r="H35" s="254">
        <v>2</v>
      </c>
      <c r="I35" s="602">
        <v>0</v>
      </c>
      <c r="J35" s="824">
        <v>0</v>
      </c>
      <c r="K35" s="254">
        <v>1</v>
      </c>
      <c r="L35" s="254">
        <v>0</v>
      </c>
      <c r="M35" s="254">
        <v>0</v>
      </c>
      <c r="N35" s="254">
        <v>0</v>
      </c>
      <c r="O35" s="254">
        <v>0</v>
      </c>
      <c r="P35" s="254">
        <v>0</v>
      </c>
      <c r="Q35" s="602">
        <v>0</v>
      </c>
    </row>
    <row r="36" spans="1:17" ht="27.75" customHeight="1" outlineLevel="1">
      <c r="A36" s="577" t="s">
        <v>58</v>
      </c>
      <c r="B36" s="57">
        <f t="shared" si="5"/>
        <v>0</v>
      </c>
      <c r="C36" s="254">
        <v>0</v>
      </c>
      <c r="D36" s="254">
        <v>0</v>
      </c>
      <c r="E36" s="254">
        <v>0</v>
      </c>
      <c r="F36" s="254">
        <v>0</v>
      </c>
      <c r="G36" s="57">
        <f t="shared" si="6"/>
        <v>2</v>
      </c>
      <c r="H36" s="254">
        <v>2</v>
      </c>
      <c r="I36" s="602">
        <v>0</v>
      </c>
      <c r="J36" s="824">
        <v>0</v>
      </c>
      <c r="K36" s="254">
        <v>0</v>
      </c>
      <c r="L36" s="254">
        <v>0</v>
      </c>
      <c r="M36" s="254">
        <v>0</v>
      </c>
      <c r="N36" s="254">
        <v>0</v>
      </c>
      <c r="O36" s="254">
        <v>0</v>
      </c>
      <c r="P36" s="254">
        <v>0</v>
      </c>
      <c r="Q36" s="602">
        <v>0</v>
      </c>
    </row>
    <row r="37" spans="1:17" s="714" customFormat="1" ht="9.9499999999999993" customHeight="1" thickBot="1">
      <c r="A37" s="718"/>
      <c r="B37" s="950"/>
      <c r="C37" s="706"/>
      <c r="D37" s="707"/>
      <c r="E37" s="707"/>
      <c r="F37" s="707"/>
      <c r="G37" s="707"/>
      <c r="H37" s="706"/>
      <c r="I37" s="708"/>
      <c r="J37" s="709"/>
      <c r="K37" s="707"/>
      <c r="L37" s="707"/>
      <c r="M37" s="707"/>
      <c r="N37" s="707"/>
      <c r="O37" s="707"/>
      <c r="P37" s="707"/>
      <c r="Q37" s="710"/>
    </row>
    <row r="38" spans="1:17" s="58" customFormat="1" ht="9.9499999999999993" customHeight="1">
      <c r="A38" s="72"/>
      <c r="B38" s="22"/>
      <c r="C38" s="21"/>
      <c r="D38" s="22"/>
      <c r="E38" s="22"/>
      <c r="F38" s="22"/>
      <c r="G38" s="22"/>
      <c r="H38" s="21"/>
      <c r="I38" s="21"/>
      <c r="J38" s="22"/>
      <c r="K38" s="22"/>
      <c r="L38" s="22"/>
      <c r="M38" s="22"/>
      <c r="N38" s="22"/>
      <c r="O38" s="22"/>
      <c r="P38" s="22"/>
      <c r="Q38" s="22"/>
    </row>
    <row r="39" spans="1:17" ht="17.25" customHeight="1">
      <c r="A39" s="328" t="s">
        <v>60</v>
      </c>
      <c r="B39" s="328"/>
      <c r="C39" s="328"/>
      <c r="D39" s="328"/>
      <c r="E39" s="328"/>
      <c r="F39" s="328"/>
      <c r="G39" s="328"/>
      <c r="H39" s="328"/>
      <c r="I39" s="328"/>
      <c r="J39" s="328"/>
      <c r="K39" s="328"/>
      <c r="L39" s="328"/>
      <c r="M39" s="328"/>
      <c r="N39" s="328"/>
      <c r="O39" s="956"/>
      <c r="P39" s="956"/>
      <c r="Q39" s="956"/>
    </row>
    <row r="40" spans="1:17">
      <c r="O40" s="58"/>
      <c r="P40" s="58"/>
      <c r="Q40" s="58"/>
    </row>
    <row r="41" spans="1:17">
      <c r="A41" s="63"/>
      <c r="O41" s="58"/>
      <c r="P41" s="58"/>
      <c r="Q41" s="58"/>
    </row>
    <row r="42" spans="1:17">
      <c r="O42" s="58"/>
      <c r="P42" s="58"/>
      <c r="Q42" s="58"/>
    </row>
    <row r="43" spans="1:17">
      <c r="O43" s="58"/>
      <c r="P43" s="58"/>
      <c r="Q43" s="58"/>
    </row>
    <row r="44" spans="1:17">
      <c r="O44" s="58"/>
      <c r="P44" s="58"/>
      <c r="Q44" s="58"/>
    </row>
    <row r="45" spans="1:17">
      <c r="O45" s="58"/>
      <c r="P45" s="58"/>
      <c r="Q45" s="58"/>
    </row>
    <row r="46" spans="1:17">
      <c r="O46" s="58"/>
      <c r="P46" s="58"/>
      <c r="Q46" s="58"/>
    </row>
    <row r="47" spans="1:17">
      <c r="O47" s="58"/>
      <c r="P47" s="58"/>
      <c r="Q47" s="58"/>
    </row>
    <row r="48" spans="1:17">
      <c r="O48" s="58"/>
      <c r="P48" s="58"/>
      <c r="Q48" s="58"/>
    </row>
    <row r="49" spans="15:17">
      <c r="O49" s="58"/>
      <c r="P49" s="58"/>
      <c r="Q49" s="58"/>
    </row>
    <row r="50" spans="15:17">
      <c r="O50" s="58"/>
      <c r="P50" s="58"/>
      <c r="Q50" s="58"/>
    </row>
    <row r="51" spans="15:17">
      <c r="O51" s="58"/>
      <c r="P51" s="58"/>
      <c r="Q51" s="58"/>
    </row>
    <row r="52" spans="15:17">
      <c r="O52" s="58"/>
      <c r="P52" s="58"/>
      <c r="Q52" s="58"/>
    </row>
    <row r="53" spans="15:17">
      <c r="O53" s="58"/>
      <c r="P53" s="58"/>
      <c r="Q53" s="58"/>
    </row>
    <row r="54" spans="15:17">
      <c r="O54" s="58"/>
      <c r="P54" s="58"/>
      <c r="Q54" s="58"/>
    </row>
    <row r="55" spans="15:17">
      <c r="O55" s="58"/>
      <c r="P55" s="58"/>
      <c r="Q55" s="58"/>
    </row>
    <row r="56" spans="15:17">
      <c r="O56" s="58"/>
      <c r="P56" s="58"/>
      <c r="Q56" s="58"/>
    </row>
    <row r="57" spans="15:17">
      <c r="O57" s="58"/>
      <c r="P57" s="58"/>
      <c r="Q57" s="58"/>
    </row>
    <row r="58" spans="15:17">
      <c r="O58" s="58"/>
      <c r="P58" s="58"/>
      <c r="Q58" s="58"/>
    </row>
    <row r="59" spans="15:17">
      <c r="O59" s="58"/>
      <c r="P59" s="58"/>
      <c r="Q59" s="58"/>
    </row>
    <row r="60" spans="15:17">
      <c r="O60" s="58"/>
      <c r="P60" s="58"/>
      <c r="Q60" s="58"/>
    </row>
    <row r="61" spans="15:17">
      <c r="O61" s="58"/>
      <c r="P61" s="58"/>
      <c r="Q61" s="58"/>
    </row>
    <row r="62" spans="15:17">
      <c r="O62" s="58"/>
      <c r="P62" s="58"/>
      <c r="Q62" s="58"/>
    </row>
    <row r="63" spans="15:17">
      <c r="O63" s="58"/>
      <c r="P63" s="58"/>
      <c r="Q63" s="58"/>
    </row>
    <row r="64" spans="15:17">
      <c r="O64" s="58"/>
      <c r="P64" s="58"/>
      <c r="Q64" s="58"/>
    </row>
    <row r="65" spans="15:17">
      <c r="O65" s="58"/>
      <c r="P65" s="58"/>
      <c r="Q65" s="58"/>
    </row>
    <row r="66" spans="15:17">
      <c r="O66" s="58"/>
      <c r="P66" s="58"/>
      <c r="Q66" s="58"/>
    </row>
    <row r="67" spans="15:17">
      <c r="O67" s="58"/>
      <c r="P67" s="58"/>
      <c r="Q67" s="58"/>
    </row>
    <row r="68" spans="15:17">
      <c r="O68" s="58"/>
      <c r="P68" s="58"/>
      <c r="Q68" s="58"/>
    </row>
    <row r="69" spans="15:17">
      <c r="O69" s="58"/>
      <c r="P69" s="58"/>
      <c r="Q69" s="58"/>
    </row>
    <row r="70" spans="15:17">
      <c r="O70" s="58"/>
      <c r="P70" s="58"/>
      <c r="Q70" s="58"/>
    </row>
    <row r="71" spans="15:17">
      <c r="O71" s="58"/>
      <c r="P71" s="58"/>
      <c r="Q71" s="58"/>
    </row>
    <row r="72" spans="15:17">
      <c r="O72" s="58"/>
      <c r="P72" s="58"/>
      <c r="Q72" s="58"/>
    </row>
    <row r="73" spans="15:17">
      <c r="O73" s="58"/>
      <c r="P73" s="58"/>
      <c r="Q73" s="58"/>
    </row>
    <row r="74" spans="15:17">
      <c r="O74" s="58"/>
      <c r="P74" s="58"/>
      <c r="Q74" s="58"/>
    </row>
    <row r="75" spans="15:17">
      <c r="O75" s="58"/>
      <c r="P75" s="58"/>
      <c r="Q75" s="58"/>
    </row>
    <row r="76" spans="15:17">
      <c r="O76" s="58"/>
      <c r="P76" s="58"/>
      <c r="Q76" s="58"/>
    </row>
    <row r="77" spans="15:17">
      <c r="O77" s="58"/>
      <c r="P77" s="58"/>
      <c r="Q77" s="58"/>
    </row>
    <row r="78" spans="15:17">
      <c r="O78" s="58"/>
      <c r="P78" s="58"/>
      <c r="Q78" s="58"/>
    </row>
    <row r="79" spans="15:17">
      <c r="O79" s="58"/>
      <c r="P79" s="58"/>
      <c r="Q79" s="58"/>
    </row>
    <row r="80" spans="15:17">
      <c r="O80" s="58"/>
      <c r="P80" s="58"/>
      <c r="Q80" s="58"/>
    </row>
    <row r="81" spans="15:17">
      <c r="O81" s="58"/>
      <c r="P81" s="58"/>
      <c r="Q81" s="58"/>
    </row>
    <row r="82" spans="15:17">
      <c r="O82" s="58"/>
      <c r="P82" s="58"/>
      <c r="Q82" s="58"/>
    </row>
    <row r="83" spans="15:17">
      <c r="O83" s="58"/>
      <c r="P83" s="58"/>
      <c r="Q83" s="58"/>
    </row>
    <row r="84" spans="15:17">
      <c r="O84" s="58"/>
      <c r="P84" s="58"/>
      <c r="Q84" s="58"/>
    </row>
    <row r="85" spans="15:17">
      <c r="O85" s="58"/>
      <c r="P85" s="58"/>
      <c r="Q85" s="58"/>
    </row>
    <row r="86" spans="15:17">
      <c r="O86" s="58"/>
      <c r="P86" s="58"/>
      <c r="Q86" s="58"/>
    </row>
    <row r="87" spans="15:17">
      <c r="O87" s="58"/>
      <c r="P87" s="58"/>
      <c r="Q87" s="58"/>
    </row>
    <row r="88" spans="15:17">
      <c r="O88" s="58"/>
      <c r="P88" s="58"/>
      <c r="Q88" s="58"/>
    </row>
    <row r="89" spans="15:17">
      <c r="O89" s="58"/>
      <c r="P89" s="58"/>
      <c r="Q89" s="58"/>
    </row>
    <row r="90" spans="15:17">
      <c r="O90" s="58"/>
      <c r="P90" s="58"/>
      <c r="Q90" s="58"/>
    </row>
    <row r="91" spans="15:17">
      <c r="O91" s="58"/>
      <c r="P91" s="58"/>
      <c r="Q91" s="58"/>
    </row>
    <row r="92" spans="15:17">
      <c r="O92" s="58"/>
      <c r="P92" s="58"/>
      <c r="Q92" s="58"/>
    </row>
    <row r="93" spans="15:17">
      <c r="O93" s="58"/>
      <c r="P93" s="58"/>
      <c r="Q93" s="58"/>
    </row>
    <row r="94" spans="15:17">
      <c r="O94" s="58"/>
      <c r="P94" s="58"/>
      <c r="Q94" s="58"/>
    </row>
    <row r="95" spans="15:17">
      <c r="O95" s="58"/>
      <c r="P95" s="58"/>
      <c r="Q95" s="58"/>
    </row>
    <row r="96" spans="15:17">
      <c r="O96" s="58"/>
      <c r="P96" s="58"/>
      <c r="Q96" s="58"/>
    </row>
    <row r="97" spans="15:17">
      <c r="O97" s="58"/>
      <c r="P97" s="58"/>
      <c r="Q97" s="58"/>
    </row>
    <row r="98" spans="15:17">
      <c r="O98" s="58"/>
      <c r="P98" s="58"/>
      <c r="Q98" s="58"/>
    </row>
    <row r="99" spans="15:17">
      <c r="O99" s="58"/>
      <c r="P99" s="58"/>
      <c r="Q99" s="58"/>
    </row>
    <row r="100" spans="15:17">
      <c r="O100" s="58"/>
      <c r="P100" s="58"/>
      <c r="Q100" s="58"/>
    </row>
    <row r="101" spans="15:17">
      <c r="O101" s="58"/>
      <c r="P101" s="58"/>
      <c r="Q101" s="58"/>
    </row>
  </sheetData>
  <mergeCells count="16">
    <mergeCell ref="J2:Q3"/>
    <mergeCell ref="K7:K8"/>
    <mergeCell ref="M9:M10"/>
    <mergeCell ref="O9:O10"/>
    <mergeCell ref="A2:I3"/>
    <mergeCell ref="D9:D10"/>
    <mergeCell ref="F9:F10"/>
    <mergeCell ref="I8:I10"/>
    <mergeCell ref="K9:K10"/>
    <mergeCell ref="A9:A10"/>
    <mergeCell ref="G6:I6"/>
    <mergeCell ref="J6:Q6"/>
    <mergeCell ref="P9:P10"/>
    <mergeCell ref="Q9:Q10"/>
    <mergeCell ref="L8:L10"/>
    <mergeCell ref="N8:N10"/>
  </mergeCells>
  <phoneticPr fontId="4" type="noConversion"/>
  <printOptions gridLinesSet="0"/>
  <pageMargins left="0.57999999999999996" right="0.49" top="0.55118110236220474" bottom="0.55118110236220474" header="0.51181102362204722" footer="0.51181102362204722"/>
  <pageSetup paperSize="9" scale="87" pageOrder="overThenDown" orientation="portrait" blackAndWhite="1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Y47"/>
  <sheetViews>
    <sheetView view="pageBreakPreview" zoomScale="90" zoomScaleNormal="55" zoomScaleSheetLayoutView="90" workbookViewId="0">
      <selection activeCell="O11" sqref="O11"/>
    </sheetView>
  </sheetViews>
  <sheetFormatPr defaultRowHeight="13.5" outlineLevelRow="1"/>
  <cols>
    <col min="1" max="1" width="8" style="105" customWidth="1"/>
    <col min="2" max="2" width="6.77734375" style="105" customWidth="1"/>
    <col min="3" max="3" width="6.109375" style="105" customWidth="1"/>
    <col min="4" max="9" width="8.33203125" style="105" customWidth="1"/>
    <col min="10" max="10" width="6.88671875" style="105" customWidth="1"/>
    <col min="11" max="11" width="6.109375" style="105" customWidth="1"/>
    <col min="12" max="12" width="10.5546875" style="105" bestFit="1" customWidth="1"/>
    <col min="13" max="13" width="11.109375" style="105" customWidth="1"/>
    <col min="14" max="14" width="9.44140625" style="105" customWidth="1"/>
    <col min="15" max="15" width="5.77734375" style="105" customWidth="1"/>
    <col min="16" max="19" width="6.77734375" style="105" customWidth="1"/>
    <col min="20" max="20" width="5.6640625" style="105" customWidth="1"/>
    <col min="21" max="22" width="6.77734375" style="105" customWidth="1"/>
    <col min="23" max="16384" width="8.88671875" style="105"/>
  </cols>
  <sheetData>
    <row r="1" spans="1:22" s="90" customFormat="1" ht="15" customHeight="1">
      <c r="A1" s="89"/>
      <c r="B1" s="89"/>
      <c r="C1" s="89"/>
      <c r="D1" s="89"/>
      <c r="E1" s="89"/>
      <c r="F1" s="89"/>
      <c r="G1" s="89"/>
      <c r="H1" s="89"/>
      <c r="I1" s="89"/>
      <c r="J1" s="89"/>
    </row>
    <row r="2" spans="1:22" s="596" customFormat="1" ht="30" customHeight="1">
      <c r="A2" s="595" t="s">
        <v>153</v>
      </c>
      <c r="B2" s="595"/>
      <c r="C2" s="595"/>
      <c r="D2" s="595"/>
      <c r="E2" s="595"/>
      <c r="F2" s="595"/>
      <c r="G2" s="595"/>
      <c r="H2" s="595"/>
      <c r="I2" s="595"/>
      <c r="J2" s="595"/>
      <c r="K2" s="1369" t="s">
        <v>729</v>
      </c>
      <c r="L2" s="1369"/>
      <c r="M2" s="1369"/>
      <c r="N2" s="1369"/>
      <c r="O2" s="1369"/>
      <c r="P2" s="1369"/>
      <c r="Q2" s="1369"/>
      <c r="R2" s="1369"/>
      <c r="S2" s="1369"/>
      <c r="T2" s="1369"/>
      <c r="U2" s="1369"/>
      <c r="V2" s="1369"/>
    </row>
    <row r="3" spans="1:22" s="596" customFormat="1" ht="30" customHeight="1">
      <c r="A3" s="595"/>
      <c r="B3" s="595"/>
      <c r="C3" s="595"/>
      <c r="D3" s="595"/>
      <c r="E3" s="595"/>
      <c r="F3" s="595"/>
      <c r="G3" s="595"/>
      <c r="H3" s="595"/>
      <c r="I3" s="595"/>
      <c r="J3" s="595"/>
      <c r="K3" s="597"/>
      <c r="L3" s="597"/>
      <c r="M3" s="597"/>
      <c r="N3" s="597"/>
      <c r="O3" s="597"/>
      <c r="P3" s="597"/>
      <c r="Q3" s="597"/>
      <c r="R3" s="597"/>
      <c r="S3" s="597"/>
      <c r="T3" s="597"/>
      <c r="U3" s="597"/>
      <c r="V3" s="597"/>
    </row>
    <row r="4" spans="1:22" s="92" customFormat="1" ht="15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</row>
    <row r="5" spans="1:22" s="95" customFormat="1" ht="25.5" customHeight="1" thickBot="1">
      <c r="A5" s="93" t="s">
        <v>3</v>
      </c>
      <c r="B5" s="93"/>
      <c r="C5" s="94"/>
      <c r="D5" s="94"/>
      <c r="E5" s="94"/>
      <c r="F5" s="94"/>
      <c r="G5" s="94"/>
      <c r="H5" s="94"/>
      <c r="I5" s="94"/>
      <c r="J5" s="86"/>
      <c r="K5" s="94"/>
      <c r="L5" s="94"/>
      <c r="M5" s="121"/>
      <c r="N5" s="94"/>
      <c r="O5" s="94"/>
      <c r="P5" s="94"/>
      <c r="Q5" s="94"/>
      <c r="R5" s="94"/>
      <c r="S5" s="94"/>
      <c r="T5" s="94"/>
      <c r="U5" s="94"/>
      <c r="V5" s="86" t="s">
        <v>123</v>
      </c>
    </row>
    <row r="6" spans="1:22" s="95" customFormat="1" ht="42.75" customHeight="1">
      <c r="A6" s="858" t="s">
        <v>837</v>
      </c>
      <c r="B6" s="96" t="s">
        <v>154</v>
      </c>
      <c r="C6" s="1342" t="s">
        <v>181</v>
      </c>
      <c r="D6" s="1343"/>
      <c r="E6" s="1343"/>
      <c r="F6" s="1343"/>
      <c r="G6" s="1343"/>
      <c r="H6" s="1343"/>
      <c r="I6" s="1343"/>
      <c r="J6" s="1344"/>
      <c r="K6" s="1345" t="s">
        <v>181</v>
      </c>
      <c r="L6" s="1346"/>
      <c r="M6" s="1346"/>
      <c r="N6" s="1346"/>
      <c r="O6" s="1346"/>
      <c r="P6" s="1346"/>
      <c r="Q6" s="1346"/>
      <c r="R6" s="1346"/>
      <c r="S6" s="1347"/>
      <c r="T6" s="1348" t="s">
        <v>31</v>
      </c>
      <c r="U6" s="1349"/>
      <c r="V6" s="1350"/>
    </row>
    <row r="7" spans="1:22" s="97" customFormat="1" ht="24" customHeight="1">
      <c r="A7" s="581"/>
      <c r="B7" s="100"/>
      <c r="C7" s="1373" t="s">
        <v>155</v>
      </c>
      <c r="D7" s="1374"/>
      <c r="E7" s="1374"/>
      <c r="F7" s="1374"/>
      <c r="G7" s="1374"/>
      <c r="H7" s="1374"/>
      <c r="I7" s="1375"/>
      <c r="J7" s="582" t="s">
        <v>188</v>
      </c>
      <c r="K7" s="590" t="s">
        <v>156</v>
      </c>
      <c r="L7" s="122"/>
      <c r="M7" s="122"/>
      <c r="N7" s="122"/>
      <c r="O7" s="1333" t="s">
        <v>733</v>
      </c>
      <c r="P7" s="1334"/>
      <c r="Q7" s="1334"/>
      <c r="R7" s="1334"/>
      <c r="S7" s="1335"/>
      <c r="T7" s="1336" t="s">
        <v>735</v>
      </c>
      <c r="U7" s="1337"/>
      <c r="V7" s="1338"/>
    </row>
    <row r="8" spans="1:22" s="97" customFormat="1" ht="40.5" customHeight="1">
      <c r="A8" s="859"/>
      <c r="B8" s="99"/>
      <c r="C8" s="1376" t="s">
        <v>157</v>
      </c>
      <c r="D8" s="1377"/>
      <c r="E8" s="1377"/>
      <c r="F8" s="1377"/>
      <c r="G8" s="1377"/>
      <c r="H8" s="1377"/>
      <c r="I8" s="1377"/>
      <c r="J8" s="583" t="s">
        <v>159</v>
      </c>
      <c r="K8" s="1378" t="s">
        <v>172</v>
      </c>
      <c r="L8" s="1379"/>
      <c r="M8" s="1379"/>
      <c r="N8" s="1380"/>
      <c r="O8" s="1383" t="s">
        <v>732</v>
      </c>
      <c r="P8" s="1384"/>
      <c r="Q8" s="1384"/>
      <c r="R8" s="1384"/>
      <c r="S8" s="1385"/>
      <c r="T8" s="1339" t="s">
        <v>734</v>
      </c>
      <c r="U8" s="1340"/>
      <c r="V8" s="1341"/>
    </row>
    <row r="9" spans="1:22" s="101" customFormat="1" ht="15" customHeight="1">
      <c r="A9" s="581"/>
      <c r="B9" s="100"/>
      <c r="C9" s="100"/>
      <c r="D9" s="1365" t="s">
        <v>731</v>
      </c>
      <c r="E9" s="1362" t="s">
        <v>730</v>
      </c>
      <c r="F9" s="854" t="s">
        <v>158</v>
      </c>
      <c r="G9" s="854" t="s">
        <v>163</v>
      </c>
      <c r="H9" s="1372" t="s">
        <v>164</v>
      </c>
      <c r="I9" s="1362" t="s">
        <v>165</v>
      </c>
      <c r="J9" s="583"/>
      <c r="K9" s="591"/>
      <c r="L9" s="1362" t="s">
        <v>173</v>
      </c>
      <c r="M9" s="1362" t="s">
        <v>174</v>
      </c>
      <c r="N9" s="1362" t="s">
        <v>175</v>
      </c>
      <c r="O9" s="120"/>
      <c r="P9" s="1362" t="s">
        <v>184</v>
      </c>
      <c r="Q9" s="1367" t="s">
        <v>185</v>
      </c>
      <c r="R9" s="1362" t="s">
        <v>186</v>
      </c>
      <c r="S9" s="1362" t="s">
        <v>187</v>
      </c>
      <c r="T9" s="1351"/>
      <c r="U9" s="1386" t="s">
        <v>182</v>
      </c>
      <c r="V9" s="1360" t="s">
        <v>183</v>
      </c>
    </row>
    <row r="10" spans="1:22" s="101" customFormat="1" ht="21.75" customHeight="1">
      <c r="A10" s="581"/>
      <c r="B10" s="100"/>
      <c r="C10" s="100"/>
      <c r="D10" s="1366"/>
      <c r="E10" s="1364"/>
      <c r="F10" s="853"/>
      <c r="G10" s="853"/>
      <c r="H10" s="1363"/>
      <c r="I10" s="1363"/>
      <c r="J10" s="583" t="s">
        <v>28</v>
      </c>
      <c r="K10" s="591" t="s">
        <v>28</v>
      </c>
      <c r="L10" s="1363"/>
      <c r="M10" s="1363"/>
      <c r="N10" s="1363"/>
      <c r="O10" s="124" t="s">
        <v>28</v>
      </c>
      <c r="P10" s="1363"/>
      <c r="Q10" s="1368"/>
      <c r="R10" s="1363"/>
      <c r="S10" s="1363"/>
      <c r="T10" s="1351"/>
      <c r="U10" s="1387"/>
      <c r="V10" s="1361"/>
    </row>
    <row r="11" spans="1:22" s="101" customFormat="1" ht="15" customHeight="1">
      <c r="A11" s="581"/>
      <c r="B11" s="863"/>
      <c r="C11" s="863"/>
      <c r="D11" s="119"/>
      <c r="E11" s="863"/>
      <c r="F11" s="863"/>
      <c r="G11" s="863"/>
      <c r="H11" s="864"/>
      <c r="I11" s="864"/>
      <c r="J11" s="1381" t="s">
        <v>171</v>
      </c>
      <c r="K11" s="581"/>
      <c r="L11" s="1363"/>
      <c r="M11" s="1363"/>
      <c r="N11" s="1363"/>
      <c r="O11" s="125"/>
      <c r="P11" s="853"/>
      <c r="Q11" s="853"/>
      <c r="R11" s="853"/>
      <c r="S11" s="1363"/>
      <c r="T11" s="1351"/>
      <c r="U11" s="1387"/>
      <c r="V11" s="1361"/>
    </row>
    <row r="12" spans="1:22" s="101" customFormat="1" ht="15" customHeight="1">
      <c r="A12" s="581"/>
      <c r="B12" s="863"/>
      <c r="C12" s="863"/>
      <c r="D12" s="1370" t="s">
        <v>162</v>
      </c>
      <c r="E12" s="1353" t="s">
        <v>166</v>
      </c>
      <c r="F12" s="1353" t="s">
        <v>167</v>
      </c>
      <c r="G12" s="1353" t="s">
        <v>168</v>
      </c>
      <c r="H12" s="1353" t="s">
        <v>169</v>
      </c>
      <c r="I12" s="1353" t="s">
        <v>170</v>
      </c>
      <c r="J12" s="1381"/>
      <c r="K12" s="581" t="s">
        <v>28</v>
      </c>
      <c r="L12" s="1353" t="s">
        <v>176</v>
      </c>
      <c r="M12" s="1353" t="s">
        <v>177</v>
      </c>
      <c r="N12" s="1353" t="s">
        <v>178</v>
      </c>
      <c r="O12" s="861" t="s">
        <v>28</v>
      </c>
      <c r="P12" s="1353" t="s">
        <v>191</v>
      </c>
      <c r="Q12" s="1353" t="s">
        <v>190</v>
      </c>
      <c r="R12" s="1353" t="s">
        <v>179</v>
      </c>
      <c r="S12" s="1353" t="s">
        <v>180</v>
      </c>
      <c r="T12" s="1351"/>
      <c r="U12" s="1353" t="s">
        <v>189</v>
      </c>
      <c r="V12" s="1356" t="s">
        <v>161</v>
      </c>
    </row>
    <row r="13" spans="1:22" s="101" customFormat="1" ht="33.75" customHeight="1">
      <c r="A13" s="860" t="s">
        <v>160</v>
      </c>
      <c r="B13" s="852" t="s">
        <v>192</v>
      </c>
      <c r="C13" s="103"/>
      <c r="D13" s="1371"/>
      <c r="E13" s="1354"/>
      <c r="F13" s="1354"/>
      <c r="G13" s="1354"/>
      <c r="H13" s="1354"/>
      <c r="I13" s="1354"/>
      <c r="J13" s="1382"/>
      <c r="K13" s="592"/>
      <c r="L13" s="1354"/>
      <c r="M13" s="1354"/>
      <c r="N13" s="1354"/>
      <c r="O13" s="862"/>
      <c r="P13" s="1355"/>
      <c r="Q13" s="1354"/>
      <c r="R13" s="1354"/>
      <c r="S13" s="1354"/>
      <c r="T13" s="1352"/>
      <c r="U13" s="1355"/>
      <c r="V13" s="1357"/>
    </row>
    <row r="14" spans="1:22" ht="35.1" customHeight="1">
      <c r="A14" s="584">
        <v>2015</v>
      </c>
      <c r="B14" s="73">
        <v>2004</v>
      </c>
      <c r="C14" s="73">
        <v>1474</v>
      </c>
      <c r="D14" s="73">
        <v>118</v>
      </c>
      <c r="E14" s="73">
        <v>1270</v>
      </c>
      <c r="F14" s="73">
        <v>21</v>
      </c>
      <c r="G14" s="73">
        <v>19</v>
      </c>
      <c r="H14" s="73">
        <v>43</v>
      </c>
      <c r="I14" s="73">
        <v>3</v>
      </c>
      <c r="J14" s="585">
        <v>68</v>
      </c>
      <c r="K14" s="593">
        <v>257</v>
      </c>
      <c r="L14" s="73">
        <v>94</v>
      </c>
      <c r="M14" s="73">
        <v>161</v>
      </c>
      <c r="N14" s="73">
        <v>2</v>
      </c>
      <c r="O14" s="73">
        <v>109</v>
      </c>
      <c r="P14" s="73">
        <v>0</v>
      </c>
      <c r="Q14" s="73">
        <v>108</v>
      </c>
      <c r="R14" s="73">
        <v>0</v>
      </c>
      <c r="S14" s="73">
        <v>1</v>
      </c>
      <c r="T14" s="73">
        <v>0</v>
      </c>
      <c r="U14" s="73">
        <v>0</v>
      </c>
      <c r="V14" s="585">
        <v>96</v>
      </c>
    </row>
    <row r="15" spans="1:22" ht="35.1" customHeight="1">
      <c r="A15" s="586">
        <v>2016</v>
      </c>
      <c r="B15" s="106">
        <v>2205</v>
      </c>
      <c r="C15" s="106">
        <v>1632</v>
      </c>
      <c r="D15" s="106">
        <v>150</v>
      </c>
      <c r="E15" s="106">
        <v>1389</v>
      </c>
      <c r="F15" s="106">
        <v>24</v>
      </c>
      <c r="G15" s="106">
        <v>19</v>
      </c>
      <c r="H15" s="106">
        <v>44</v>
      </c>
      <c r="I15" s="106">
        <v>6</v>
      </c>
      <c r="J15" s="587">
        <v>69</v>
      </c>
      <c r="K15" s="593">
        <v>280</v>
      </c>
      <c r="L15" s="106">
        <v>103</v>
      </c>
      <c r="M15" s="106">
        <v>175</v>
      </c>
      <c r="N15" s="106">
        <v>2</v>
      </c>
      <c r="O15" s="73">
        <v>124</v>
      </c>
      <c r="P15" s="106">
        <v>0</v>
      </c>
      <c r="Q15" s="106">
        <v>123</v>
      </c>
      <c r="R15" s="106">
        <v>0</v>
      </c>
      <c r="S15" s="106">
        <v>1</v>
      </c>
      <c r="T15" s="73">
        <v>0</v>
      </c>
      <c r="U15" s="106">
        <v>0</v>
      </c>
      <c r="V15" s="587">
        <v>100</v>
      </c>
    </row>
    <row r="16" spans="1:22" ht="35.1" customHeight="1">
      <c r="A16" s="586">
        <v>2017</v>
      </c>
      <c r="B16" s="106">
        <v>2272</v>
      </c>
      <c r="C16" s="106">
        <v>1680</v>
      </c>
      <c r="D16" s="106">
        <v>175</v>
      </c>
      <c r="E16" s="106">
        <v>1409</v>
      </c>
      <c r="F16" s="106">
        <v>26</v>
      </c>
      <c r="G16" s="106">
        <v>19</v>
      </c>
      <c r="H16" s="106">
        <v>44</v>
      </c>
      <c r="I16" s="106">
        <v>7</v>
      </c>
      <c r="J16" s="587">
        <v>71</v>
      </c>
      <c r="K16" s="593">
        <v>297</v>
      </c>
      <c r="L16" s="106">
        <v>95</v>
      </c>
      <c r="M16" s="106">
        <v>200</v>
      </c>
      <c r="N16" s="106">
        <v>2</v>
      </c>
      <c r="O16" s="73">
        <v>138</v>
      </c>
      <c r="P16" s="106">
        <v>0</v>
      </c>
      <c r="Q16" s="106">
        <v>137</v>
      </c>
      <c r="R16" s="106">
        <v>0</v>
      </c>
      <c r="S16" s="106">
        <v>1</v>
      </c>
      <c r="T16" s="73">
        <v>0</v>
      </c>
      <c r="U16" s="106">
        <v>0</v>
      </c>
      <c r="V16" s="587">
        <v>86</v>
      </c>
    </row>
    <row r="17" spans="1:25" s="107" customFormat="1" ht="35.1" customHeight="1">
      <c r="A17" s="586">
        <v>2018</v>
      </c>
      <c r="B17" s="106">
        <v>2327</v>
      </c>
      <c r="C17" s="106">
        <v>1712</v>
      </c>
      <c r="D17" s="106">
        <v>192</v>
      </c>
      <c r="E17" s="106">
        <v>1420</v>
      </c>
      <c r="F17" s="106">
        <v>32</v>
      </c>
      <c r="G17" s="106">
        <v>17</v>
      </c>
      <c r="H17" s="106">
        <v>43</v>
      </c>
      <c r="I17" s="106">
        <v>8</v>
      </c>
      <c r="J17" s="587">
        <v>74</v>
      </c>
      <c r="K17" s="593">
        <v>306</v>
      </c>
      <c r="L17" s="106">
        <v>95</v>
      </c>
      <c r="M17" s="106">
        <v>209</v>
      </c>
      <c r="N17" s="106">
        <v>2</v>
      </c>
      <c r="O17" s="73">
        <v>144</v>
      </c>
      <c r="P17" s="106">
        <v>0</v>
      </c>
      <c r="Q17" s="106">
        <v>143</v>
      </c>
      <c r="R17" s="106">
        <v>0</v>
      </c>
      <c r="S17" s="106">
        <v>1</v>
      </c>
      <c r="T17" s="73">
        <v>0</v>
      </c>
      <c r="U17" s="106">
        <v>0</v>
      </c>
      <c r="V17" s="587">
        <v>91</v>
      </c>
    </row>
    <row r="18" spans="1:25" ht="35.1" customHeight="1">
      <c r="A18" s="586">
        <v>2019</v>
      </c>
      <c r="B18" s="106">
        <f>SUM(B19:B28)</f>
        <v>2398</v>
      </c>
      <c r="C18" s="106">
        <f t="shared" ref="C18:V18" si="0">SUM(C19:C28)</f>
        <v>1753</v>
      </c>
      <c r="D18" s="106">
        <f t="shared" si="0"/>
        <v>223</v>
      </c>
      <c r="E18" s="106">
        <f t="shared" si="0"/>
        <v>1432</v>
      </c>
      <c r="F18" s="106">
        <f t="shared" si="0"/>
        <v>33</v>
      </c>
      <c r="G18" s="106">
        <f t="shared" si="0"/>
        <v>16</v>
      </c>
      <c r="H18" s="106">
        <f t="shared" si="0"/>
        <v>40</v>
      </c>
      <c r="I18" s="106">
        <f t="shared" si="0"/>
        <v>9</v>
      </c>
      <c r="J18" s="587">
        <f t="shared" si="0"/>
        <v>75</v>
      </c>
      <c r="K18" s="594">
        <f t="shared" si="0"/>
        <v>337</v>
      </c>
      <c r="L18" s="106">
        <f t="shared" si="0"/>
        <v>106</v>
      </c>
      <c r="M18" s="106">
        <f t="shared" si="0"/>
        <v>230</v>
      </c>
      <c r="N18" s="106">
        <f t="shared" si="0"/>
        <v>1</v>
      </c>
      <c r="O18" s="106">
        <f t="shared" si="0"/>
        <v>145</v>
      </c>
      <c r="P18" s="106">
        <f t="shared" si="0"/>
        <v>0</v>
      </c>
      <c r="Q18" s="106">
        <f t="shared" si="0"/>
        <v>144</v>
      </c>
      <c r="R18" s="106">
        <f t="shared" si="0"/>
        <v>0</v>
      </c>
      <c r="S18" s="106">
        <f t="shared" si="0"/>
        <v>1</v>
      </c>
      <c r="T18" s="106">
        <f t="shared" si="0"/>
        <v>88</v>
      </c>
      <c r="U18" s="106">
        <f t="shared" si="0"/>
        <v>0</v>
      </c>
      <c r="V18" s="587">
        <f t="shared" si="0"/>
        <v>88</v>
      </c>
    </row>
    <row r="19" spans="1:25" ht="35.1" hidden="1" customHeight="1" outlineLevel="1">
      <c r="A19" s="588" t="s">
        <v>50</v>
      </c>
      <c r="B19" s="106">
        <f t="shared" ref="B19:B28" si="1">SUM(C19,J19,K19,O19,T19)</f>
        <v>1204</v>
      </c>
      <c r="C19" s="106">
        <f>SUM(D19:I19)</f>
        <v>917</v>
      </c>
      <c r="D19" s="108">
        <v>123</v>
      </c>
      <c r="E19" s="109">
        <v>732</v>
      </c>
      <c r="F19" s="109">
        <v>21</v>
      </c>
      <c r="G19" s="109">
        <v>13</v>
      </c>
      <c r="H19" s="109">
        <v>27</v>
      </c>
      <c r="I19" s="109">
        <v>1</v>
      </c>
      <c r="J19" s="589">
        <v>34</v>
      </c>
      <c r="K19" s="594">
        <f>SUM(L19:N19)</f>
        <v>141</v>
      </c>
      <c r="L19" s="109">
        <v>25</v>
      </c>
      <c r="M19" s="109">
        <v>116</v>
      </c>
      <c r="N19" s="109">
        <v>0</v>
      </c>
      <c r="O19" s="106">
        <f>SUM(P19:S19)</f>
        <v>68</v>
      </c>
      <c r="P19" s="109">
        <v>0</v>
      </c>
      <c r="Q19" s="109">
        <v>68</v>
      </c>
      <c r="R19" s="109">
        <v>0</v>
      </c>
      <c r="S19" s="109">
        <v>0</v>
      </c>
      <c r="T19" s="106">
        <f>SUM(U19:V19)</f>
        <v>44</v>
      </c>
      <c r="U19" s="109">
        <v>0</v>
      </c>
      <c r="V19" s="589">
        <v>44</v>
      </c>
    </row>
    <row r="20" spans="1:25" ht="35.1" hidden="1" customHeight="1" outlineLevel="1">
      <c r="A20" s="588" t="s">
        <v>51</v>
      </c>
      <c r="B20" s="106">
        <f t="shared" si="1"/>
        <v>134</v>
      </c>
      <c r="C20" s="106">
        <f t="shared" ref="C20:C28" si="2">SUM(D20:I20)</f>
        <v>91</v>
      </c>
      <c r="D20" s="108">
        <v>26</v>
      </c>
      <c r="E20" s="109">
        <v>65</v>
      </c>
      <c r="F20" s="109">
        <v>0</v>
      </c>
      <c r="G20" s="109">
        <v>0</v>
      </c>
      <c r="H20" s="109">
        <v>0</v>
      </c>
      <c r="I20" s="109">
        <v>0</v>
      </c>
      <c r="J20" s="589">
        <v>6</v>
      </c>
      <c r="K20" s="594">
        <f t="shared" ref="K20:K28" si="3">SUM(L20:N20)</f>
        <v>20</v>
      </c>
      <c r="L20" s="109">
        <v>10</v>
      </c>
      <c r="M20" s="109">
        <v>10</v>
      </c>
      <c r="N20" s="109">
        <v>0</v>
      </c>
      <c r="O20" s="106">
        <f t="shared" ref="O20:O28" si="4">SUM(P20:S20)</f>
        <v>8</v>
      </c>
      <c r="P20" s="109">
        <v>0</v>
      </c>
      <c r="Q20" s="109">
        <v>8</v>
      </c>
      <c r="R20" s="109">
        <v>0</v>
      </c>
      <c r="S20" s="109">
        <v>0</v>
      </c>
      <c r="T20" s="106">
        <f t="shared" ref="T20:T28" si="5">SUM(U20:V20)</f>
        <v>9</v>
      </c>
      <c r="U20" s="109">
        <v>0</v>
      </c>
      <c r="V20" s="589">
        <v>9</v>
      </c>
    </row>
    <row r="21" spans="1:25" ht="35.1" hidden="1" customHeight="1" outlineLevel="1">
      <c r="A21" s="588" t="s">
        <v>52</v>
      </c>
      <c r="B21" s="106">
        <f t="shared" si="1"/>
        <v>88</v>
      </c>
      <c r="C21" s="106">
        <f t="shared" si="2"/>
        <v>58</v>
      </c>
      <c r="D21" s="108">
        <v>3</v>
      </c>
      <c r="E21" s="109">
        <v>52</v>
      </c>
      <c r="F21" s="109">
        <v>2</v>
      </c>
      <c r="G21" s="109">
        <v>0</v>
      </c>
      <c r="H21" s="109">
        <v>0</v>
      </c>
      <c r="I21" s="109">
        <v>1</v>
      </c>
      <c r="J21" s="589">
        <v>2</v>
      </c>
      <c r="K21" s="594">
        <f t="shared" si="3"/>
        <v>18</v>
      </c>
      <c r="L21" s="109">
        <v>7</v>
      </c>
      <c r="M21" s="109">
        <v>11</v>
      </c>
      <c r="N21" s="109">
        <v>0</v>
      </c>
      <c r="O21" s="106">
        <f t="shared" si="4"/>
        <v>7</v>
      </c>
      <c r="P21" s="109">
        <v>0</v>
      </c>
      <c r="Q21" s="109">
        <v>7</v>
      </c>
      <c r="R21" s="109">
        <v>0</v>
      </c>
      <c r="S21" s="109">
        <v>0</v>
      </c>
      <c r="T21" s="106">
        <f t="shared" si="5"/>
        <v>3</v>
      </c>
      <c r="U21" s="109">
        <v>0</v>
      </c>
      <c r="V21" s="589">
        <v>3</v>
      </c>
    </row>
    <row r="22" spans="1:25" ht="35.1" hidden="1" customHeight="1" outlineLevel="1">
      <c r="A22" s="588" t="s">
        <v>53</v>
      </c>
      <c r="B22" s="106">
        <f t="shared" si="1"/>
        <v>40</v>
      </c>
      <c r="C22" s="106">
        <f t="shared" si="2"/>
        <v>27</v>
      </c>
      <c r="D22" s="108">
        <v>0</v>
      </c>
      <c r="E22" s="109">
        <v>24</v>
      </c>
      <c r="F22" s="109">
        <v>1</v>
      </c>
      <c r="G22" s="109">
        <v>0</v>
      </c>
      <c r="H22" s="109">
        <v>2</v>
      </c>
      <c r="I22" s="109">
        <v>0</v>
      </c>
      <c r="J22" s="589">
        <v>2</v>
      </c>
      <c r="K22" s="594">
        <f t="shared" si="3"/>
        <v>7</v>
      </c>
      <c r="L22" s="109">
        <v>3</v>
      </c>
      <c r="M22" s="109">
        <v>4</v>
      </c>
      <c r="N22" s="109">
        <v>0</v>
      </c>
      <c r="O22" s="106">
        <f t="shared" si="4"/>
        <v>4</v>
      </c>
      <c r="P22" s="109">
        <v>0</v>
      </c>
      <c r="Q22" s="109">
        <v>4</v>
      </c>
      <c r="R22" s="109">
        <v>0</v>
      </c>
      <c r="S22" s="109">
        <v>0</v>
      </c>
      <c r="T22" s="106">
        <f t="shared" si="5"/>
        <v>0</v>
      </c>
      <c r="U22" s="109">
        <v>0</v>
      </c>
      <c r="V22" s="589">
        <v>0</v>
      </c>
    </row>
    <row r="23" spans="1:25" ht="35.1" hidden="1" customHeight="1" outlineLevel="1">
      <c r="A23" s="588" t="s">
        <v>54</v>
      </c>
      <c r="B23" s="106">
        <f t="shared" si="1"/>
        <v>106</v>
      </c>
      <c r="C23" s="106">
        <f t="shared" si="2"/>
        <v>69</v>
      </c>
      <c r="D23" s="108">
        <v>8</v>
      </c>
      <c r="E23" s="109">
        <v>56</v>
      </c>
      <c r="F23" s="109">
        <v>1</v>
      </c>
      <c r="G23" s="109">
        <v>2</v>
      </c>
      <c r="H23" s="109">
        <v>2</v>
      </c>
      <c r="I23" s="109">
        <v>0</v>
      </c>
      <c r="J23" s="589">
        <v>3</v>
      </c>
      <c r="K23" s="594">
        <f t="shared" si="3"/>
        <v>24</v>
      </c>
      <c r="L23" s="109">
        <v>11</v>
      </c>
      <c r="M23" s="109">
        <v>13</v>
      </c>
      <c r="N23" s="109">
        <v>0</v>
      </c>
      <c r="O23" s="106">
        <f t="shared" si="4"/>
        <v>9</v>
      </c>
      <c r="P23" s="109">
        <v>0</v>
      </c>
      <c r="Q23" s="109">
        <v>9</v>
      </c>
      <c r="R23" s="109">
        <v>0</v>
      </c>
      <c r="S23" s="109">
        <v>0</v>
      </c>
      <c r="T23" s="106">
        <f t="shared" si="5"/>
        <v>1</v>
      </c>
      <c r="U23" s="109">
        <v>0</v>
      </c>
      <c r="V23" s="589">
        <v>1</v>
      </c>
    </row>
    <row r="24" spans="1:25" ht="35.1" hidden="1" customHeight="1" outlineLevel="1">
      <c r="A24" s="588" t="s">
        <v>682</v>
      </c>
      <c r="B24" s="106">
        <f t="shared" si="1"/>
        <v>73</v>
      </c>
      <c r="C24" s="106">
        <f t="shared" si="2"/>
        <v>43</v>
      </c>
      <c r="D24" s="108">
        <v>1</v>
      </c>
      <c r="E24" s="109">
        <v>42</v>
      </c>
      <c r="F24" s="109">
        <v>0</v>
      </c>
      <c r="G24" s="109">
        <v>0</v>
      </c>
      <c r="H24" s="109">
        <v>0</v>
      </c>
      <c r="I24" s="109">
        <v>0</v>
      </c>
      <c r="J24" s="589">
        <v>2</v>
      </c>
      <c r="K24" s="594">
        <f t="shared" si="3"/>
        <v>21</v>
      </c>
      <c r="L24" s="109">
        <v>11</v>
      </c>
      <c r="M24" s="109">
        <v>10</v>
      </c>
      <c r="N24" s="109">
        <v>0</v>
      </c>
      <c r="O24" s="106">
        <f t="shared" si="4"/>
        <v>6</v>
      </c>
      <c r="P24" s="109">
        <v>0</v>
      </c>
      <c r="Q24" s="109">
        <v>6</v>
      </c>
      <c r="R24" s="109">
        <v>0</v>
      </c>
      <c r="S24" s="109">
        <v>0</v>
      </c>
      <c r="T24" s="106">
        <f t="shared" si="5"/>
        <v>1</v>
      </c>
      <c r="U24" s="109">
        <v>0</v>
      </c>
      <c r="V24" s="589">
        <v>1</v>
      </c>
    </row>
    <row r="25" spans="1:25" ht="35.1" hidden="1" customHeight="1" outlineLevel="1">
      <c r="A25" s="588" t="s">
        <v>55</v>
      </c>
      <c r="B25" s="106">
        <f t="shared" si="1"/>
        <v>191</v>
      </c>
      <c r="C25" s="106">
        <f t="shared" si="2"/>
        <v>123</v>
      </c>
      <c r="D25" s="108">
        <v>10</v>
      </c>
      <c r="E25" s="109">
        <v>103</v>
      </c>
      <c r="F25" s="109">
        <v>2</v>
      </c>
      <c r="G25" s="109">
        <v>1</v>
      </c>
      <c r="H25" s="109">
        <v>6</v>
      </c>
      <c r="I25" s="109">
        <v>1</v>
      </c>
      <c r="J25" s="589">
        <v>9</v>
      </c>
      <c r="K25" s="594">
        <f t="shared" si="3"/>
        <v>32</v>
      </c>
      <c r="L25" s="109">
        <v>17</v>
      </c>
      <c r="M25" s="109">
        <v>15</v>
      </c>
      <c r="N25" s="109">
        <v>0</v>
      </c>
      <c r="O25" s="106">
        <f t="shared" si="4"/>
        <v>11</v>
      </c>
      <c r="P25" s="109">
        <v>0</v>
      </c>
      <c r="Q25" s="109">
        <v>11</v>
      </c>
      <c r="R25" s="109">
        <v>0</v>
      </c>
      <c r="S25" s="109">
        <v>0</v>
      </c>
      <c r="T25" s="106">
        <f t="shared" si="5"/>
        <v>16</v>
      </c>
      <c r="U25" s="109">
        <v>0</v>
      </c>
      <c r="V25" s="589">
        <v>16</v>
      </c>
    </row>
    <row r="26" spans="1:25" ht="35.1" hidden="1" customHeight="1" outlineLevel="1">
      <c r="A26" s="588" t="s">
        <v>56</v>
      </c>
      <c r="B26" s="106">
        <f t="shared" si="1"/>
        <v>357</v>
      </c>
      <c r="C26" s="106">
        <f t="shared" si="2"/>
        <v>283</v>
      </c>
      <c r="D26" s="108">
        <v>36</v>
      </c>
      <c r="E26" s="109">
        <v>238</v>
      </c>
      <c r="F26" s="109">
        <v>5</v>
      </c>
      <c r="G26" s="109">
        <v>0</v>
      </c>
      <c r="H26" s="109">
        <v>0</v>
      </c>
      <c r="I26" s="109">
        <v>4</v>
      </c>
      <c r="J26" s="589">
        <v>10</v>
      </c>
      <c r="K26" s="594">
        <f t="shared" si="3"/>
        <v>42</v>
      </c>
      <c r="L26" s="109">
        <v>5</v>
      </c>
      <c r="M26" s="109">
        <v>37</v>
      </c>
      <c r="N26" s="109">
        <v>0</v>
      </c>
      <c r="O26" s="106">
        <f t="shared" si="4"/>
        <v>17</v>
      </c>
      <c r="P26" s="109">
        <v>0</v>
      </c>
      <c r="Q26" s="109">
        <v>17</v>
      </c>
      <c r="R26" s="109">
        <v>0</v>
      </c>
      <c r="S26" s="109">
        <v>0</v>
      </c>
      <c r="T26" s="106">
        <f t="shared" si="5"/>
        <v>5</v>
      </c>
      <c r="U26" s="109">
        <v>0</v>
      </c>
      <c r="V26" s="589">
        <v>5</v>
      </c>
    </row>
    <row r="27" spans="1:25" ht="35.1" hidden="1" customHeight="1" outlineLevel="1">
      <c r="A27" s="588" t="s">
        <v>57</v>
      </c>
      <c r="B27" s="106">
        <f t="shared" si="1"/>
        <v>118</v>
      </c>
      <c r="C27" s="106">
        <f t="shared" si="2"/>
        <v>74</v>
      </c>
      <c r="D27" s="108">
        <v>13</v>
      </c>
      <c r="E27" s="109">
        <v>57</v>
      </c>
      <c r="F27" s="109">
        <v>1</v>
      </c>
      <c r="G27" s="109">
        <v>0</v>
      </c>
      <c r="H27" s="109">
        <v>1</v>
      </c>
      <c r="I27" s="109">
        <v>2</v>
      </c>
      <c r="J27" s="589">
        <v>6</v>
      </c>
      <c r="K27" s="594">
        <f t="shared" si="3"/>
        <v>18</v>
      </c>
      <c r="L27" s="109">
        <v>11</v>
      </c>
      <c r="M27" s="109">
        <v>6</v>
      </c>
      <c r="N27" s="109">
        <v>1</v>
      </c>
      <c r="O27" s="106">
        <f t="shared" si="4"/>
        <v>13</v>
      </c>
      <c r="P27" s="109">
        <v>0</v>
      </c>
      <c r="Q27" s="109">
        <v>12</v>
      </c>
      <c r="R27" s="109">
        <v>0</v>
      </c>
      <c r="S27" s="109">
        <v>1</v>
      </c>
      <c r="T27" s="106">
        <f t="shared" si="5"/>
        <v>7</v>
      </c>
      <c r="U27" s="109">
        <v>0</v>
      </c>
      <c r="V27" s="589">
        <v>7</v>
      </c>
    </row>
    <row r="28" spans="1:25" ht="35.1" hidden="1" customHeight="1" outlineLevel="1">
      <c r="A28" s="588" t="s">
        <v>58</v>
      </c>
      <c r="B28" s="106">
        <f t="shared" si="1"/>
        <v>87</v>
      </c>
      <c r="C28" s="106">
        <f t="shared" si="2"/>
        <v>68</v>
      </c>
      <c r="D28" s="108">
        <v>3</v>
      </c>
      <c r="E28" s="109">
        <v>63</v>
      </c>
      <c r="F28" s="109">
        <v>0</v>
      </c>
      <c r="G28" s="109">
        <v>0</v>
      </c>
      <c r="H28" s="109">
        <v>2</v>
      </c>
      <c r="I28" s="109">
        <v>0</v>
      </c>
      <c r="J28" s="589">
        <v>1</v>
      </c>
      <c r="K28" s="594">
        <f t="shared" si="3"/>
        <v>14</v>
      </c>
      <c r="L28" s="109">
        <v>6</v>
      </c>
      <c r="M28" s="109">
        <v>8</v>
      </c>
      <c r="N28" s="109">
        <v>0</v>
      </c>
      <c r="O28" s="106">
        <f t="shared" si="4"/>
        <v>2</v>
      </c>
      <c r="P28" s="109">
        <v>0</v>
      </c>
      <c r="Q28" s="109">
        <v>2</v>
      </c>
      <c r="R28" s="109">
        <v>0</v>
      </c>
      <c r="S28" s="109">
        <v>0</v>
      </c>
      <c r="T28" s="106">
        <f t="shared" si="5"/>
        <v>2</v>
      </c>
      <c r="U28" s="109">
        <v>0</v>
      </c>
      <c r="V28" s="589">
        <v>2</v>
      </c>
    </row>
    <row r="29" spans="1:25" s="817" customFormat="1" ht="35.1" customHeight="1" collapsed="1">
      <c r="A29" s="812">
        <v>2020</v>
      </c>
      <c r="B29" s="813">
        <f>SUM(B30:B39)</f>
        <v>2473</v>
      </c>
      <c r="C29" s="813">
        <f t="shared" ref="C29:V29" si="6">SUM(C30:C39)</f>
        <v>1791</v>
      </c>
      <c r="D29" s="813">
        <f t="shared" si="6"/>
        <v>237</v>
      </c>
      <c r="E29" s="813">
        <f t="shared" si="6"/>
        <v>1454</v>
      </c>
      <c r="F29" s="813">
        <f t="shared" si="6"/>
        <v>35</v>
      </c>
      <c r="G29" s="813">
        <f t="shared" si="6"/>
        <v>16</v>
      </c>
      <c r="H29" s="813">
        <f t="shared" si="6"/>
        <v>38</v>
      </c>
      <c r="I29" s="813">
        <f t="shared" si="6"/>
        <v>11</v>
      </c>
      <c r="J29" s="814">
        <f t="shared" si="6"/>
        <v>74</v>
      </c>
      <c r="K29" s="815">
        <f t="shared" si="6"/>
        <v>357</v>
      </c>
      <c r="L29" s="813">
        <f t="shared" si="6"/>
        <v>109</v>
      </c>
      <c r="M29" s="813">
        <f t="shared" si="6"/>
        <v>247</v>
      </c>
      <c r="N29" s="813">
        <f t="shared" si="6"/>
        <v>1</v>
      </c>
      <c r="O29" s="813">
        <f t="shared" si="6"/>
        <v>148</v>
      </c>
      <c r="P29" s="813">
        <f t="shared" si="6"/>
        <v>0</v>
      </c>
      <c r="Q29" s="813">
        <f t="shared" si="6"/>
        <v>147</v>
      </c>
      <c r="R29" s="813">
        <f t="shared" si="6"/>
        <v>0</v>
      </c>
      <c r="S29" s="813">
        <f t="shared" si="6"/>
        <v>1</v>
      </c>
      <c r="T29" s="813">
        <f t="shared" si="6"/>
        <v>103</v>
      </c>
      <c r="U29" s="813">
        <f t="shared" si="6"/>
        <v>0</v>
      </c>
      <c r="V29" s="814">
        <f t="shared" si="6"/>
        <v>103</v>
      </c>
      <c r="W29" s="816"/>
      <c r="X29" s="816"/>
      <c r="Y29" s="816"/>
    </row>
    <row r="30" spans="1:25" ht="35.1" customHeight="1" outlineLevel="1">
      <c r="A30" s="588" t="s">
        <v>50</v>
      </c>
      <c r="B30" s="106">
        <f t="shared" ref="B30:B39" si="7">SUM(C30,J30,K30,O30,T30)</f>
        <v>1245</v>
      </c>
      <c r="C30" s="106">
        <f>SUM(D30:I30)</f>
        <v>938</v>
      </c>
      <c r="D30" s="106">
        <v>130</v>
      </c>
      <c r="E30" s="810">
        <v>744</v>
      </c>
      <c r="F30" s="810">
        <v>22</v>
      </c>
      <c r="G30" s="810">
        <v>14</v>
      </c>
      <c r="H30" s="810">
        <v>27</v>
      </c>
      <c r="I30" s="810">
        <v>1</v>
      </c>
      <c r="J30" s="811">
        <v>33</v>
      </c>
      <c r="K30" s="594">
        <f>SUM(L30:N30)</f>
        <v>146</v>
      </c>
      <c r="L30" s="810">
        <v>23</v>
      </c>
      <c r="M30" s="810">
        <v>123</v>
      </c>
      <c r="N30" s="810">
        <v>0</v>
      </c>
      <c r="O30" s="106">
        <f>SUM(P30:S30)</f>
        <v>71</v>
      </c>
      <c r="P30" s="810">
        <v>0</v>
      </c>
      <c r="Q30" s="810">
        <v>71</v>
      </c>
      <c r="R30" s="810">
        <v>0</v>
      </c>
      <c r="S30" s="810">
        <v>0</v>
      </c>
      <c r="T30" s="106">
        <f>SUM(U30:V30)</f>
        <v>57</v>
      </c>
      <c r="U30" s="810">
        <v>0</v>
      </c>
      <c r="V30" s="811">
        <v>57</v>
      </c>
    </row>
    <row r="31" spans="1:25" ht="35.1" customHeight="1" outlineLevel="1">
      <c r="A31" s="588" t="s">
        <v>51</v>
      </c>
      <c r="B31" s="106">
        <f t="shared" si="7"/>
        <v>143</v>
      </c>
      <c r="C31" s="106">
        <f t="shared" ref="C31:C39" si="8">SUM(D31:I31)</f>
        <v>93</v>
      </c>
      <c r="D31" s="106">
        <v>26</v>
      </c>
      <c r="E31" s="810">
        <v>67</v>
      </c>
      <c r="F31" s="810">
        <v>0</v>
      </c>
      <c r="G31" s="810">
        <v>0</v>
      </c>
      <c r="H31" s="810">
        <v>0</v>
      </c>
      <c r="I31" s="810">
        <v>0</v>
      </c>
      <c r="J31" s="811">
        <v>6</v>
      </c>
      <c r="K31" s="594">
        <f t="shared" ref="K31:K39" si="9">SUM(L31:N31)</f>
        <v>26</v>
      </c>
      <c r="L31" s="810">
        <v>12</v>
      </c>
      <c r="M31" s="810">
        <v>14</v>
      </c>
      <c r="N31" s="810">
        <v>0</v>
      </c>
      <c r="O31" s="106">
        <f t="shared" ref="O31:O39" si="10">SUM(P31:S31)</f>
        <v>10</v>
      </c>
      <c r="P31" s="810">
        <v>0</v>
      </c>
      <c r="Q31" s="810">
        <v>10</v>
      </c>
      <c r="R31" s="810">
        <v>0</v>
      </c>
      <c r="S31" s="810">
        <v>0</v>
      </c>
      <c r="T31" s="106">
        <f t="shared" ref="T31:T39" si="11">SUM(U31:V31)</f>
        <v>8</v>
      </c>
      <c r="U31" s="810">
        <v>0</v>
      </c>
      <c r="V31" s="811">
        <v>8</v>
      </c>
    </row>
    <row r="32" spans="1:25" ht="35.1" customHeight="1" outlineLevel="1">
      <c r="A32" s="588" t="s">
        <v>52</v>
      </c>
      <c r="B32" s="106">
        <f t="shared" si="7"/>
        <v>88</v>
      </c>
      <c r="C32" s="106">
        <f t="shared" si="8"/>
        <v>58</v>
      </c>
      <c r="D32" s="106">
        <v>3</v>
      </c>
      <c r="E32" s="810">
        <v>52</v>
      </c>
      <c r="F32" s="810">
        <v>2</v>
      </c>
      <c r="G32" s="810">
        <v>0</v>
      </c>
      <c r="H32" s="810">
        <v>0</v>
      </c>
      <c r="I32" s="810">
        <v>1</v>
      </c>
      <c r="J32" s="811">
        <v>2</v>
      </c>
      <c r="K32" s="594">
        <f t="shared" si="9"/>
        <v>17</v>
      </c>
      <c r="L32" s="810">
        <v>7</v>
      </c>
      <c r="M32" s="810">
        <v>10</v>
      </c>
      <c r="N32" s="810">
        <v>0</v>
      </c>
      <c r="O32" s="106">
        <f t="shared" si="10"/>
        <v>8</v>
      </c>
      <c r="P32" s="810">
        <v>0</v>
      </c>
      <c r="Q32" s="810">
        <v>8</v>
      </c>
      <c r="R32" s="810">
        <v>0</v>
      </c>
      <c r="S32" s="810">
        <v>0</v>
      </c>
      <c r="T32" s="106">
        <f t="shared" si="11"/>
        <v>3</v>
      </c>
      <c r="U32" s="810">
        <v>0</v>
      </c>
      <c r="V32" s="811">
        <v>3</v>
      </c>
    </row>
    <row r="33" spans="1:22" ht="35.1" customHeight="1" outlineLevel="1">
      <c r="A33" s="588" t="s">
        <v>53</v>
      </c>
      <c r="B33" s="106">
        <f t="shared" si="7"/>
        <v>40</v>
      </c>
      <c r="C33" s="106">
        <f t="shared" si="8"/>
        <v>27</v>
      </c>
      <c r="D33" s="106">
        <v>0</v>
      </c>
      <c r="E33" s="810">
        <v>24</v>
      </c>
      <c r="F33" s="810">
        <v>1</v>
      </c>
      <c r="G33" s="810">
        <v>0</v>
      </c>
      <c r="H33" s="810">
        <v>2</v>
      </c>
      <c r="I33" s="810">
        <v>0</v>
      </c>
      <c r="J33" s="811">
        <v>2</v>
      </c>
      <c r="K33" s="594">
        <f t="shared" si="9"/>
        <v>7</v>
      </c>
      <c r="L33" s="810">
        <v>3</v>
      </c>
      <c r="M33" s="810">
        <v>4</v>
      </c>
      <c r="N33" s="810">
        <v>0</v>
      </c>
      <c r="O33" s="106">
        <f t="shared" si="10"/>
        <v>4</v>
      </c>
      <c r="P33" s="810">
        <v>0</v>
      </c>
      <c r="Q33" s="810">
        <v>4</v>
      </c>
      <c r="R33" s="810">
        <v>0</v>
      </c>
      <c r="S33" s="810">
        <v>0</v>
      </c>
      <c r="T33" s="106">
        <f t="shared" si="11"/>
        <v>0</v>
      </c>
      <c r="U33" s="810">
        <v>0</v>
      </c>
      <c r="V33" s="811">
        <v>0</v>
      </c>
    </row>
    <row r="34" spans="1:22" ht="35.1" customHeight="1" outlineLevel="1">
      <c r="A34" s="588" t="s">
        <v>54</v>
      </c>
      <c r="B34" s="106">
        <f t="shared" si="7"/>
        <v>105</v>
      </c>
      <c r="C34" s="106">
        <f t="shared" si="8"/>
        <v>65</v>
      </c>
      <c r="D34" s="106">
        <v>7</v>
      </c>
      <c r="E34" s="810">
        <v>53</v>
      </c>
      <c r="F34" s="810">
        <v>1</v>
      </c>
      <c r="G34" s="810">
        <v>2</v>
      </c>
      <c r="H34" s="810">
        <v>2</v>
      </c>
      <c r="I34" s="810">
        <v>0</v>
      </c>
      <c r="J34" s="811">
        <v>3</v>
      </c>
      <c r="K34" s="594">
        <f t="shared" si="9"/>
        <v>27</v>
      </c>
      <c r="L34" s="810">
        <v>11</v>
      </c>
      <c r="M34" s="810">
        <v>16</v>
      </c>
      <c r="N34" s="810">
        <v>0</v>
      </c>
      <c r="O34" s="106">
        <f t="shared" si="10"/>
        <v>9</v>
      </c>
      <c r="P34" s="810">
        <v>0</v>
      </c>
      <c r="Q34" s="810">
        <v>9</v>
      </c>
      <c r="R34" s="810">
        <v>0</v>
      </c>
      <c r="S34" s="810">
        <v>0</v>
      </c>
      <c r="T34" s="106">
        <f t="shared" si="11"/>
        <v>1</v>
      </c>
      <c r="U34" s="810">
        <v>0</v>
      </c>
      <c r="V34" s="811">
        <v>1</v>
      </c>
    </row>
    <row r="35" spans="1:22" ht="35.1" customHeight="1" outlineLevel="1">
      <c r="A35" s="588" t="s">
        <v>682</v>
      </c>
      <c r="B35" s="106">
        <f t="shared" si="7"/>
        <v>79</v>
      </c>
      <c r="C35" s="106">
        <f t="shared" si="8"/>
        <v>47</v>
      </c>
      <c r="D35" s="106">
        <v>2</v>
      </c>
      <c r="E35" s="810">
        <v>44</v>
      </c>
      <c r="F35" s="810">
        <v>1</v>
      </c>
      <c r="G35" s="810">
        <v>0</v>
      </c>
      <c r="H35" s="810">
        <v>0</v>
      </c>
      <c r="I35" s="810">
        <v>0</v>
      </c>
      <c r="J35" s="811">
        <v>2</v>
      </c>
      <c r="K35" s="594">
        <f t="shared" si="9"/>
        <v>22</v>
      </c>
      <c r="L35" s="810">
        <v>13</v>
      </c>
      <c r="M35" s="810">
        <v>9</v>
      </c>
      <c r="N35" s="810">
        <v>0</v>
      </c>
      <c r="O35" s="106">
        <f t="shared" si="10"/>
        <v>7</v>
      </c>
      <c r="P35" s="810">
        <v>0</v>
      </c>
      <c r="Q35" s="810">
        <v>7</v>
      </c>
      <c r="R35" s="810">
        <v>0</v>
      </c>
      <c r="S35" s="810">
        <v>0</v>
      </c>
      <c r="T35" s="106">
        <f t="shared" si="11"/>
        <v>1</v>
      </c>
      <c r="U35" s="810">
        <v>0</v>
      </c>
      <c r="V35" s="811">
        <v>1</v>
      </c>
    </row>
    <row r="36" spans="1:22" ht="35.1" customHeight="1" outlineLevel="1">
      <c r="A36" s="588" t="s">
        <v>55</v>
      </c>
      <c r="B36" s="106">
        <f t="shared" si="7"/>
        <v>201</v>
      </c>
      <c r="C36" s="106">
        <f t="shared" si="8"/>
        <v>129</v>
      </c>
      <c r="D36" s="106">
        <v>11</v>
      </c>
      <c r="E36" s="810">
        <v>109</v>
      </c>
      <c r="F36" s="810">
        <v>2</v>
      </c>
      <c r="G36" s="810">
        <v>0</v>
      </c>
      <c r="H36" s="810">
        <v>4</v>
      </c>
      <c r="I36" s="810">
        <v>3</v>
      </c>
      <c r="J36" s="811">
        <v>10</v>
      </c>
      <c r="K36" s="594">
        <f t="shared" si="9"/>
        <v>34</v>
      </c>
      <c r="L36" s="810">
        <v>17</v>
      </c>
      <c r="M36" s="810">
        <v>17</v>
      </c>
      <c r="N36" s="810">
        <v>0</v>
      </c>
      <c r="O36" s="106">
        <f t="shared" si="10"/>
        <v>12</v>
      </c>
      <c r="P36" s="810">
        <v>0</v>
      </c>
      <c r="Q36" s="810">
        <v>12</v>
      </c>
      <c r="R36" s="810">
        <v>0</v>
      </c>
      <c r="S36" s="810">
        <v>0</v>
      </c>
      <c r="T36" s="106">
        <f t="shared" si="11"/>
        <v>16</v>
      </c>
      <c r="U36" s="810">
        <v>0</v>
      </c>
      <c r="V36" s="811">
        <v>16</v>
      </c>
    </row>
    <row r="37" spans="1:22" ht="35.1" customHeight="1" outlineLevel="1">
      <c r="A37" s="588" t="s">
        <v>56</v>
      </c>
      <c r="B37" s="106">
        <f t="shared" si="7"/>
        <v>373</v>
      </c>
      <c r="C37" s="106">
        <f t="shared" si="8"/>
        <v>295</v>
      </c>
      <c r="D37" s="106">
        <v>43</v>
      </c>
      <c r="E37" s="810">
        <v>242</v>
      </c>
      <c r="F37" s="810">
        <v>5</v>
      </c>
      <c r="G37" s="810">
        <v>0</v>
      </c>
      <c r="H37" s="810">
        <v>0</v>
      </c>
      <c r="I37" s="810">
        <v>5</v>
      </c>
      <c r="J37" s="811">
        <v>10</v>
      </c>
      <c r="K37" s="594">
        <f t="shared" si="9"/>
        <v>45</v>
      </c>
      <c r="L37" s="810">
        <v>6</v>
      </c>
      <c r="M37" s="810">
        <v>39</v>
      </c>
      <c r="N37" s="810">
        <v>0</v>
      </c>
      <c r="O37" s="106">
        <f t="shared" si="10"/>
        <v>16</v>
      </c>
      <c r="P37" s="810">
        <v>0</v>
      </c>
      <c r="Q37" s="810">
        <v>16</v>
      </c>
      <c r="R37" s="810">
        <v>0</v>
      </c>
      <c r="S37" s="810">
        <v>0</v>
      </c>
      <c r="T37" s="106">
        <f t="shared" si="11"/>
        <v>7</v>
      </c>
      <c r="U37" s="810">
        <v>0</v>
      </c>
      <c r="V37" s="811">
        <v>7</v>
      </c>
    </row>
    <row r="38" spans="1:22" ht="35.1" customHeight="1" outlineLevel="1">
      <c r="A38" s="588" t="s">
        <v>57</v>
      </c>
      <c r="B38" s="106">
        <f t="shared" si="7"/>
        <v>113</v>
      </c>
      <c r="C38" s="106">
        <f t="shared" si="8"/>
        <v>72</v>
      </c>
      <c r="D38" s="106">
        <v>12</v>
      </c>
      <c r="E38" s="810">
        <v>57</v>
      </c>
      <c r="F38" s="810">
        <v>1</v>
      </c>
      <c r="G38" s="810">
        <v>0</v>
      </c>
      <c r="H38" s="810">
        <v>1</v>
      </c>
      <c r="I38" s="810">
        <v>1</v>
      </c>
      <c r="J38" s="811">
        <v>5</v>
      </c>
      <c r="K38" s="594">
        <f t="shared" si="9"/>
        <v>18</v>
      </c>
      <c r="L38" s="810">
        <v>10</v>
      </c>
      <c r="M38" s="810">
        <v>7</v>
      </c>
      <c r="N38" s="810">
        <v>1</v>
      </c>
      <c r="O38" s="106">
        <f t="shared" si="10"/>
        <v>10</v>
      </c>
      <c r="P38" s="810">
        <v>0</v>
      </c>
      <c r="Q38" s="810">
        <v>9</v>
      </c>
      <c r="R38" s="810">
        <v>0</v>
      </c>
      <c r="S38" s="810">
        <v>1</v>
      </c>
      <c r="T38" s="106">
        <f t="shared" si="11"/>
        <v>8</v>
      </c>
      <c r="U38" s="810">
        <v>0</v>
      </c>
      <c r="V38" s="811">
        <v>8</v>
      </c>
    </row>
    <row r="39" spans="1:22" ht="35.1" customHeight="1" outlineLevel="1">
      <c r="A39" s="588" t="s">
        <v>58</v>
      </c>
      <c r="B39" s="106">
        <f t="shared" si="7"/>
        <v>86</v>
      </c>
      <c r="C39" s="106">
        <f t="shared" si="8"/>
        <v>67</v>
      </c>
      <c r="D39" s="106">
        <v>3</v>
      </c>
      <c r="E39" s="810">
        <v>62</v>
      </c>
      <c r="F39" s="810">
        <v>0</v>
      </c>
      <c r="G39" s="810">
        <v>0</v>
      </c>
      <c r="H39" s="810">
        <v>2</v>
      </c>
      <c r="I39" s="810">
        <v>0</v>
      </c>
      <c r="J39" s="811">
        <v>1</v>
      </c>
      <c r="K39" s="594">
        <f t="shared" si="9"/>
        <v>15</v>
      </c>
      <c r="L39" s="810">
        <v>7</v>
      </c>
      <c r="M39" s="810">
        <v>8</v>
      </c>
      <c r="N39" s="810">
        <v>0</v>
      </c>
      <c r="O39" s="106">
        <f t="shared" si="10"/>
        <v>1</v>
      </c>
      <c r="P39" s="810">
        <v>0</v>
      </c>
      <c r="Q39" s="810">
        <v>1</v>
      </c>
      <c r="R39" s="810">
        <v>0</v>
      </c>
      <c r="S39" s="810">
        <v>0</v>
      </c>
      <c r="T39" s="106">
        <f t="shared" si="11"/>
        <v>2</v>
      </c>
      <c r="U39" s="810">
        <v>0</v>
      </c>
      <c r="V39" s="811">
        <v>2</v>
      </c>
    </row>
    <row r="40" spans="1:22" s="716" customFormat="1" ht="9.9499999999999993" customHeight="1" thickBot="1">
      <c r="A40" s="725"/>
      <c r="B40" s="726"/>
      <c r="C40" s="726"/>
      <c r="D40" s="726"/>
      <c r="E40" s="727"/>
      <c r="F40" s="727"/>
      <c r="G40" s="727"/>
      <c r="H40" s="727"/>
      <c r="I40" s="727"/>
      <c r="J40" s="728"/>
      <c r="K40" s="729"/>
      <c r="L40" s="727"/>
      <c r="M40" s="727"/>
      <c r="N40" s="727"/>
      <c r="O40" s="726"/>
      <c r="P40" s="727"/>
      <c r="Q40" s="727"/>
      <c r="R40" s="727"/>
      <c r="S40" s="727"/>
      <c r="T40" s="726"/>
      <c r="U40" s="727"/>
      <c r="V40" s="728"/>
    </row>
    <row r="41" spans="1:22" s="111" customFormat="1" ht="9.9499999999999993" customHeight="1">
      <c r="A41" s="1358"/>
      <c r="B41" s="1359"/>
      <c r="C41" s="1359"/>
      <c r="D41" s="1359"/>
      <c r="E41" s="1359"/>
      <c r="F41" s="1359"/>
      <c r="G41" s="1359"/>
      <c r="H41" s="1359"/>
      <c r="I41" s="1359"/>
      <c r="J41" s="1359"/>
      <c r="K41" s="1359"/>
      <c r="L41" s="1359"/>
      <c r="M41" s="1359"/>
      <c r="N41" s="1359"/>
      <c r="O41" s="1359"/>
      <c r="P41" s="1359"/>
      <c r="Q41" s="1359"/>
      <c r="R41" s="1359"/>
      <c r="S41" s="1359"/>
      <c r="T41" s="110"/>
      <c r="U41" s="110"/>
      <c r="V41" s="110"/>
    </row>
    <row r="42" spans="1:22" s="116" customFormat="1" ht="15" customHeight="1">
      <c r="A42" s="43" t="s">
        <v>736</v>
      </c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3"/>
      <c r="M42" s="113"/>
      <c r="N42" s="113"/>
      <c r="O42" s="113"/>
      <c r="P42" s="114"/>
      <c r="Q42" s="113"/>
      <c r="R42" s="115"/>
      <c r="S42" s="114"/>
      <c r="T42" s="113"/>
      <c r="U42" s="113"/>
      <c r="V42" s="115"/>
    </row>
    <row r="43" spans="1:22">
      <c r="P43" s="117"/>
      <c r="R43" s="117"/>
      <c r="S43" s="117"/>
      <c r="V43" s="117"/>
    </row>
    <row r="44" spans="1:22">
      <c r="P44" s="117"/>
      <c r="R44" s="117"/>
      <c r="S44" s="117"/>
      <c r="V44" s="117"/>
    </row>
    <row r="45" spans="1:22">
      <c r="P45" s="117"/>
      <c r="R45" s="117"/>
      <c r="S45" s="117"/>
      <c r="V45" s="117"/>
    </row>
    <row r="46" spans="1:22">
      <c r="P46" s="117"/>
      <c r="R46" s="117"/>
      <c r="S46" s="117"/>
      <c r="V46" s="117"/>
    </row>
    <row r="47" spans="1:22">
      <c r="P47" s="117"/>
      <c r="R47" s="117"/>
      <c r="S47" s="117"/>
      <c r="V47" s="117"/>
    </row>
  </sheetData>
  <mergeCells count="43">
    <mergeCell ref="K2:V2"/>
    <mergeCell ref="D12:D13"/>
    <mergeCell ref="H9:H10"/>
    <mergeCell ref="I9:I10"/>
    <mergeCell ref="E12:E13"/>
    <mergeCell ref="F12:F13"/>
    <mergeCell ref="G12:G13"/>
    <mergeCell ref="H12:H13"/>
    <mergeCell ref="C7:I7"/>
    <mergeCell ref="C8:I8"/>
    <mergeCell ref="K8:N8"/>
    <mergeCell ref="I12:I13"/>
    <mergeCell ref="J11:J13"/>
    <mergeCell ref="L9:L11"/>
    <mergeCell ref="O8:S8"/>
    <mergeCell ref="U9:U11"/>
    <mergeCell ref="A41:J41"/>
    <mergeCell ref="K41:S41"/>
    <mergeCell ref="V9:V11"/>
    <mergeCell ref="M12:M13"/>
    <mergeCell ref="N12:N13"/>
    <mergeCell ref="P12:P13"/>
    <mergeCell ref="Q12:Q13"/>
    <mergeCell ref="N9:N11"/>
    <mergeCell ref="E9:E10"/>
    <mergeCell ref="D9:D10"/>
    <mergeCell ref="L12:L13"/>
    <mergeCell ref="M9:M11"/>
    <mergeCell ref="P9:P10"/>
    <mergeCell ref="Q9:Q10"/>
    <mergeCell ref="R9:R10"/>
    <mergeCell ref="S9:S11"/>
    <mergeCell ref="T9:T13"/>
    <mergeCell ref="R12:R13"/>
    <mergeCell ref="S12:S13"/>
    <mergeCell ref="U12:U13"/>
    <mergeCell ref="V12:V13"/>
    <mergeCell ref="O7:S7"/>
    <mergeCell ref="T7:V7"/>
    <mergeCell ref="T8:V8"/>
    <mergeCell ref="C6:J6"/>
    <mergeCell ref="K6:S6"/>
    <mergeCell ref="T6:V6"/>
  </mergeCells>
  <phoneticPr fontId="4" type="noConversion"/>
  <printOptions horizontalCentered="1"/>
  <pageMargins left="0.47244094488188981" right="0.39370078740157483" top="0.55118110236220474" bottom="0.55118110236220474" header="0.51181102362204722" footer="0.51181102362204722"/>
  <pageSetup paperSize="9" scale="76" pageOrder="overThenDown" orientation="portrait" blackAndWhite="1" r:id="rId1"/>
  <headerFooter alignWithMargins="0"/>
  <colBreaks count="1" manualBreakCount="1">
    <brk id="10" max="44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J39"/>
  <sheetViews>
    <sheetView view="pageBreakPreview" zoomScale="90" zoomScaleNormal="55" zoomScaleSheetLayoutView="90" workbookViewId="0">
      <selection activeCell="O11" sqref="O11"/>
    </sheetView>
  </sheetViews>
  <sheetFormatPr defaultRowHeight="13.5" outlineLevelRow="1"/>
  <cols>
    <col min="1" max="1" width="9.44140625" style="105" customWidth="1"/>
    <col min="2" max="5" width="10.21875" style="105" customWidth="1"/>
    <col min="6" max="7" width="8.21875" style="105" customWidth="1"/>
    <col min="8" max="8" width="9.109375" style="105" customWidth="1"/>
    <col min="9" max="9" width="9.6640625" style="105" customWidth="1"/>
    <col min="10" max="10" width="11.21875" style="105" customWidth="1"/>
    <col min="11" max="16384" width="8.88671875" style="105"/>
  </cols>
  <sheetData>
    <row r="1" spans="1:10" s="90" customFormat="1" ht="24.95" customHeight="1">
      <c r="A1" s="89"/>
      <c r="B1" s="89"/>
      <c r="C1" s="89"/>
      <c r="D1" s="89"/>
      <c r="E1" s="89"/>
      <c r="F1" s="89"/>
      <c r="G1" s="89"/>
      <c r="H1" s="89"/>
    </row>
    <row r="2" spans="1:10" s="92" customFormat="1" ht="30" customHeight="1">
      <c r="A2" s="595" t="s">
        <v>193</v>
      </c>
      <c r="B2" s="91"/>
      <c r="C2" s="91"/>
      <c r="D2" s="91"/>
      <c r="E2" s="91"/>
      <c r="F2" s="91"/>
      <c r="G2" s="91"/>
      <c r="H2" s="91"/>
      <c r="I2" s="91"/>
      <c r="J2" s="91"/>
    </row>
    <row r="3" spans="1:10" s="598" customFormat="1" ht="30" customHeight="1">
      <c r="A3" s="1391" t="s">
        <v>737</v>
      </c>
      <c r="B3" s="1391"/>
      <c r="C3" s="1391"/>
      <c r="D3" s="1391"/>
      <c r="E3" s="1391"/>
      <c r="F3" s="1391"/>
      <c r="G3" s="1391"/>
      <c r="H3" s="1391"/>
      <c r="I3" s="1391"/>
      <c r="J3" s="1391"/>
    </row>
    <row r="4" spans="1:10" s="128" customFormat="1" ht="23.1" customHeight="1">
      <c r="A4" s="118"/>
      <c r="B4" s="126"/>
      <c r="C4" s="126"/>
      <c r="D4" s="126"/>
      <c r="E4" s="126"/>
      <c r="F4" s="126"/>
      <c r="G4" s="126"/>
      <c r="H4" s="126"/>
      <c r="I4" s="126"/>
      <c r="J4" s="127"/>
    </row>
    <row r="5" spans="1:10" s="95" customFormat="1" ht="17.25" thickBot="1">
      <c r="A5" s="93" t="s">
        <v>3</v>
      </c>
      <c r="B5" s="93"/>
      <c r="C5" s="93"/>
      <c r="D5" s="93"/>
      <c r="E5" s="93"/>
      <c r="F5" s="94"/>
      <c r="G5" s="93"/>
      <c r="H5" s="93"/>
      <c r="I5" s="94"/>
      <c r="J5" s="129" t="s">
        <v>194</v>
      </c>
    </row>
    <row r="6" spans="1:10" s="97" customFormat="1" ht="30.75" customHeight="1">
      <c r="A6" s="858" t="s">
        <v>325</v>
      </c>
      <c r="B6" s="958" t="s">
        <v>195</v>
      </c>
      <c r="C6" s="1388" t="s">
        <v>838</v>
      </c>
      <c r="D6" s="1389"/>
      <c r="E6" s="1390"/>
      <c r="F6" s="959" t="s">
        <v>209</v>
      </c>
      <c r="G6" s="959" t="s">
        <v>211</v>
      </c>
      <c r="H6" s="959" t="s">
        <v>213</v>
      </c>
      <c r="I6" s="959" t="s">
        <v>215</v>
      </c>
      <c r="J6" s="960" t="s">
        <v>839</v>
      </c>
    </row>
    <row r="7" spans="1:10" s="97" customFormat="1" ht="17.25" customHeight="1">
      <c r="A7" s="859"/>
      <c r="B7" s="870"/>
      <c r="C7" s="139" t="s">
        <v>204</v>
      </c>
      <c r="D7" s="846" t="s">
        <v>218</v>
      </c>
      <c r="E7" s="870" t="s">
        <v>205</v>
      </c>
      <c r="F7" s="846"/>
      <c r="G7" s="846"/>
      <c r="H7" s="870"/>
      <c r="I7" s="870"/>
      <c r="J7" s="961"/>
    </row>
    <row r="8" spans="1:10" s="97" customFormat="1" ht="25.5" customHeight="1">
      <c r="A8" s="860" t="s">
        <v>49</v>
      </c>
      <c r="B8" s="851" t="s">
        <v>106</v>
      </c>
      <c r="C8" s="851" t="s">
        <v>208</v>
      </c>
      <c r="D8" s="847" t="s">
        <v>207</v>
      </c>
      <c r="E8" s="851" t="s">
        <v>206</v>
      </c>
      <c r="F8" s="847" t="s">
        <v>210</v>
      </c>
      <c r="G8" s="847" t="s">
        <v>212</v>
      </c>
      <c r="H8" s="851" t="s">
        <v>214</v>
      </c>
      <c r="I8" s="851" t="s">
        <v>216</v>
      </c>
      <c r="J8" s="962" t="s">
        <v>217</v>
      </c>
    </row>
    <row r="9" spans="1:10" ht="35.1" customHeight="1">
      <c r="A9" s="584">
        <v>2015</v>
      </c>
      <c r="B9" s="22">
        <v>329</v>
      </c>
      <c r="C9" s="22">
        <v>91</v>
      </c>
      <c r="D9" s="57" t="s">
        <v>741</v>
      </c>
      <c r="E9" s="57" t="s">
        <v>225</v>
      </c>
      <c r="F9" s="22">
        <v>13</v>
      </c>
      <c r="G9" s="22">
        <v>39</v>
      </c>
      <c r="H9" s="22">
        <v>151</v>
      </c>
      <c r="I9" s="22">
        <v>25</v>
      </c>
      <c r="J9" s="537">
        <v>10</v>
      </c>
    </row>
    <row r="10" spans="1:10" ht="35.1" customHeight="1">
      <c r="A10" s="584">
        <v>2016</v>
      </c>
      <c r="B10" s="22">
        <v>335</v>
      </c>
      <c r="C10" s="57">
        <v>94</v>
      </c>
      <c r="D10" s="57" t="s">
        <v>225</v>
      </c>
      <c r="E10" s="57" t="s">
        <v>225</v>
      </c>
      <c r="F10" s="57">
        <v>13</v>
      </c>
      <c r="G10" s="57">
        <v>37</v>
      </c>
      <c r="H10" s="57">
        <v>154</v>
      </c>
      <c r="I10" s="57">
        <v>24</v>
      </c>
      <c r="J10" s="576">
        <v>13</v>
      </c>
    </row>
    <row r="11" spans="1:10" ht="35.1" customHeight="1">
      <c r="A11" s="584">
        <v>2017</v>
      </c>
      <c r="B11" s="22">
        <v>353</v>
      </c>
      <c r="C11" s="57">
        <v>102</v>
      </c>
      <c r="D11" s="57" t="s">
        <v>225</v>
      </c>
      <c r="E11" s="57" t="s">
        <v>225</v>
      </c>
      <c r="F11" s="57">
        <v>15</v>
      </c>
      <c r="G11" s="57">
        <v>35</v>
      </c>
      <c r="H11" s="57">
        <v>164</v>
      </c>
      <c r="I11" s="57">
        <v>23</v>
      </c>
      <c r="J11" s="576">
        <v>14</v>
      </c>
    </row>
    <row r="12" spans="1:10" ht="35.1" customHeight="1">
      <c r="A12" s="584">
        <v>2018</v>
      </c>
      <c r="B12" s="22">
        <v>357</v>
      </c>
      <c r="C12" s="57">
        <v>106</v>
      </c>
      <c r="D12" s="57">
        <v>74</v>
      </c>
      <c r="E12" s="57">
        <v>32</v>
      </c>
      <c r="F12" s="57">
        <v>15</v>
      </c>
      <c r="G12" s="57">
        <v>34</v>
      </c>
      <c r="H12" s="57">
        <v>166</v>
      </c>
      <c r="I12" s="57">
        <v>23</v>
      </c>
      <c r="J12" s="576">
        <v>13</v>
      </c>
    </row>
    <row r="13" spans="1:10" ht="35.1" customHeight="1">
      <c r="A13" s="584">
        <v>2019</v>
      </c>
      <c r="B13" s="131">
        <f>SUM(B14:B23)</f>
        <v>386</v>
      </c>
      <c r="C13" s="131">
        <f>SUM(C14:C23)</f>
        <v>127</v>
      </c>
      <c r="D13" s="131">
        <f t="shared" ref="D13:J13" si="0">SUM(D14:D23)</f>
        <v>74</v>
      </c>
      <c r="E13" s="131">
        <f t="shared" si="0"/>
        <v>53</v>
      </c>
      <c r="F13" s="131">
        <f t="shared" si="0"/>
        <v>15</v>
      </c>
      <c r="G13" s="131">
        <f t="shared" si="0"/>
        <v>32</v>
      </c>
      <c r="H13" s="131">
        <f t="shared" si="0"/>
        <v>174</v>
      </c>
      <c r="I13" s="131">
        <f t="shared" si="0"/>
        <v>24</v>
      </c>
      <c r="J13" s="963">
        <f t="shared" si="0"/>
        <v>14</v>
      </c>
    </row>
    <row r="14" spans="1:10" ht="42" hidden="1" customHeight="1" outlineLevel="1">
      <c r="A14" s="588" t="s">
        <v>50</v>
      </c>
      <c r="B14" s="131">
        <f>SUM(C14,F14:J14)</f>
        <v>236</v>
      </c>
      <c r="C14" s="131">
        <f>SUM(D14:E14)</f>
        <v>41</v>
      </c>
      <c r="D14" s="132">
        <v>37</v>
      </c>
      <c r="E14" s="132">
        <v>4</v>
      </c>
      <c r="F14" s="109">
        <v>8</v>
      </c>
      <c r="G14" s="109">
        <v>17</v>
      </c>
      <c r="H14" s="109">
        <v>141</v>
      </c>
      <c r="I14" s="109">
        <v>18</v>
      </c>
      <c r="J14" s="589">
        <v>11</v>
      </c>
    </row>
    <row r="15" spans="1:10" ht="31.5" hidden="1" customHeight="1" outlineLevel="1">
      <c r="A15" s="588" t="s">
        <v>196</v>
      </c>
      <c r="B15" s="131">
        <f t="shared" ref="B15:B23" si="1">SUM(C15,F15:J15)</f>
        <v>11</v>
      </c>
      <c r="C15" s="131">
        <f t="shared" ref="C15:C23" si="2">SUM(D15:E15)</f>
        <v>6</v>
      </c>
      <c r="D15" s="132">
        <v>4</v>
      </c>
      <c r="E15" s="132">
        <v>2</v>
      </c>
      <c r="F15" s="109"/>
      <c r="G15" s="109">
        <v>2</v>
      </c>
      <c r="H15" s="109">
        <v>3</v>
      </c>
      <c r="I15" s="109"/>
      <c r="J15" s="589"/>
    </row>
    <row r="16" spans="1:10" ht="31.5" hidden="1" customHeight="1" outlineLevel="1">
      <c r="A16" s="588" t="s">
        <v>197</v>
      </c>
      <c r="B16" s="131">
        <f t="shared" si="1"/>
        <v>10</v>
      </c>
      <c r="C16" s="131">
        <f t="shared" si="2"/>
        <v>4</v>
      </c>
      <c r="D16" s="132">
        <v>2</v>
      </c>
      <c r="E16" s="132">
        <v>2</v>
      </c>
      <c r="F16" s="109">
        <v>1</v>
      </c>
      <c r="G16" s="109">
        <v>1</v>
      </c>
      <c r="H16" s="109">
        <v>3</v>
      </c>
      <c r="I16" s="109">
        <v>1</v>
      </c>
      <c r="J16" s="589"/>
    </row>
    <row r="17" spans="1:10" ht="31.5" hidden="1" customHeight="1" outlineLevel="1">
      <c r="A17" s="588" t="s">
        <v>198</v>
      </c>
      <c r="B17" s="131">
        <f t="shared" si="1"/>
        <v>3</v>
      </c>
      <c r="C17" s="131">
        <f t="shared" si="2"/>
        <v>0</v>
      </c>
      <c r="D17" s="132"/>
      <c r="E17" s="132"/>
      <c r="F17" s="109"/>
      <c r="G17" s="109">
        <v>1</v>
      </c>
      <c r="H17" s="109">
        <v>2</v>
      </c>
      <c r="I17" s="109"/>
      <c r="J17" s="589"/>
    </row>
    <row r="18" spans="1:10" ht="31.5" hidden="1" customHeight="1" outlineLevel="1">
      <c r="A18" s="588" t="s">
        <v>199</v>
      </c>
      <c r="B18" s="131">
        <f t="shared" si="1"/>
        <v>19</v>
      </c>
      <c r="C18" s="131">
        <f t="shared" si="2"/>
        <v>7</v>
      </c>
      <c r="D18" s="132">
        <v>5</v>
      </c>
      <c r="E18" s="132">
        <v>2</v>
      </c>
      <c r="F18" s="109">
        <v>1</v>
      </c>
      <c r="G18" s="109">
        <v>2</v>
      </c>
      <c r="H18" s="109">
        <v>8</v>
      </c>
      <c r="I18" s="109">
        <v>1</v>
      </c>
      <c r="J18" s="589"/>
    </row>
    <row r="19" spans="1:10" ht="31.5" hidden="1" customHeight="1" outlineLevel="1">
      <c r="A19" s="588" t="s">
        <v>689</v>
      </c>
      <c r="B19" s="131">
        <f t="shared" si="1"/>
        <v>2</v>
      </c>
      <c r="C19" s="131">
        <f t="shared" si="2"/>
        <v>0</v>
      </c>
      <c r="D19" s="132"/>
      <c r="E19" s="132"/>
      <c r="F19" s="109"/>
      <c r="G19" s="109">
        <v>1</v>
      </c>
      <c r="H19" s="109">
        <v>1</v>
      </c>
      <c r="I19" s="109"/>
      <c r="J19" s="589"/>
    </row>
    <row r="20" spans="1:10" ht="31.5" hidden="1" customHeight="1" outlineLevel="1">
      <c r="A20" s="588" t="s">
        <v>200</v>
      </c>
      <c r="B20" s="131">
        <f t="shared" si="1"/>
        <v>17</v>
      </c>
      <c r="C20" s="131">
        <f t="shared" si="2"/>
        <v>5</v>
      </c>
      <c r="D20" s="132">
        <v>4</v>
      </c>
      <c r="E20" s="132">
        <v>1</v>
      </c>
      <c r="F20" s="109"/>
      <c r="G20" s="109">
        <v>4</v>
      </c>
      <c r="H20" s="109">
        <v>6</v>
      </c>
      <c r="I20" s="109">
        <v>2</v>
      </c>
      <c r="J20" s="589"/>
    </row>
    <row r="21" spans="1:10" ht="31.5" hidden="1" customHeight="1" outlineLevel="1">
      <c r="A21" s="588" t="s">
        <v>201</v>
      </c>
      <c r="B21" s="131">
        <f t="shared" si="1"/>
        <v>58</v>
      </c>
      <c r="C21" s="131">
        <f t="shared" si="2"/>
        <v>48</v>
      </c>
      <c r="D21" s="132">
        <v>14</v>
      </c>
      <c r="E21" s="132">
        <v>34</v>
      </c>
      <c r="F21" s="109">
        <v>4</v>
      </c>
      <c r="G21" s="109">
        <v>1</v>
      </c>
      <c r="H21" s="109">
        <v>4</v>
      </c>
      <c r="I21" s="109"/>
      <c r="J21" s="589">
        <v>1</v>
      </c>
    </row>
    <row r="22" spans="1:10" ht="31.5" hidden="1" customHeight="1" outlineLevel="1">
      <c r="A22" s="588" t="s">
        <v>202</v>
      </c>
      <c r="B22" s="131">
        <f t="shared" si="1"/>
        <v>20</v>
      </c>
      <c r="C22" s="131">
        <f t="shared" si="2"/>
        <v>12</v>
      </c>
      <c r="D22" s="132">
        <v>6</v>
      </c>
      <c r="E22" s="132">
        <v>6</v>
      </c>
      <c r="F22" s="109">
        <v>1</v>
      </c>
      <c r="G22" s="109">
        <v>2</v>
      </c>
      <c r="H22" s="109">
        <v>2</v>
      </c>
      <c r="I22" s="109">
        <v>1</v>
      </c>
      <c r="J22" s="589">
        <v>2</v>
      </c>
    </row>
    <row r="23" spans="1:10" ht="31.5" hidden="1" customHeight="1" outlineLevel="1">
      <c r="A23" s="588" t="s">
        <v>203</v>
      </c>
      <c r="B23" s="131">
        <f t="shared" si="1"/>
        <v>10</v>
      </c>
      <c r="C23" s="131">
        <f t="shared" si="2"/>
        <v>4</v>
      </c>
      <c r="D23" s="132">
        <v>2</v>
      </c>
      <c r="E23" s="132">
        <v>2</v>
      </c>
      <c r="F23" s="109"/>
      <c r="G23" s="109">
        <v>1</v>
      </c>
      <c r="H23" s="109">
        <v>4</v>
      </c>
      <c r="I23" s="109">
        <v>1</v>
      </c>
      <c r="J23" s="589"/>
    </row>
    <row r="24" spans="1:10" s="107" customFormat="1" ht="35.1" customHeight="1" collapsed="1">
      <c r="A24" s="964">
        <v>2020</v>
      </c>
      <c r="B24" s="818">
        <f>SUM(B25:B34)</f>
        <v>413</v>
      </c>
      <c r="C24" s="818">
        <f>SUM(C25:C34)</f>
        <v>153</v>
      </c>
      <c r="D24" s="818">
        <f>SUM(D25:D34)</f>
        <v>76</v>
      </c>
      <c r="E24" s="818">
        <f>SUM(E25:E34)</f>
        <v>77</v>
      </c>
      <c r="F24" s="818">
        <f t="shared" ref="F24:J24" si="3">SUM(F25:F34)</f>
        <v>15</v>
      </c>
      <c r="G24" s="818">
        <f t="shared" si="3"/>
        <v>32</v>
      </c>
      <c r="H24" s="818">
        <f t="shared" si="3"/>
        <v>173</v>
      </c>
      <c r="I24" s="818">
        <f t="shared" si="3"/>
        <v>23</v>
      </c>
      <c r="J24" s="965">
        <f t="shared" si="3"/>
        <v>17</v>
      </c>
    </row>
    <row r="25" spans="1:10" ht="42" customHeight="1" outlineLevel="1">
      <c r="A25" s="588" t="s">
        <v>50</v>
      </c>
      <c r="B25" s="131">
        <f>SUM(C25,F25:J25)</f>
        <v>238</v>
      </c>
      <c r="C25" s="131">
        <f>SUM(D25:E25)</f>
        <v>42</v>
      </c>
      <c r="D25" s="131">
        <v>38</v>
      </c>
      <c r="E25" s="131">
        <v>4</v>
      </c>
      <c r="F25" s="810">
        <v>8</v>
      </c>
      <c r="G25" s="810">
        <v>17</v>
      </c>
      <c r="H25" s="810">
        <v>140</v>
      </c>
      <c r="I25" s="810">
        <v>18</v>
      </c>
      <c r="J25" s="811">
        <v>13</v>
      </c>
    </row>
    <row r="26" spans="1:10" ht="31.5" customHeight="1" outlineLevel="1">
      <c r="A26" s="588" t="s">
        <v>196</v>
      </c>
      <c r="B26" s="131">
        <f t="shared" ref="B26:B34" si="4">SUM(C26,F26:J26)</f>
        <v>13</v>
      </c>
      <c r="C26" s="131">
        <f>SUM(D26:E26)</f>
        <v>8</v>
      </c>
      <c r="D26" s="131">
        <v>4</v>
      </c>
      <c r="E26" s="131">
        <v>4</v>
      </c>
      <c r="F26" s="810">
        <v>0</v>
      </c>
      <c r="G26" s="810">
        <v>2</v>
      </c>
      <c r="H26" s="810">
        <v>3</v>
      </c>
      <c r="I26" s="810">
        <v>0</v>
      </c>
      <c r="J26" s="811">
        <v>0</v>
      </c>
    </row>
    <row r="27" spans="1:10" ht="31.5" customHeight="1" outlineLevel="1">
      <c r="A27" s="588" t="s">
        <v>197</v>
      </c>
      <c r="B27" s="131">
        <f t="shared" si="4"/>
        <v>11</v>
      </c>
      <c r="C27" s="131">
        <f t="shared" ref="C27:C34" si="5">SUM(D27:E27)</f>
        <v>5</v>
      </c>
      <c r="D27" s="131">
        <v>2</v>
      </c>
      <c r="E27" s="131">
        <v>3</v>
      </c>
      <c r="F27" s="810">
        <v>1</v>
      </c>
      <c r="G27" s="810">
        <v>1</v>
      </c>
      <c r="H27" s="810">
        <v>3</v>
      </c>
      <c r="I27" s="810">
        <v>1</v>
      </c>
      <c r="J27" s="811">
        <v>0</v>
      </c>
    </row>
    <row r="28" spans="1:10" ht="31.5" customHeight="1" outlineLevel="1">
      <c r="A28" s="588" t="s">
        <v>198</v>
      </c>
      <c r="B28" s="131">
        <f t="shared" si="4"/>
        <v>5</v>
      </c>
      <c r="C28" s="131">
        <f t="shared" si="5"/>
        <v>2</v>
      </c>
      <c r="D28" s="131">
        <v>1</v>
      </c>
      <c r="E28" s="131">
        <v>1</v>
      </c>
      <c r="F28" s="810">
        <v>0</v>
      </c>
      <c r="G28" s="810">
        <v>1</v>
      </c>
      <c r="H28" s="810">
        <v>2</v>
      </c>
      <c r="I28" s="810">
        <v>0</v>
      </c>
      <c r="J28" s="811">
        <v>0</v>
      </c>
    </row>
    <row r="29" spans="1:10" ht="31.5" customHeight="1" outlineLevel="1">
      <c r="A29" s="588" t="s">
        <v>199</v>
      </c>
      <c r="B29" s="131">
        <f t="shared" si="4"/>
        <v>19</v>
      </c>
      <c r="C29" s="131">
        <f t="shared" si="5"/>
        <v>7</v>
      </c>
      <c r="D29" s="131">
        <v>5</v>
      </c>
      <c r="E29" s="131">
        <v>2</v>
      </c>
      <c r="F29" s="810">
        <v>1</v>
      </c>
      <c r="G29" s="810">
        <v>2</v>
      </c>
      <c r="H29" s="810">
        <v>8</v>
      </c>
      <c r="I29" s="810">
        <v>1</v>
      </c>
      <c r="J29" s="811">
        <v>0</v>
      </c>
    </row>
    <row r="30" spans="1:10" ht="31.5" customHeight="1" outlineLevel="1">
      <c r="A30" s="588" t="s">
        <v>689</v>
      </c>
      <c r="B30" s="131">
        <f t="shared" si="4"/>
        <v>3</v>
      </c>
      <c r="C30" s="131">
        <f t="shared" si="5"/>
        <v>1</v>
      </c>
      <c r="D30" s="131">
        <v>0</v>
      </c>
      <c r="E30" s="131">
        <v>1</v>
      </c>
      <c r="F30" s="810">
        <v>0</v>
      </c>
      <c r="G30" s="810">
        <v>1</v>
      </c>
      <c r="H30" s="810">
        <v>1</v>
      </c>
      <c r="I30" s="810">
        <v>0</v>
      </c>
      <c r="J30" s="811">
        <v>0</v>
      </c>
    </row>
    <row r="31" spans="1:10" ht="31.5" customHeight="1" outlineLevel="1">
      <c r="A31" s="588" t="s">
        <v>200</v>
      </c>
      <c r="B31" s="131">
        <f t="shared" si="4"/>
        <v>16</v>
      </c>
      <c r="C31" s="131">
        <f t="shared" si="5"/>
        <v>4</v>
      </c>
      <c r="D31" s="131">
        <v>3</v>
      </c>
      <c r="E31" s="131">
        <v>1</v>
      </c>
      <c r="F31" s="810">
        <v>0</v>
      </c>
      <c r="G31" s="810">
        <v>4</v>
      </c>
      <c r="H31" s="810">
        <v>6</v>
      </c>
      <c r="I31" s="810">
        <v>2</v>
      </c>
      <c r="J31" s="811">
        <v>0</v>
      </c>
    </row>
    <row r="32" spans="1:10" ht="31.5" customHeight="1" outlineLevel="1">
      <c r="A32" s="588" t="s">
        <v>201</v>
      </c>
      <c r="B32" s="131">
        <f t="shared" si="4"/>
        <v>76</v>
      </c>
      <c r="C32" s="131">
        <f t="shared" si="5"/>
        <v>66</v>
      </c>
      <c r="D32" s="131">
        <v>15</v>
      </c>
      <c r="E32" s="131">
        <v>51</v>
      </c>
      <c r="F32" s="810">
        <v>4</v>
      </c>
      <c r="G32" s="810">
        <v>1</v>
      </c>
      <c r="H32" s="810">
        <v>3</v>
      </c>
      <c r="I32" s="810">
        <v>0</v>
      </c>
      <c r="J32" s="811">
        <v>2</v>
      </c>
    </row>
    <row r="33" spans="1:10" ht="31.5" customHeight="1" outlineLevel="1">
      <c r="A33" s="588" t="s">
        <v>202</v>
      </c>
      <c r="B33" s="131">
        <f t="shared" si="4"/>
        <v>21</v>
      </c>
      <c r="C33" s="131">
        <f t="shared" si="5"/>
        <v>13</v>
      </c>
      <c r="D33" s="131">
        <v>6</v>
      </c>
      <c r="E33" s="131">
        <v>7</v>
      </c>
      <c r="F33" s="810">
        <v>1</v>
      </c>
      <c r="G33" s="810">
        <v>2</v>
      </c>
      <c r="H33" s="810">
        <v>3</v>
      </c>
      <c r="I33" s="810">
        <v>0</v>
      </c>
      <c r="J33" s="811">
        <v>2</v>
      </c>
    </row>
    <row r="34" spans="1:10" ht="31.5" customHeight="1" outlineLevel="1">
      <c r="A34" s="588" t="s">
        <v>203</v>
      </c>
      <c r="B34" s="131">
        <f t="shared" si="4"/>
        <v>11</v>
      </c>
      <c r="C34" s="131">
        <f t="shared" si="5"/>
        <v>5</v>
      </c>
      <c r="D34" s="131">
        <v>2</v>
      </c>
      <c r="E34" s="131">
        <v>3</v>
      </c>
      <c r="F34" s="810">
        <v>0</v>
      </c>
      <c r="G34" s="810">
        <v>1</v>
      </c>
      <c r="H34" s="810">
        <v>4</v>
      </c>
      <c r="I34" s="810">
        <v>1</v>
      </c>
      <c r="J34" s="811">
        <v>0</v>
      </c>
    </row>
    <row r="35" spans="1:10" s="714" customFormat="1" ht="9.9499999999999993" customHeight="1" thickBot="1">
      <c r="A35" s="738"/>
      <c r="B35" s="707"/>
      <c r="C35" s="707"/>
      <c r="D35" s="707"/>
      <c r="E35" s="707"/>
      <c r="F35" s="707"/>
      <c r="G35" s="706"/>
      <c r="H35" s="706"/>
      <c r="I35" s="706"/>
      <c r="J35" s="710"/>
    </row>
    <row r="36" spans="1:10" s="117" customFormat="1" ht="9.9499999999999993" customHeight="1">
      <c r="A36" s="133"/>
      <c r="B36" s="104"/>
      <c r="C36" s="104"/>
      <c r="D36" s="104"/>
      <c r="E36" s="104"/>
      <c r="F36" s="104"/>
      <c r="G36" s="73"/>
      <c r="H36" s="73"/>
      <c r="I36" s="73"/>
      <c r="J36" s="104"/>
    </row>
    <row r="37" spans="1:10" ht="15" customHeight="1">
      <c r="A37" s="116" t="s">
        <v>738</v>
      </c>
      <c r="B37" s="116"/>
      <c r="C37" s="116"/>
      <c r="D37" s="116"/>
      <c r="E37" s="116"/>
      <c r="I37" s="134"/>
      <c r="J37" s="116"/>
    </row>
    <row r="38" spans="1:10" ht="15" customHeight="1">
      <c r="A38" s="116" t="s">
        <v>739</v>
      </c>
      <c r="B38" s="116"/>
      <c r="C38" s="116"/>
      <c r="D38" s="116"/>
      <c r="E38" s="116"/>
      <c r="I38" s="134"/>
      <c r="J38" s="116"/>
    </row>
    <row r="39" spans="1:10" s="97" customFormat="1" ht="17.25" customHeight="1">
      <c r="A39" s="136" t="s">
        <v>740</v>
      </c>
      <c r="B39" s="137"/>
      <c r="C39" s="137"/>
      <c r="D39" s="137"/>
      <c r="E39" s="137"/>
      <c r="F39" s="138"/>
      <c r="G39" s="138"/>
      <c r="H39" s="138"/>
      <c r="I39" s="137"/>
      <c r="J39" s="137"/>
    </row>
  </sheetData>
  <mergeCells count="2">
    <mergeCell ref="C6:E6"/>
    <mergeCell ref="A3:J3"/>
  </mergeCells>
  <phoneticPr fontId="4" type="noConversion"/>
  <printOptions horizontalCentered="1" gridLinesSet="0"/>
  <pageMargins left="0.47244094488188981" right="0.47244094488188981" top="0.55118110236220474" bottom="0.55118110236220474" header="0.51181102362204722" footer="0.51181102362204722"/>
  <pageSetup paperSize="9" scale="72" pageOrder="overThenDown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L23"/>
  <sheetViews>
    <sheetView view="pageBreakPreview" zoomScale="90" zoomScaleNormal="70" zoomScaleSheetLayoutView="90" workbookViewId="0">
      <selection activeCell="O11" sqref="O11"/>
    </sheetView>
  </sheetViews>
  <sheetFormatPr defaultRowHeight="13.5"/>
  <cols>
    <col min="1" max="1" width="9.44140625" style="55" customWidth="1"/>
    <col min="2" max="6" width="12.77734375" style="55" customWidth="1"/>
    <col min="7" max="7" width="10.88671875" style="55" customWidth="1"/>
    <col min="8" max="12" width="12.77734375" style="55" customWidth="1"/>
    <col min="13" max="16384" width="8.88671875" style="55"/>
  </cols>
  <sheetData>
    <row r="1" spans="1:12" s="37" customFormat="1" ht="15" customHeight="1">
      <c r="A1" s="38"/>
      <c r="B1" s="38"/>
      <c r="C1" s="38"/>
      <c r="D1" s="38"/>
      <c r="E1" s="38"/>
      <c r="F1" s="38"/>
    </row>
    <row r="2" spans="1:12" s="575" customFormat="1" ht="30" customHeight="1">
      <c r="A2" s="551" t="s">
        <v>219</v>
      </c>
      <c r="B2" s="599"/>
      <c r="C2" s="599"/>
      <c r="D2" s="599"/>
      <c r="E2" s="599"/>
      <c r="F2" s="599"/>
      <c r="G2" s="1269" t="s">
        <v>226</v>
      </c>
      <c r="H2" s="1269"/>
      <c r="I2" s="1269"/>
      <c r="J2" s="1269"/>
      <c r="K2" s="1269"/>
      <c r="L2" s="1269"/>
    </row>
    <row r="3" spans="1:12" s="554" customFormat="1" ht="30" customHeight="1">
      <c r="A3" s="551"/>
      <c r="B3" s="599"/>
      <c r="C3" s="599"/>
      <c r="D3" s="599"/>
      <c r="E3" s="599"/>
      <c r="F3" s="599"/>
      <c r="G3" s="1269"/>
      <c r="H3" s="1269"/>
      <c r="I3" s="1269"/>
      <c r="J3" s="1269"/>
      <c r="K3" s="1269"/>
      <c r="L3" s="1269"/>
    </row>
    <row r="4" spans="1:12" s="67" customFormat="1" ht="15" customHeight="1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12" s="87" customFormat="1" ht="17.25" thickBot="1">
      <c r="A5" s="84" t="s">
        <v>1</v>
      </c>
      <c r="B5" s="84"/>
      <c r="C5" s="85"/>
      <c r="D5" s="85"/>
      <c r="E5" s="85"/>
      <c r="F5" s="129"/>
      <c r="G5" s="84"/>
      <c r="H5" s="129"/>
      <c r="I5" s="85"/>
      <c r="J5" s="85"/>
      <c r="K5" s="85"/>
      <c r="L5" s="129" t="s">
        <v>78</v>
      </c>
    </row>
    <row r="6" spans="1:12" s="51" customFormat="1" ht="18" customHeight="1">
      <c r="A6" s="563" t="s">
        <v>281</v>
      </c>
      <c r="B6" s="48" t="s">
        <v>227</v>
      </c>
      <c r="C6" s="48" t="s">
        <v>229</v>
      </c>
      <c r="D6" s="1392" t="s">
        <v>231</v>
      </c>
      <c r="E6" s="48" t="s">
        <v>234</v>
      </c>
      <c r="F6" s="1393" t="s">
        <v>236</v>
      </c>
      <c r="G6" s="563" t="s">
        <v>220</v>
      </c>
      <c r="H6" s="50" t="s">
        <v>238</v>
      </c>
      <c r="I6" s="1392" t="s">
        <v>240</v>
      </c>
      <c r="J6" s="49" t="s">
        <v>221</v>
      </c>
      <c r="K6" s="49" t="s">
        <v>243</v>
      </c>
      <c r="L6" s="971" t="s">
        <v>222</v>
      </c>
    </row>
    <row r="7" spans="1:12" s="51" customFormat="1" ht="18" customHeight="1">
      <c r="A7" s="565"/>
      <c r="B7" s="52"/>
      <c r="C7" s="52"/>
      <c r="D7" s="1318"/>
      <c r="E7" s="52"/>
      <c r="F7" s="1394"/>
      <c r="G7" s="565"/>
      <c r="H7" s="871"/>
      <c r="I7" s="1318"/>
      <c r="J7" s="52" t="s">
        <v>28</v>
      </c>
      <c r="K7" s="52"/>
      <c r="L7" s="569"/>
    </row>
    <row r="8" spans="1:12" s="51" customFormat="1" ht="18" customHeight="1">
      <c r="A8" s="566" t="s">
        <v>49</v>
      </c>
      <c r="B8" s="374" t="s">
        <v>228</v>
      </c>
      <c r="C8" s="374" t="s">
        <v>230</v>
      </c>
      <c r="D8" s="883" t="s">
        <v>232</v>
      </c>
      <c r="E8" s="374" t="s">
        <v>235</v>
      </c>
      <c r="F8" s="966" t="s">
        <v>237</v>
      </c>
      <c r="G8" s="566" t="s">
        <v>49</v>
      </c>
      <c r="H8" s="883" t="s">
        <v>239</v>
      </c>
      <c r="I8" s="150" t="s">
        <v>241</v>
      </c>
      <c r="J8" s="374" t="s">
        <v>242</v>
      </c>
      <c r="K8" s="151" t="s">
        <v>233</v>
      </c>
      <c r="L8" s="680" t="s">
        <v>224</v>
      </c>
    </row>
    <row r="9" spans="1:12" ht="50.1" customHeight="1">
      <c r="A9" s="570">
        <v>2015</v>
      </c>
      <c r="B9" s="25">
        <v>204</v>
      </c>
      <c r="C9" s="25">
        <v>1908</v>
      </c>
      <c r="D9" s="25">
        <v>2321</v>
      </c>
      <c r="E9" s="25">
        <v>1528</v>
      </c>
      <c r="F9" s="538">
        <v>1827</v>
      </c>
      <c r="G9" s="570">
        <v>2015</v>
      </c>
      <c r="H9" s="57" t="s">
        <v>225</v>
      </c>
      <c r="I9" s="25">
        <v>946</v>
      </c>
      <c r="J9" s="25">
        <v>416</v>
      </c>
      <c r="K9" s="25">
        <v>1702</v>
      </c>
      <c r="L9" s="576" t="s">
        <v>225</v>
      </c>
    </row>
    <row r="10" spans="1:12" ht="50.1" customHeight="1">
      <c r="A10" s="570">
        <v>2016</v>
      </c>
      <c r="B10" s="25">
        <v>191</v>
      </c>
      <c r="C10" s="25">
        <v>1744</v>
      </c>
      <c r="D10" s="25">
        <v>2656</v>
      </c>
      <c r="E10" s="25">
        <v>1853</v>
      </c>
      <c r="F10" s="538">
        <v>1736</v>
      </c>
      <c r="G10" s="570">
        <v>2016</v>
      </c>
      <c r="H10" s="57" t="s">
        <v>225</v>
      </c>
      <c r="I10" s="25">
        <v>930</v>
      </c>
      <c r="J10" s="25">
        <v>442</v>
      </c>
      <c r="K10" s="25">
        <v>1715</v>
      </c>
      <c r="L10" s="576" t="s">
        <v>225</v>
      </c>
    </row>
    <row r="11" spans="1:12" ht="50.1" customHeight="1">
      <c r="A11" s="570">
        <v>2017</v>
      </c>
      <c r="B11" s="25">
        <v>277</v>
      </c>
      <c r="C11" s="25">
        <v>1630</v>
      </c>
      <c r="D11" s="25">
        <v>900</v>
      </c>
      <c r="E11" s="25">
        <v>171</v>
      </c>
      <c r="F11" s="538">
        <v>1113</v>
      </c>
      <c r="G11" s="570">
        <v>2017</v>
      </c>
      <c r="H11" s="57" t="s">
        <v>225</v>
      </c>
      <c r="I11" s="25">
        <v>820</v>
      </c>
      <c r="J11" s="25">
        <v>414</v>
      </c>
      <c r="K11" s="25">
        <v>1546</v>
      </c>
      <c r="L11" s="576" t="s">
        <v>225</v>
      </c>
    </row>
    <row r="12" spans="1:12" s="56" customFormat="1" ht="50.1" customHeight="1">
      <c r="A12" s="570">
        <v>2018</v>
      </c>
      <c r="B12" s="25">
        <v>100</v>
      </c>
      <c r="C12" s="25">
        <v>1776</v>
      </c>
      <c r="D12" s="25">
        <v>2458</v>
      </c>
      <c r="E12" s="25">
        <v>219</v>
      </c>
      <c r="F12" s="538">
        <v>414</v>
      </c>
      <c r="G12" s="570">
        <v>2018</v>
      </c>
      <c r="H12" s="57" t="s">
        <v>225</v>
      </c>
      <c r="I12" s="25">
        <v>786</v>
      </c>
      <c r="J12" s="25">
        <v>627</v>
      </c>
      <c r="K12" s="25">
        <v>1639</v>
      </c>
      <c r="L12" s="576" t="s">
        <v>225</v>
      </c>
    </row>
    <row r="13" spans="1:12" s="750" customFormat="1" ht="50.1" customHeight="1">
      <c r="A13" s="570">
        <v>2019</v>
      </c>
      <c r="B13" s="57">
        <v>254</v>
      </c>
      <c r="C13" s="57">
        <v>2016</v>
      </c>
      <c r="D13" s="57">
        <v>440</v>
      </c>
      <c r="E13" s="57">
        <v>287</v>
      </c>
      <c r="F13" s="576">
        <v>342</v>
      </c>
      <c r="G13" s="570">
        <v>2019</v>
      </c>
      <c r="H13" s="57">
        <v>1631</v>
      </c>
      <c r="I13" s="57">
        <v>1002</v>
      </c>
      <c r="J13" s="57">
        <v>487</v>
      </c>
      <c r="K13" s="57">
        <v>1387</v>
      </c>
      <c r="L13" s="576" t="s">
        <v>820</v>
      </c>
    </row>
    <row r="14" spans="1:12" s="716" customFormat="1" ht="50.1" customHeight="1">
      <c r="A14" s="771">
        <v>2020</v>
      </c>
      <c r="B14" s="762">
        <v>162</v>
      </c>
      <c r="C14" s="762">
        <v>1705</v>
      </c>
      <c r="D14" s="762">
        <v>339</v>
      </c>
      <c r="E14" s="762">
        <v>57</v>
      </c>
      <c r="F14" s="822">
        <v>302</v>
      </c>
      <c r="G14" s="771">
        <v>2020</v>
      </c>
      <c r="H14" s="762">
        <v>2247</v>
      </c>
      <c r="I14" s="762">
        <v>934</v>
      </c>
      <c r="J14" s="762">
        <v>428</v>
      </c>
      <c r="K14" s="762">
        <v>1181</v>
      </c>
      <c r="L14" s="822">
        <v>0</v>
      </c>
    </row>
    <row r="15" spans="1:12" s="58" customFormat="1" ht="9.9499999999999993" customHeight="1" thickBot="1">
      <c r="A15" s="967"/>
      <c r="B15" s="968"/>
      <c r="C15" s="969"/>
      <c r="D15" s="969"/>
      <c r="E15" s="969"/>
      <c r="F15" s="970"/>
      <c r="G15" s="972"/>
      <c r="H15" s="969"/>
      <c r="I15" s="969"/>
      <c r="J15" s="969"/>
      <c r="K15" s="969"/>
      <c r="L15" s="970"/>
    </row>
    <row r="16" spans="1:12" s="58" customFormat="1" ht="9.9499999999999993" customHeight="1">
      <c r="A16" s="72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</row>
    <row r="17" spans="1:12" s="157" customFormat="1" ht="20.25" customHeight="1">
      <c r="A17" s="152" t="s">
        <v>244</v>
      </c>
      <c r="B17" s="152"/>
      <c r="C17" s="152"/>
      <c r="D17" s="152"/>
      <c r="E17" s="153"/>
      <c r="F17" s="154"/>
      <c r="G17" s="152"/>
      <c r="H17" s="153"/>
      <c r="I17" s="155"/>
      <c r="J17" s="155"/>
      <c r="K17" s="155"/>
      <c r="L17" s="156"/>
    </row>
    <row r="18" spans="1:12">
      <c r="A18" s="152" t="s">
        <v>245</v>
      </c>
      <c r="B18" s="158"/>
      <c r="C18" s="158"/>
      <c r="D18" s="158"/>
      <c r="E18" s="153"/>
      <c r="F18" s="154"/>
      <c r="G18" s="152"/>
      <c r="H18" s="153"/>
    </row>
    <row r="19" spans="1:12">
      <c r="A19" s="152" t="s">
        <v>246</v>
      </c>
      <c r="B19" s="158"/>
      <c r="C19" s="158"/>
      <c r="D19" s="158"/>
      <c r="E19" s="153"/>
      <c r="F19" s="154"/>
      <c r="G19" s="152"/>
      <c r="H19" s="153"/>
    </row>
    <row r="20" spans="1:12">
      <c r="A20" s="152" t="s">
        <v>247</v>
      </c>
      <c r="B20" s="158"/>
      <c r="C20" s="158"/>
      <c r="D20" s="158"/>
      <c r="E20" s="153"/>
      <c r="F20" s="154"/>
      <c r="G20" s="152"/>
      <c r="H20" s="153"/>
    </row>
    <row r="21" spans="1:12">
      <c r="A21" s="136" t="s">
        <v>60</v>
      </c>
      <c r="B21" s="136"/>
      <c r="C21" s="136"/>
      <c r="D21" s="136"/>
      <c r="E21" s="136"/>
      <c r="F21" s="156"/>
      <c r="G21" s="136"/>
      <c r="H21" s="155"/>
    </row>
    <row r="22" spans="1:12">
      <c r="F22" s="58"/>
    </row>
    <row r="23" spans="1:12">
      <c r="A23" s="63"/>
      <c r="F23" s="58"/>
    </row>
  </sheetData>
  <mergeCells count="5">
    <mergeCell ref="G3:L3"/>
    <mergeCell ref="D6:D7"/>
    <mergeCell ref="F6:F7"/>
    <mergeCell ref="I6:I7"/>
    <mergeCell ref="G2:L2"/>
  </mergeCells>
  <phoneticPr fontId="4" type="noConversion"/>
  <printOptions horizontalCentered="1" gridLinesSet="0"/>
  <pageMargins left="0.55118110236220474" right="0.47244094488188981" top="0.55118110236220474" bottom="0.55118110236220474" header="0.51181102362204722" footer="0.51181102362204722"/>
  <pageSetup paperSize="9" scale="86" pageOrder="overThenDown" orientation="portrait" blackAndWhite="1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31</vt:i4>
      </vt:variant>
      <vt:variant>
        <vt:lpstr>이름이 지정된 범위</vt:lpstr>
      </vt:variant>
      <vt:variant>
        <vt:i4>28</vt:i4>
      </vt:variant>
    </vt:vector>
  </HeadingPairs>
  <TitlesOfParts>
    <vt:vector size="59" baseType="lpstr">
      <vt:lpstr>ⅩⅡ. 보건 및 사회보장</vt:lpstr>
      <vt:lpstr>1.의료기관</vt:lpstr>
      <vt:lpstr>2.의료기관종사 의료인력</vt:lpstr>
      <vt:lpstr>3.보건소인력</vt:lpstr>
      <vt:lpstr>4.보건지소 및 보건진료소, 건강생활지원센터 인력</vt:lpstr>
      <vt:lpstr>5.의약품등 제조업소 및 판매업소</vt:lpstr>
      <vt:lpstr>6.식품위생관계업소</vt:lpstr>
      <vt:lpstr>7.공중위생업소</vt:lpstr>
      <vt:lpstr>8.예방접종</vt:lpstr>
      <vt:lpstr>9.법정감염병 발생 및 사망</vt:lpstr>
      <vt:lpstr>10.한센사업대상자현황</vt:lpstr>
      <vt:lpstr>11.결핵환자현황</vt:lpstr>
      <vt:lpstr>12.구강보건사업실적</vt:lpstr>
      <vt:lpstr>13.모자보건사업실적</vt:lpstr>
      <vt:lpstr>14.건강보험적용인구</vt:lpstr>
      <vt:lpstr>15.건강보험급여</vt:lpstr>
      <vt:lpstr>16.건강보험대상자 진료 실적</vt:lpstr>
      <vt:lpstr>17.국민연금 가입자</vt:lpstr>
      <vt:lpstr>18.국민연금급여지급현황</vt:lpstr>
      <vt:lpstr>19.노인여가복지시설</vt:lpstr>
      <vt:lpstr>20.노인주거복지시설</vt:lpstr>
      <vt:lpstr>21.노인의료복지시설</vt:lpstr>
      <vt:lpstr>22.재가노인복지시설</vt:lpstr>
      <vt:lpstr>23.국민기초생활보장</vt:lpstr>
      <vt:lpstr>24.기초연금 수급자 수</vt:lpstr>
      <vt:lpstr>25.여성폭력상담</vt:lpstr>
      <vt:lpstr>26.아동복지시설</vt:lpstr>
      <vt:lpstr>27.장애인복지생활시설</vt:lpstr>
      <vt:lpstr>28.장애인등록현황</vt:lpstr>
      <vt:lpstr>29.어린이집</vt:lpstr>
      <vt:lpstr>30.사회복지자원봉사자 현황</vt:lpstr>
      <vt:lpstr>'1.의료기관'!Print_Area</vt:lpstr>
      <vt:lpstr>'10.한센사업대상자현황'!Print_Area</vt:lpstr>
      <vt:lpstr>'11.결핵환자현황'!Print_Area</vt:lpstr>
      <vt:lpstr>'12.구강보건사업실적'!Print_Area</vt:lpstr>
      <vt:lpstr>'13.모자보건사업실적'!Print_Area</vt:lpstr>
      <vt:lpstr>'14.건강보험적용인구'!Print_Area</vt:lpstr>
      <vt:lpstr>'15.건강보험급여'!Print_Area</vt:lpstr>
      <vt:lpstr>'16.건강보험대상자 진료 실적'!Print_Area</vt:lpstr>
      <vt:lpstr>'17.국민연금 가입자'!Print_Area</vt:lpstr>
      <vt:lpstr>'18.국민연금급여지급현황'!Print_Area</vt:lpstr>
      <vt:lpstr>'19.노인여가복지시설'!Print_Area</vt:lpstr>
      <vt:lpstr>'2.의료기관종사 의료인력'!Print_Area</vt:lpstr>
      <vt:lpstr>'20.노인주거복지시설'!Print_Area</vt:lpstr>
      <vt:lpstr>'21.노인의료복지시설'!Print_Area</vt:lpstr>
      <vt:lpstr>'22.재가노인복지시설'!Print_Area</vt:lpstr>
      <vt:lpstr>'23.국민기초생활보장'!Print_Area</vt:lpstr>
      <vt:lpstr>'25.여성폭력상담'!Print_Area</vt:lpstr>
      <vt:lpstr>'26.아동복지시설'!Print_Area</vt:lpstr>
      <vt:lpstr>'27.장애인복지생활시설'!Print_Area</vt:lpstr>
      <vt:lpstr>'28.장애인등록현황'!Print_Area</vt:lpstr>
      <vt:lpstr>'29.어린이집'!Print_Area</vt:lpstr>
      <vt:lpstr>'3.보건소인력'!Print_Area</vt:lpstr>
      <vt:lpstr>'30.사회복지자원봉사자 현황'!Print_Area</vt:lpstr>
      <vt:lpstr>'4.보건지소 및 보건진료소, 건강생활지원센터 인력'!Print_Area</vt:lpstr>
      <vt:lpstr>'6.식품위생관계업소'!Print_Area</vt:lpstr>
      <vt:lpstr>'7.공중위생업소'!Print_Area</vt:lpstr>
      <vt:lpstr>'9.법정감염병 발생 및 사망'!Print_Area</vt:lpstr>
      <vt:lpstr>'ⅩⅡ. 보건 및 사회보장'!Print_Area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2022-12-27T05:22:44Z</cp:lastPrinted>
  <dcterms:created xsi:type="dcterms:W3CDTF">2010-02-25T01:48:23Z</dcterms:created>
  <dcterms:modified xsi:type="dcterms:W3CDTF">2022-12-27T05:58:37Z</dcterms:modified>
</cp:coreProperties>
</file>