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2년도\통계연보\2020년 기준\2020년도 통계연보\"/>
    </mc:Choice>
  </mc:AlternateContent>
  <bookViews>
    <workbookView xWindow="-120" yWindow="-120" windowWidth="23250" windowHeight="13170" tabRatio="875"/>
  </bookViews>
  <sheets>
    <sheet name="Ⅵ.농림수산" sheetId="50" r:id="rId1"/>
    <sheet name="1.농가및농가인구" sheetId="80" r:id="rId2"/>
    <sheet name="2.경지면적" sheetId="81" r:id="rId3"/>
    <sheet name="3.식량작물생산량(정곡)" sheetId="54" r:id="rId4"/>
    <sheet name="4-1.미곡" sheetId="55" r:id="rId5"/>
    <sheet name="4-2.맥류" sheetId="60" r:id="rId6"/>
    <sheet name="4-3.잡곡" sheetId="61" r:id="rId7"/>
    <sheet name="4-4.두류" sheetId="58" r:id="rId8"/>
    <sheet name="4-5.서류" sheetId="59" r:id="rId9"/>
    <sheet name="5.채소류생산량" sheetId="62" r:id="rId10"/>
    <sheet name="6.특용작물 생산량" sheetId="64" r:id="rId11"/>
    <sheet name="7.농업용기계보유 " sheetId="66" r:id="rId12"/>
    <sheet name="8.농업용지하수" sheetId="83" r:id="rId13"/>
    <sheet name="9.가축사육" sheetId="67" r:id="rId14"/>
    <sheet name="10.가축전염병발생" sheetId="69" r:id="rId15"/>
    <sheet name="11.임산물생산량" sheetId="71" r:id="rId16"/>
    <sheet name="12.임목벌채허가" sheetId="72" r:id="rId17"/>
    <sheet name="13.조림" sheetId="73" r:id="rId18"/>
    <sheet name="14.불법산림훼손피해" sheetId="75" r:id="rId19"/>
    <sheet name="15.어가및어가인구" sheetId="76" r:id="rId20"/>
    <sheet name="16.어선보유" sheetId="77" r:id="rId21"/>
    <sheet name="17.친환경농축산물 출하현황" sheetId="78" r:id="rId22"/>
    <sheet name="18.화훼재배현황" sheetId="79" r:id="rId23"/>
  </sheets>
  <externalReferences>
    <externalReference r:id="rId24"/>
    <externalReference r:id="rId25"/>
  </externalReferences>
  <definedNames>
    <definedName name="______32" localSheetId="14">#REF!</definedName>
    <definedName name="______32" localSheetId="15">#REF!</definedName>
    <definedName name="______32" localSheetId="16">#REF!</definedName>
    <definedName name="______32" localSheetId="18">#REF!</definedName>
    <definedName name="______32" localSheetId="19">#REF!</definedName>
    <definedName name="______32" localSheetId="20">#REF!</definedName>
    <definedName name="______32" localSheetId="21">#REF!</definedName>
    <definedName name="______32" localSheetId="22">#REF!</definedName>
    <definedName name="______32" localSheetId="3">#REF!</definedName>
    <definedName name="______32" localSheetId="5">#REF!</definedName>
    <definedName name="______32" localSheetId="6">#REF!</definedName>
    <definedName name="______32" localSheetId="9">#REF!</definedName>
    <definedName name="______32" localSheetId="10">#REF!</definedName>
    <definedName name="______32" localSheetId="11">#REF!</definedName>
    <definedName name="______32" localSheetId="12">#REF!</definedName>
    <definedName name="______32" localSheetId="13">#REF!</definedName>
    <definedName name="______32">#REF!</definedName>
    <definedName name="_____32" localSheetId="14">#REF!</definedName>
    <definedName name="_____32" localSheetId="15">#REF!</definedName>
    <definedName name="_____32" localSheetId="16">#REF!</definedName>
    <definedName name="_____32" localSheetId="18">#REF!</definedName>
    <definedName name="_____32" localSheetId="19">#REF!</definedName>
    <definedName name="_____32" localSheetId="20">#REF!</definedName>
    <definedName name="_____32" localSheetId="21">#REF!</definedName>
    <definedName name="_____32" localSheetId="22">#REF!</definedName>
    <definedName name="_____32" localSheetId="3">#REF!</definedName>
    <definedName name="_____32" localSheetId="5">#REF!</definedName>
    <definedName name="_____32" localSheetId="6">#REF!</definedName>
    <definedName name="_____32" localSheetId="9">#REF!</definedName>
    <definedName name="_____32" localSheetId="10">#REF!</definedName>
    <definedName name="_____32" localSheetId="11">#REF!</definedName>
    <definedName name="_____32" localSheetId="12">#REF!</definedName>
    <definedName name="_____32" localSheetId="13">#REF!</definedName>
    <definedName name="_____32">#REF!</definedName>
    <definedName name="____32" localSheetId="14">#REF!</definedName>
    <definedName name="____32" localSheetId="15">#REF!</definedName>
    <definedName name="____32" localSheetId="16">#REF!</definedName>
    <definedName name="____32" localSheetId="18">#REF!</definedName>
    <definedName name="____32" localSheetId="19">#REF!</definedName>
    <definedName name="____32" localSheetId="20">#REF!</definedName>
    <definedName name="____32" localSheetId="21">#REF!</definedName>
    <definedName name="____32" localSheetId="22">#REF!</definedName>
    <definedName name="____32" localSheetId="3">#REF!</definedName>
    <definedName name="____32" localSheetId="5">#REF!</definedName>
    <definedName name="____32" localSheetId="6">#REF!</definedName>
    <definedName name="____32" localSheetId="9">#REF!</definedName>
    <definedName name="____32" localSheetId="10">#REF!</definedName>
    <definedName name="____32" localSheetId="11">#REF!</definedName>
    <definedName name="____32" localSheetId="12">#REF!</definedName>
    <definedName name="____32" localSheetId="13">#REF!</definedName>
    <definedName name="____32">#REF!</definedName>
    <definedName name="___1_32" localSheetId="14">#REF!</definedName>
    <definedName name="___1_32" localSheetId="15">#REF!</definedName>
    <definedName name="___1_32" localSheetId="16">#REF!</definedName>
    <definedName name="___1_32" localSheetId="18">#REF!</definedName>
    <definedName name="___1_32" localSheetId="19">#REF!</definedName>
    <definedName name="___1_32" localSheetId="20">#REF!</definedName>
    <definedName name="___1_32" localSheetId="21">#REF!</definedName>
    <definedName name="___1_32" localSheetId="22">#REF!</definedName>
    <definedName name="___1_32" localSheetId="3">#REF!</definedName>
    <definedName name="___1_32" localSheetId="5">#REF!</definedName>
    <definedName name="___1_32" localSheetId="6">#REF!</definedName>
    <definedName name="___1_32" localSheetId="9">#REF!</definedName>
    <definedName name="___1_32" localSheetId="10">#REF!</definedName>
    <definedName name="___1_32" localSheetId="11">#REF!</definedName>
    <definedName name="___1_32" localSheetId="12">#REF!</definedName>
    <definedName name="___1_32" localSheetId="13">#REF!</definedName>
    <definedName name="___1_32">#REF!</definedName>
    <definedName name="___32" localSheetId="14">#REF!</definedName>
    <definedName name="___32" localSheetId="15">#REF!</definedName>
    <definedName name="___32" localSheetId="16">#REF!</definedName>
    <definedName name="___32" localSheetId="18">#REF!</definedName>
    <definedName name="___32" localSheetId="19">#REF!</definedName>
    <definedName name="___32" localSheetId="20">#REF!</definedName>
    <definedName name="___32" localSheetId="21">#REF!</definedName>
    <definedName name="___32" localSheetId="22">#REF!</definedName>
    <definedName name="___32" localSheetId="3">#REF!</definedName>
    <definedName name="___32" localSheetId="5">#REF!</definedName>
    <definedName name="___32" localSheetId="6">#REF!</definedName>
    <definedName name="___32" localSheetId="9">#REF!</definedName>
    <definedName name="___32" localSheetId="10">#REF!</definedName>
    <definedName name="___32" localSheetId="11">#REF!</definedName>
    <definedName name="___32" localSheetId="12">#REF!</definedName>
    <definedName name="___32" localSheetId="13">#REF!</definedName>
    <definedName name="___32">#REF!</definedName>
    <definedName name="__1_32" localSheetId="14">#REF!</definedName>
    <definedName name="__1_32" localSheetId="15">#REF!</definedName>
    <definedName name="__1_32" localSheetId="16">#REF!</definedName>
    <definedName name="__1_32" localSheetId="18">#REF!</definedName>
    <definedName name="__1_32" localSheetId="19">#REF!</definedName>
    <definedName name="__1_32" localSheetId="20">#REF!</definedName>
    <definedName name="__1_32" localSheetId="21">#REF!</definedName>
    <definedName name="__1_32" localSheetId="22">#REF!</definedName>
    <definedName name="__1_32" localSheetId="3">#REF!</definedName>
    <definedName name="__1_32" localSheetId="5">#REF!</definedName>
    <definedName name="__1_32" localSheetId="6">#REF!</definedName>
    <definedName name="__1_32" localSheetId="9">#REF!</definedName>
    <definedName name="__1_32" localSheetId="10">#REF!</definedName>
    <definedName name="__1_32" localSheetId="11">#REF!</definedName>
    <definedName name="__1_32" localSheetId="12">#REF!</definedName>
    <definedName name="__1_32" localSheetId="13">#REF!</definedName>
    <definedName name="__1_32">#REF!</definedName>
    <definedName name="__32" localSheetId="14">#REF!</definedName>
    <definedName name="__32" localSheetId="15">#REF!</definedName>
    <definedName name="__32" localSheetId="16">#REF!</definedName>
    <definedName name="__32" localSheetId="18">#REF!</definedName>
    <definedName name="__32" localSheetId="19">#REF!</definedName>
    <definedName name="__32" localSheetId="20">#REF!</definedName>
    <definedName name="__32" localSheetId="21">#REF!</definedName>
    <definedName name="__32" localSheetId="22">#REF!</definedName>
    <definedName name="__32" localSheetId="3">#REF!</definedName>
    <definedName name="__32" localSheetId="5">#REF!</definedName>
    <definedName name="__32" localSheetId="6">#REF!</definedName>
    <definedName name="__32" localSheetId="9">#REF!</definedName>
    <definedName name="__32" localSheetId="10">#REF!</definedName>
    <definedName name="__32" localSheetId="11">#REF!</definedName>
    <definedName name="__32" localSheetId="12">#REF!</definedName>
    <definedName name="__32" localSheetId="13">#REF!</definedName>
    <definedName name="__32">#REF!</definedName>
    <definedName name="_1_32" localSheetId="14">#REF!</definedName>
    <definedName name="_1_32" localSheetId="15">#REF!</definedName>
    <definedName name="_1_32" localSheetId="16">#REF!</definedName>
    <definedName name="_1_32" localSheetId="18">#REF!</definedName>
    <definedName name="_1_32" localSheetId="19">#REF!</definedName>
    <definedName name="_1_32" localSheetId="20">#REF!</definedName>
    <definedName name="_1_32" localSheetId="21">#REF!</definedName>
    <definedName name="_1_32" localSheetId="22">#REF!</definedName>
    <definedName name="_1_32" localSheetId="3">#REF!</definedName>
    <definedName name="_1_32" localSheetId="5">#REF!</definedName>
    <definedName name="_1_32" localSheetId="6">#REF!</definedName>
    <definedName name="_1_32" localSheetId="9">#REF!</definedName>
    <definedName name="_1_32" localSheetId="10">#REF!</definedName>
    <definedName name="_1_32" localSheetId="11">#REF!</definedName>
    <definedName name="_1_32" localSheetId="12">#REF!</definedName>
    <definedName name="_1_32" localSheetId="13">#REF!</definedName>
    <definedName name="_1_32">#REF!</definedName>
    <definedName name="_1_33" localSheetId="14">#REF!</definedName>
    <definedName name="_1_33" localSheetId="15">#REF!</definedName>
    <definedName name="_1_33" localSheetId="16">#REF!</definedName>
    <definedName name="_1_33" localSheetId="18">#REF!</definedName>
    <definedName name="_1_33" localSheetId="19">#REF!</definedName>
    <definedName name="_1_33" localSheetId="20">#REF!</definedName>
    <definedName name="_1_33" localSheetId="21">#REF!</definedName>
    <definedName name="_1_33" localSheetId="22">#REF!</definedName>
    <definedName name="_1_33" localSheetId="3">#REF!</definedName>
    <definedName name="_1_33" localSheetId="5">#REF!</definedName>
    <definedName name="_1_33" localSheetId="6">#REF!</definedName>
    <definedName name="_1_33" localSheetId="9">#REF!</definedName>
    <definedName name="_1_33" localSheetId="10">#REF!</definedName>
    <definedName name="_1_33" localSheetId="11">#REF!</definedName>
    <definedName name="_1_33" localSheetId="12">#REF!</definedName>
    <definedName name="_1_33" localSheetId="13">#REF!</definedName>
    <definedName name="_1_33">#REF!</definedName>
    <definedName name="_3_32" localSheetId="14">#REF!</definedName>
    <definedName name="_3_32" localSheetId="15">#REF!</definedName>
    <definedName name="_3_32" localSheetId="16">#REF!</definedName>
    <definedName name="_3_32" localSheetId="18">#REF!</definedName>
    <definedName name="_3_32" localSheetId="19">#REF!</definedName>
    <definedName name="_3_32" localSheetId="20">#REF!</definedName>
    <definedName name="_3_32" localSheetId="21">#REF!</definedName>
    <definedName name="_3_32" localSheetId="22">#REF!</definedName>
    <definedName name="_3_32" localSheetId="3">#REF!</definedName>
    <definedName name="_3_32" localSheetId="5">#REF!</definedName>
    <definedName name="_3_32" localSheetId="6">#REF!</definedName>
    <definedName name="_3_32" localSheetId="9">#REF!</definedName>
    <definedName name="_3_32" localSheetId="10">#REF!</definedName>
    <definedName name="_3_32" localSheetId="11">#REF!</definedName>
    <definedName name="_3_32" localSheetId="12">#REF!</definedName>
    <definedName name="_3_32" localSheetId="13">#REF!</definedName>
    <definedName name="_3_32">#REF!</definedName>
    <definedName name="_32" localSheetId="14">#REF!</definedName>
    <definedName name="_32" localSheetId="15">#REF!</definedName>
    <definedName name="_32" localSheetId="16">#REF!</definedName>
    <definedName name="_32" localSheetId="18">#REF!</definedName>
    <definedName name="_32" localSheetId="19">#REF!</definedName>
    <definedName name="_32" localSheetId="20">#REF!</definedName>
    <definedName name="_32" localSheetId="21">#REF!</definedName>
    <definedName name="_32" localSheetId="22">#REF!</definedName>
    <definedName name="_32" localSheetId="3">#REF!</definedName>
    <definedName name="_32" localSheetId="5">#REF!</definedName>
    <definedName name="_32" localSheetId="6">#REF!</definedName>
    <definedName name="_32" localSheetId="9">#REF!</definedName>
    <definedName name="_32" localSheetId="10">#REF!</definedName>
    <definedName name="_32" localSheetId="11">#REF!</definedName>
    <definedName name="_32" localSheetId="12">#REF!</definedName>
    <definedName name="_32" localSheetId="13">#REF!</definedName>
    <definedName name="_32">#REF!</definedName>
    <definedName name="_33" localSheetId="14">#REF!</definedName>
    <definedName name="_33" localSheetId="15">#REF!</definedName>
    <definedName name="_33" localSheetId="16">#REF!</definedName>
    <definedName name="_33" localSheetId="18">#REF!</definedName>
    <definedName name="_33" localSheetId="19">#REF!</definedName>
    <definedName name="_33" localSheetId="20">#REF!</definedName>
    <definedName name="_33" localSheetId="21">#REF!</definedName>
    <definedName name="_33" localSheetId="22">#REF!</definedName>
    <definedName name="_33" localSheetId="3">#REF!</definedName>
    <definedName name="_33" localSheetId="5">#REF!</definedName>
    <definedName name="_33" localSheetId="6">#REF!</definedName>
    <definedName name="_33" localSheetId="9">#REF!</definedName>
    <definedName name="_33" localSheetId="10">#REF!</definedName>
    <definedName name="_33" localSheetId="11">#REF!</definedName>
    <definedName name="_33" localSheetId="12">#REF!</definedName>
    <definedName name="_33" localSheetId="13">#REF!</definedName>
    <definedName name="_33">#REF!</definedName>
    <definedName name="_6_32" localSheetId="14">#REF!</definedName>
    <definedName name="_6_32" localSheetId="15">#REF!</definedName>
    <definedName name="_6_32" localSheetId="16">#REF!</definedName>
    <definedName name="_6_32" localSheetId="18">#REF!</definedName>
    <definedName name="_6_32" localSheetId="19">#REF!</definedName>
    <definedName name="_6_32" localSheetId="20">#REF!</definedName>
    <definedName name="_6_32" localSheetId="21">#REF!</definedName>
    <definedName name="_6_32" localSheetId="22">#REF!</definedName>
    <definedName name="_6_32" localSheetId="3">#REF!</definedName>
    <definedName name="_6_32" localSheetId="5">#REF!</definedName>
    <definedName name="_6_32" localSheetId="6">#REF!</definedName>
    <definedName name="_6_32" localSheetId="9">#REF!</definedName>
    <definedName name="_6_32" localSheetId="10">#REF!</definedName>
    <definedName name="_6_32" localSheetId="11">#REF!</definedName>
    <definedName name="_6_32" localSheetId="12">#REF!</definedName>
    <definedName name="_6_32" localSheetId="13">#REF!</definedName>
    <definedName name="_6_32">#REF!</definedName>
    <definedName name="a" localSheetId="14">#REF!</definedName>
    <definedName name="a" localSheetId="15">#REF!</definedName>
    <definedName name="a" localSheetId="16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3">#REF!</definedName>
    <definedName name="a" localSheetId="5">#REF!</definedName>
    <definedName name="a" localSheetId="6">#REF!</definedName>
    <definedName name="a" localSheetId="9">#REF!</definedName>
    <definedName name="a" localSheetId="10">#REF!</definedName>
    <definedName name="a" localSheetId="11">#REF!</definedName>
    <definedName name="a" localSheetId="12">#REF!</definedName>
    <definedName name="a" localSheetId="13">#REF!</definedName>
    <definedName name="a">#REF!</definedName>
    <definedName name="aaa" localSheetId="14">#REF!</definedName>
    <definedName name="aaa" localSheetId="15">#REF!</definedName>
    <definedName name="aaa" localSheetId="16">#REF!</definedName>
    <definedName name="aaa" localSheetId="18">#REF!</definedName>
    <definedName name="aaa" localSheetId="19">#REF!</definedName>
    <definedName name="aaa" localSheetId="20">#REF!</definedName>
    <definedName name="aaa" localSheetId="21">#REF!</definedName>
    <definedName name="aaa" localSheetId="22">#REF!</definedName>
    <definedName name="aaa" localSheetId="3">#REF!</definedName>
    <definedName name="aaa" localSheetId="5">#REF!</definedName>
    <definedName name="aaa" localSheetId="6">#REF!</definedName>
    <definedName name="aaa" localSheetId="9">#REF!</definedName>
    <definedName name="aaa" localSheetId="10">#REF!</definedName>
    <definedName name="aaa" localSheetId="11">#REF!</definedName>
    <definedName name="aaa" localSheetId="12">#REF!</definedName>
    <definedName name="aaa" localSheetId="13">#REF!</definedName>
    <definedName name="aaa">#REF!</definedName>
    <definedName name="ad" localSheetId="14">#REF!</definedName>
    <definedName name="ad" localSheetId="15">#REF!</definedName>
    <definedName name="ad" localSheetId="16">#REF!</definedName>
    <definedName name="ad" localSheetId="18">#REF!</definedName>
    <definedName name="ad" localSheetId="19">#REF!</definedName>
    <definedName name="ad" localSheetId="20">#REF!</definedName>
    <definedName name="ad" localSheetId="21">#REF!</definedName>
    <definedName name="ad" localSheetId="22">#REF!</definedName>
    <definedName name="ad" localSheetId="3">#REF!</definedName>
    <definedName name="ad" localSheetId="5">#REF!</definedName>
    <definedName name="ad" localSheetId="6">#REF!</definedName>
    <definedName name="ad" localSheetId="9">#REF!</definedName>
    <definedName name="ad" localSheetId="10">#REF!</definedName>
    <definedName name="ad" localSheetId="11">#REF!</definedName>
    <definedName name="ad" localSheetId="12">#REF!</definedName>
    <definedName name="ad" localSheetId="13">#REF!</definedName>
    <definedName name="ad">#REF!</definedName>
    <definedName name="as" localSheetId="14">#REF!</definedName>
    <definedName name="as" localSheetId="15">#REF!</definedName>
    <definedName name="as" localSheetId="16">#REF!</definedName>
    <definedName name="as" localSheetId="18">#REF!</definedName>
    <definedName name="as" localSheetId="19">#REF!</definedName>
    <definedName name="as" localSheetId="20">#REF!</definedName>
    <definedName name="as" localSheetId="21">#REF!</definedName>
    <definedName name="as" localSheetId="22">#REF!</definedName>
    <definedName name="as" localSheetId="3">#REF!</definedName>
    <definedName name="as" localSheetId="5">#REF!</definedName>
    <definedName name="as" localSheetId="6">#REF!</definedName>
    <definedName name="as" localSheetId="9">#REF!</definedName>
    <definedName name="as" localSheetId="10">#REF!</definedName>
    <definedName name="as" localSheetId="11">#REF!</definedName>
    <definedName name="as" localSheetId="12">#REF!</definedName>
    <definedName name="as" localSheetId="13">#REF!</definedName>
    <definedName name="as">#REF!</definedName>
    <definedName name="_xlnm.Consolidate_Area" localSheetId="14">#REF!</definedName>
    <definedName name="_xlnm.Consolidate_Area" localSheetId="15">#REF!</definedName>
    <definedName name="_xlnm.Consolidate_Area" localSheetId="16">#REF!</definedName>
    <definedName name="_xlnm.Consolidate_Area" localSheetId="18">#REF!</definedName>
    <definedName name="_xlnm.Consolidate_Area" localSheetId="19">#REF!</definedName>
    <definedName name="_xlnm.Consolidate_Area" localSheetId="20">#REF!</definedName>
    <definedName name="_xlnm.Consolidate_Area" localSheetId="21">#REF!</definedName>
    <definedName name="_xlnm.Consolidate_Area" localSheetId="22">#REF!</definedName>
    <definedName name="_xlnm.Consolidate_Area" localSheetId="3">#REF!</definedName>
    <definedName name="_xlnm.Consolidate_Area" localSheetId="5">#REF!</definedName>
    <definedName name="_xlnm.Consolidate_Area" localSheetId="6">#REF!</definedName>
    <definedName name="_xlnm.Consolidate_Area" localSheetId="9">#REF!</definedName>
    <definedName name="_xlnm.Consolidate_Area" localSheetId="10">#REF!</definedName>
    <definedName name="_xlnm.Consolidate_Area" localSheetId="11">#REF!</definedName>
    <definedName name="_xlnm.Consolidate_Area" localSheetId="12">#REF!</definedName>
    <definedName name="_xlnm.Consolidate_Area" localSheetId="13">#REF!</definedName>
    <definedName name="_xlnm.Consolidate_Area">#REF!</definedName>
    <definedName name="CopyRange" localSheetId="14">#REF!</definedName>
    <definedName name="CopyRange" localSheetId="15">#REF!</definedName>
    <definedName name="CopyRange" localSheetId="16">#REF!</definedName>
    <definedName name="CopyRange" localSheetId="18">#REF!</definedName>
    <definedName name="CopyRange" localSheetId="19">#REF!</definedName>
    <definedName name="CopyRange" localSheetId="20">#REF!</definedName>
    <definedName name="CopyRange" localSheetId="21">#REF!</definedName>
    <definedName name="CopyRange" localSheetId="22">#REF!</definedName>
    <definedName name="CopyRange" localSheetId="3">#REF!</definedName>
    <definedName name="CopyRange" localSheetId="5">#REF!</definedName>
    <definedName name="CopyRange" localSheetId="6">#REF!</definedName>
    <definedName name="CopyRange" localSheetId="9">#REF!</definedName>
    <definedName name="CopyRange" localSheetId="10">#REF!</definedName>
    <definedName name="CopyRange" localSheetId="11">#REF!</definedName>
    <definedName name="CopyRange" localSheetId="12">#REF!</definedName>
    <definedName name="CopyRange" localSheetId="13">#REF!</definedName>
    <definedName name="CopyRange">#REF!</definedName>
    <definedName name="dd" localSheetId="14">#REF!</definedName>
    <definedName name="dd" localSheetId="15">#REF!</definedName>
    <definedName name="dd" localSheetId="16">#REF!</definedName>
    <definedName name="dd" localSheetId="18">#REF!</definedName>
    <definedName name="dd" localSheetId="19">#REF!</definedName>
    <definedName name="dd" localSheetId="20">#REF!</definedName>
    <definedName name="dd" localSheetId="21">#REF!</definedName>
    <definedName name="dd" localSheetId="22">#REF!</definedName>
    <definedName name="dd" localSheetId="3">#REF!</definedName>
    <definedName name="dd" localSheetId="5">#REF!</definedName>
    <definedName name="dd" localSheetId="6">#REF!</definedName>
    <definedName name="dd" localSheetId="9">#REF!</definedName>
    <definedName name="dd" localSheetId="10">#REF!</definedName>
    <definedName name="dd" localSheetId="11">#REF!</definedName>
    <definedName name="dd" localSheetId="12">#REF!</definedName>
    <definedName name="dd" localSheetId="13">#REF!</definedName>
    <definedName name="dd">#REF!</definedName>
    <definedName name="dnfkwlf" localSheetId="14">#REF!</definedName>
    <definedName name="dnfkwlf" localSheetId="15">#REF!</definedName>
    <definedName name="dnfkwlf" localSheetId="16">#REF!</definedName>
    <definedName name="dnfkwlf" localSheetId="18">#REF!</definedName>
    <definedName name="dnfkwlf" localSheetId="19">#REF!</definedName>
    <definedName name="dnfkwlf" localSheetId="20">#REF!</definedName>
    <definedName name="dnfkwlf" localSheetId="21">#REF!</definedName>
    <definedName name="dnfkwlf" localSheetId="22">#REF!</definedName>
    <definedName name="dnfkwlf" localSheetId="3">#REF!</definedName>
    <definedName name="dnfkwlf" localSheetId="5">#REF!</definedName>
    <definedName name="dnfkwlf" localSheetId="6">#REF!</definedName>
    <definedName name="dnfkwlf" localSheetId="9">#REF!</definedName>
    <definedName name="dnfkwlf" localSheetId="10">#REF!</definedName>
    <definedName name="dnfkwlf" localSheetId="11">#REF!</definedName>
    <definedName name="dnfkwlf" localSheetId="12">#REF!</definedName>
    <definedName name="dnfkwlf" localSheetId="13">#REF!</definedName>
    <definedName name="dnfkwlf">#REF!</definedName>
    <definedName name="FileName" localSheetId="14">#REF!</definedName>
    <definedName name="FileName" localSheetId="15">#REF!</definedName>
    <definedName name="FileName" localSheetId="16">#REF!</definedName>
    <definedName name="FileName" localSheetId="18">#REF!</definedName>
    <definedName name="FileName" localSheetId="19">#REF!</definedName>
    <definedName name="FileName" localSheetId="20">#REF!</definedName>
    <definedName name="FileName" localSheetId="21">#REF!</definedName>
    <definedName name="FileName" localSheetId="22">#REF!</definedName>
    <definedName name="FileName" localSheetId="3">#REF!</definedName>
    <definedName name="FileName" localSheetId="5">#REF!</definedName>
    <definedName name="FileName" localSheetId="6">#REF!</definedName>
    <definedName name="FileName" localSheetId="9">#REF!</definedName>
    <definedName name="FileName" localSheetId="10">#REF!</definedName>
    <definedName name="FileName" localSheetId="11">#REF!</definedName>
    <definedName name="FileName" localSheetId="12">#REF!</definedName>
    <definedName name="FileName" localSheetId="13">#REF!</definedName>
    <definedName name="FileName">#REF!</definedName>
    <definedName name="Hidden_Range" localSheetId="14">#REF!</definedName>
    <definedName name="Hidden_Range" localSheetId="15">#REF!</definedName>
    <definedName name="Hidden_Range" localSheetId="16">#REF!</definedName>
    <definedName name="Hidden_Range" localSheetId="18">#REF!</definedName>
    <definedName name="Hidden_Range" localSheetId="19">#REF!</definedName>
    <definedName name="Hidden_Range" localSheetId="20">#REF!</definedName>
    <definedName name="Hidden_Range" localSheetId="21">#REF!</definedName>
    <definedName name="Hidden_Range" localSheetId="22">#REF!</definedName>
    <definedName name="Hidden_Range" localSheetId="3">#REF!</definedName>
    <definedName name="Hidden_Range" localSheetId="5">#REF!</definedName>
    <definedName name="Hidden_Range" localSheetId="6">#REF!</definedName>
    <definedName name="Hidden_Range" localSheetId="9">#REF!</definedName>
    <definedName name="Hidden_Range" localSheetId="10">#REF!</definedName>
    <definedName name="Hidden_Range" localSheetId="11">#REF!</definedName>
    <definedName name="Hidden_Range" localSheetId="12">#REF!</definedName>
    <definedName name="Hidden_Range" localSheetId="13">#REF!</definedName>
    <definedName name="Hidden_Range">#REF!</definedName>
    <definedName name="IP" localSheetId="14">#REF!</definedName>
    <definedName name="IP" localSheetId="15">#REF!</definedName>
    <definedName name="IP" localSheetId="16">#REF!</definedName>
    <definedName name="IP" localSheetId="18">#REF!</definedName>
    <definedName name="IP" localSheetId="19">#REF!</definedName>
    <definedName name="IP" localSheetId="20">#REF!</definedName>
    <definedName name="IP" localSheetId="21">#REF!</definedName>
    <definedName name="IP" localSheetId="22">#REF!</definedName>
    <definedName name="IP" localSheetId="3">#REF!</definedName>
    <definedName name="IP" localSheetId="5">#REF!</definedName>
    <definedName name="IP" localSheetId="6">#REF!</definedName>
    <definedName name="IP" localSheetId="9">#REF!</definedName>
    <definedName name="IP" localSheetId="10">#REF!</definedName>
    <definedName name="IP" localSheetId="11">#REF!</definedName>
    <definedName name="IP" localSheetId="12">#REF!</definedName>
    <definedName name="IP" localSheetId="13">#REF!</definedName>
    <definedName name="IP">#REF!</definedName>
    <definedName name="k" localSheetId="14">#REF!</definedName>
    <definedName name="k" localSheetId="15">#REF!</definedName>
    <definedName name="k" localSheetId="16">#REF!</definedName>
    <definedName name="k" localSheetId="18">#REF!</definedName>
    <definedName name="k" localSheetId="19">#REF!</definedName>
    <definedName name="k" localSheetId="20">#REF!</definedName>
    <definedName name="k" localSheetId="21">#REF!</definedName>
    <definedName name="k" localSheetId="22">#REF!</definedName>
    <definedName name="k" localSheetId="3">#REF!</definedName>
    <definedName name="k" localSheetId="5">#REF!</definedName>
    <definedName name="k" localSheetId="6">#REF!</definedName>
    <definedName name="k" localSheetId="9">#REF!</definedName>
    <definedName name="k" localSheetId="10">#REF!</definedName>
    <definedName name="k" localSheetId="11">#REF!</definedName>
    <definedName name="k" localSheetId="12">#REF!</definedName>
    <definedName name="k" localSheetId="13">#REF!</definedName>
    <definedName name="k">#REF!</definedName>
    <definedName name="PasteRange" localSheetId="14">#REF!</definedName>
    <definedName name="PasteRange" localSheetId="15">#REF!</definedName>
    <definedName name="PasteRange" localSheetId="16">#REF!</definedName>
    <definedName name="PasteRange" localSheetId="18">#REF!</definedName>
    <definedName name="PasteRange" localSheetId="19">#REF!</definedName>
    <definedName name="PasteRange" localSheetId="20">#REF!</definedName>
    <definedName name="PasteRange" localSheetId="21">#REF!</definedName>
    <definedName name="PasteRange" localSheetId="22">#REF!</definedName>
    <definedName name="PasteRange" localSheetId="3">#REF!</definedName>
    <definedName name="PasteRange" localSheetId="5">#REF!</definedName>
    <definedName name="PasteRange" localSheetId="6">#REF!</definedName>
    <definedName name="PasteRange" localSheetId="9">#REF!</definedName>
    <definedName name="PasteRange" localSheetId="10">#REF!</definedName>
    <definedName name="PasteRange" localSheetId="11">#REF!</definedName>
    <definedName name="PasteRange" localSheetId="12">#REF!</definedName>
    <definedName name="PasteRange" localSheetId="13">#REF!</definedName>
    <definedName name="PasteRange">#REF!</definedName>
    <definedName name="_xlnm.Print_Area" localSheetId="1">'1.농가및농가인구'!$A$1:$G$19</definedName>
    <definedName name="_xlnm.Print_Area" localSheetId="14">'10.가축전염병발생'!$A$1:$M$18</definedName>
    <definedName name="_xlnm.Print_Area" localSheetId="16">'12.임목벌채허가'!$A$1:$I$32</definedName>
    <definedName name="_xlnm.Print_Area" localSheetId="17">'13.조림'!$A$1:$I$30</definedName>
    <definedName name="_xlnm.Print_Area" localSheetId="18">'14.불법산림훼손피해'!$A$1:$M$34</definedName>
    <definedName name="_xlnm.Print_Area" localSheetId="19">'15.어가및어가인구'!$A$1:$P$18</definedName>
    <definedName name="_xlnm.Print_Area" localSheetId="20">'16.어선보유'!$A$1:$G$32</definedName>
    <definedName name="_xlnm.Print_Area" localSheetId="22">'18.화훼재배현황'!$A$1:$G$30</definedName>
    <definedName name="_xlnm.Print_Area" localSheetId="2">'2.경지면적'!$A$1:$G$18</definedName>
    <definedName name="_xlnm.Print_Area" localSheetId="3">'3.식량작물생산량(정곡)'!$A$1:$N$27</definedName>
    <definedName name="_xlnm.Print_Area" localSheetId="4">'4-1.미곡'!$A$1:$I$27</definedName>
    <definedName name="_xlnm.Print_Area" localSheetId="5">'4-2.맥류'!$A$1:$O$27</definedName>
    <definedName name="_xlnm.Print_Area" localSheetId="6">'4-3.잡곡'!$A$1:$L$28</definedName>
    <definedName name="_xlnm.Print_Area" localSheetId="7">'4-4.두류'!$A$1:$O$27</definedName>
    <definedName name="_xlnm.Print_Area" localSheetId="8">'4-5.서류'!$A$1:$I$27</definedName>
    <definedName name="_xlnm.Print_Area" localSheetId="10">'6.특용작물 생산량'!$A$1:$M$27</definedName>
    <definedName name="_xlnm.Print_Area" localSheetId="11">'7.농업용기계보유 '!$A$1:$T$19</definedName>
    <definedName name="_xlnm.Print_Area" localSheetId="12">'8.농업용지하수'!$A$1:$J$18</definedName>
    <definedName name="_xlnm.Print_Area" localSheetId="13">'9.가축사육'!$A$1:$O$35</definedName>
    <definedName name="_xlnm.Print_Area" localSheetId="0">Ⅵ.농림수산!$A$1:$J$42</definedName>
    <definedName name="Print_Time" localSheetId="14">#REF!</definedName>
    <definedName name="Print_Time" localSheetId="15">#REF!</definedName>
    <definedName name="Print_Time" localSheetId="16">#REF!</definedName>
    <definedName name="Print_Time" localSheetId="18">#REF!</definedName>
    <definedName name="Print_Time" localSheetId="19">#REF!</definedName>
    <definedName name="Print_Time" localSheetId="20">#REF!</definedName>
    <definedName name="Print_Time" localSheetId="21">#REF!</definedName>
    <definedName name="Print_Time" localSheetId="22">#REF!</definedName>
    <definedName name="Print_Time" localSheetId="3">#REF!</definedName>
    <definedName name="Print_Time" localSheetId="5">#REF!</definedName>
    <definedName name="Print_Time" localSheetId="6">#REF!</definedName>
    <definedName name="Print_Time" localSheetId="9">#REF!</definedName>
    <definedName name="Print_Time" localSheetId="10">#REF!</definedName>
    <definedName name="Print_Time" localSheetId="11">#REF!</definedName>
    <definedName name="Print_Time" localSheetId="12">#REF!</definedName>
    <definedName name="Print_Time" localSheetId="13">#REF!</definedName>
    <definedName name="Print_Time">#REF!</definedName>
    <definedName name="PrintYN" localSheetId="14">#REF!</definedName>
    <definedName name="PrintYN" localSheetId="15">#REF!</definedName>
    <definedName name="PrintYN" localSheetId="16">#REF!</definedName>
    <definedName name="PrintYN" localSheetId="18">#REF!</definedName>
    <definedName name="PrintYN" localSheetId="19">#REF!</definedName>
    <definedName name="PrintYN" localSheetId="20">#REF!</definedName>
    <definedName name="PrintYN" localSheetId="21">#REF!</definedName>
    <definedName name="PrintYN" localSheetId="22">#REF!</definedName>
    <definedName name="PrintYN" localSheetId="3">#REF!</definedName>
    <definedName name="PrintYN" localSheetId="5">#REF!</definedName>
    <definedName name="PrintYN" localSheetId="6">#REF!</definedName>
    <definedName name="PrintYN" localSheetId="9">#REF!</definedName>
    <definedName name="PrintYN" localSheetId="10">#REF!</definedName>
    <definedName name="PrintYN" localSheetId="11">#REF!</definedName>
    <definedName name="PrintYN" localSheetId="12">#REF!</definedName>
    <definedName name="PrintYN" localSheetId="13">#REF!</definedName>
    <definedName name="PrintYN">#REF!</definedName>
    <definedName name="QueryID" localSheetId="14">#REF!</definedName>
    <definedName name="QueryID" localSheetId="15">#REF!</definedName>
    <definedName name="QueryID" localSheetId="16">#REF!</definedName>
    <definedName name="QueryID" localSheetId="18">#REF!</definedName>
    <definedName name="QueryID" localSheetId="19">#REF!</definedName>
    <definedName name="QueryID" localSheetId="20">#REF!</definedName>
    <definedName name="QueryID" localSheetId="21">#REF!</definedName>
    <definedName name="QueryID" localSheetId="22">#REF!</definedName>
    <definedName name="QueryID" localSheetId="3">#REF!</definedName>
    <definedName name="QueryID" localSheetId="5">#REF!</definedName>
    <definedName name="QueryID" localSheetId="6">#REF!</definedName>
    <definedName name="QueryID" localSheetId="9">#REF!</definedName>
    <definedName name="QueryID" localSheetId="10">#REF!</definedName>
    <definedName name="QueryID" localSheetId="11">#REF!</definedName>
    <definedName name="QueryID" localSheetId="12">#REF!</definedName>
    <definedName name="QueryID" localSheetId="13">#REF!</definedName>
    <definedName name="QueryID">#REF!</definedName>
    <definedName name="Range" localSheetId="14">#REF!</definedName>
    <definedName name="Range" localSheetId="15">#REF!</definedName>
    <definedName name="Range" localSheetId="16">#REF!</definedName>
    <definedName name="Range" localSheetId="18">#REF!</definedName>
    <definedName name="Range" localSheetId="19">#REF!</definedName>
    <definedName name="Range" localSheetId="20">#REF!</definedName>
    <definedName name="Range" localSheetId="21">#REF!</definedName>
    <definedName name="Range" localSheetId="22">#REF!</definedName>
    <definedName name="Range" localSheetId="3">#REF!</definedName>
    <definedName name="Range" localSheetId="5">#REF!</definedName>
    <definedName name="Range" localSheetId="6">#REF!</definedName>
    <definedName name="Range" localSheetId="9">#REF!</definedName>
    <definedName name="Range" localSheetId="10">#REF!</definedName>
    <definedName name="Range" localSheetId="11">#REF!</definedName>
    <definedName name="Range" localSheetId="12">#REF!</definedName>
    <definedName name="Range" localSheetId="13">#REF!</definedName>
    <definedName name="Range">#REF!</definedName>
    <definedName name="s" localSheetId="14">#REF!</definedName>
    <definedName name="s" localSheetId="15">#REF!</definedName>
    <definedName name="s" localSheetId="16">#REF!</definedName>
    <definedName name="s" localSheetId="18">#REF!</definedName>
    <definedName name="s" localSheetId="19">#REF!</definedName>
    <definedName name="s" localSheetId="20">#REF!</definedName>
    <definedName name="s" localSheetId="21">#REF!</definedName>
    <definedName name="s" localSheetId="22">#REF!</definedName>
    <definedName name="s" localSheetId="3">#REF!</definedName>
    <definedName name="s" localSheetId="5">#REF!</definedName>
    <definedName name="s" localSheetId="6">#REF!</definedName>
    <definedName name="s" localSheetId="9">#REF!</definedName>
    <definedName name="s" localSheetId="10">#REF!</definedName>
    <definedName name="s" localSheetId="11">#REF!</definedName>
    <definedName name="s" localSheetId="12">#REF!</definedName>
    <definedName name="s" localSheetId="13">#REF!</definedName>
    <definedName name="s">#REF!</definedName>
    <definedName name="StartRow" localSheetId="14">#REF!</definedName>
    <definedName name="StartRow" localSheetId="15">#REF!</definedName>
    <definedName name="StartRow" localSheetId="16">#REF!</definedName>
    <definedName name="StartRow" localSheetId="18">#REF!</definedName>
    <definedName name="StartRow" localSheetId="19">#REF!</definedName>
    <definedName name="StartRow" localSheetId="20">#REF!</definedName>
    <definedName name="StartRow" localSheetId="21">#REF!</definedName>
    <definedName name="StartRow" localSheetId="22">#REF!</definedName>
    <definedName name="StartRow" localSheetId="3">#REF!</definedName>
    <definedName name="StartRow" localSheetId="5">#REF!</definedName>
    <definedName name="StartRow" localSheetId="6">#REF!</definedName>
    <definedName name="StartRow" localSheetId="9">#REF!</definedName>
    <definedName name="StartRow" localSheetId="10">#REF!</definedName>
    <definedName name="StartRow" localSheetId="11">#REF!</definedName>
    <definedName name="StartRow" localSheetId="12">#REF!</definedName>
    <definedName name="StartRow" localSheetId="13">#REF!</definedName>
    <definedName name="StartRow">#REF!</definedName>
    <definedName name="tnwjd" localSheetId="14">#REF!</definedName>
    <definedName name="tnwjd" localSheetId="15">#REF!</definedName>
    <definedName name="tnwjd" localSheetId="16">#REF!</definedName>
    <definedName name="tnwjd" localSheetId="18">#REF!</definedName>
    <definedName name="tnwjd" localSheetId="19">#REF!</definedName>
    <definedName name="tnwjd" localSheetId="20">#REF!</definedName>
    <definedName name="tnwjd" localSheetId="21">#REF!</definedName>
    <definedName name="tnwjd" localSheetId="22">#REF!</definedName>
    <definedName name="tnwjd" localSheetId="3">#REF!</definedName>
    <definedName name="tnwjd" localSheetId="5">#REF!</definedName>
    <definedName name="tnwjd" localSheetId="6">#REF!</definedName>
    <definedName name="tnwjd" localSheetId="9">#REF!</definedName>
    <definedName name="tnwjd" localSheetId="10">#REF!</definedName>
    <definedName name="tnwjd" localSheetId="11">#REF!</definedName>
    <definedName name="tnwjd" localSheetId="12">#REF!</definedName>
    <definedName name="tnwjd" localSheetId="13">#REF!</definedName>
    <definedName name="tnwjd">#REF!</definedName>
    <definedName name="xx" localSheetId="14">#REF!</definedName>
    <definedName name="xx" localSheetId="15">#REF!</definedName>
    <definedName name="xx" localSheetId="16">#REF!</definedName>
    <definedName name="xx" localSheetId="18">#REF!</definedName>
    <definedName name="xx" localSheetId="19">#REF!</definedName>
    <definedName name="xx" localSheetId="20">#REF!</definedName>
    <definedName name="xx" localSheetId="21">#REF!</definedName>
    <definedName name="xx" localSheetId="22">#REF!</definedName>
    <definedName name="xx" localSheetId="3">#REF!</definedName>
    <definedName name="xx" localSheetId="5">#REF!</definedName>
    <definedName name="xx" localSheetId="6">#REF!</definedName>
    <definedName name="xx" localSheetId="9">#REF!</definedName>
    <definedName name="xx" localSheetId="10">#REF!</definedName>
    <definedName name="xx" localSheetId="11">#REF!</definedName>
    <definedName name="xx" localSheetId="12">#REF!</definedName>
    <definedName name="xx" localSheetId="13">#REF!</definedName>
    <definedName name="xx">#REF!</definedName>
    <definedName name="YEAR" localSheetId="14">#REF!</definedName>
    <definedName name="YEAR" localSheetId="15">#REF!</definedName>
    <definedName name="YEAR" localSheetId="16">#REF!</definedName>
    <definedName name="YEAR" localSheetId="18">#REF!</definedName>
    <definedName name="YEAR" localSheetId="19">#REF!</definedName>
    <definedName name="YEAR" localSheetId="20">#REF!</definedName>
    <definedName name="YEAR" localSheetId="21">#REF!</definedName>
    <definedName name="YEAR" localSheetId="22">#REF!</definedName>
    <definedName name="YEAR" localSheetId="3">#REF!</definedName>
    <definedName name="YEAR" localSheetId="5">#REF!</definedName>
    <definedName name="YEAR" localSheetId="6">#REF!</definedName>
    <definedName name="YEAR" localSheetId="9">#REF!</definedName>
    <definedName name="YEAR" localSheetId="10">#REF!</definedName>
    <definedName name="YEAR" localSheetId="11">#REF!</definedName>
    <definedName name="YEAR" localSheetId="12">#REF!</definedName>
    <definedName name="YEAR" localSheetId="13">#REF!</definedName>
    <definedName name="YEAR">#REF!</definedName>
    <definedName name="young" localSheetId="14">#REF!</definedName>
    <definedName name="young" localSheetId="15">#REF!</definedName>
    <definedName name="young" localSheetId="16">#REF!</definedName>
    <definedName name="young" localSheetId="18">#REF!</definedName>
    <definedName name="young" localSheetId="19">#REF!</definedName>
    <definedName name="young" localSheetId="20">#REF!</definedName>
    <definedName name="young" localSheetId="21">#REF!</definedName>
    <definedName name="young" localSheetId="22">#REF!</definedName>
    <definedName name="young" localSheetId="3">#REF!</definedName>
    <definedName name="young" localSheetId="5">#REF!</definedName>
    <definedName name="young" localSheetId="6">#REF!</definedName>
    <definedName name="young" localSheetId="9">#REF!</definedName>
    <definedName name="young" localSheetId="10">#REF!</definedName>
    <definedName name="young" localSheetId="11">#REF!</definedName>
    <definedName name="young" localSheetId="12">#REF!</definedName>
    <definedName name="young" localSheetId="13">#REF!</definedName>
    <definedName name="young">#REF!</definedName>
    <definedName name="yy" localSheetId="14">#REF!</definedName>
    <definedName name="yy" localSheetId="15">#REF!</definedName>
    <definedName name="yy" localSheetId="16">#REF!</definedName>
    <definedName name="yy" localSheetId="18">#REF!</definedName>
    <definedName name="yy" localSheetId="19">#REF!</definedName>
    <definedName name="yy" localSheetId="20">#REF!</definedName>
    <definedName name="yy" localSheetId="21">#REF!</definedName>
    <definedName name="yy" localSheetId="22">#REF!</definedName>
    <definedName name="yy" localSheetId="3">#REF!</definedName>
    <definedName name="yy" localSheetId="5">#REF!</definedName>
    <definedName name="yy" localSheetId="6">#REF!</definedName>
    <definedName name="yy" localSheetId="9">#REF!</definedName>
    <definedName name="yy" localSheetId="10">#REF!</definedName>
    <definedName name="yy" localSheetId="11">#REF!</definedName>
    <definedName name="yy" localSheetId="12">#REF!</definedName>
    <definedName name="yy" localSheetId="13">#REF!</definedName>
    <definedName name="yy">#REF!</definedName>
    <definedName name="ㄱㄷㅅㄷㄱㅈㄴㄴ" localSheetId="14">#REF!</definedName>
    <definedName name="ㄱㄷㅅㄷㄱㅈㄴㄴ" localSheetId="15">#REF!</definedName>
    <definedName name="ㄱㄷㅅㄷㄱㅈㄴㄴ" localSheetId="16">#REF!</definedName>
    <definedName name="ㄱㄷㅅㄷㄱㅈㄴㄴ" localSheetId="18">#REF!</definedName>
    <definedName name="ㄱㄷㅅㄷㄱㅈㄴㄴ" localSheetId="19">#REF!</definedName>
    <definedName name="ㄱㄷㅅㄷㄱㅈㄴㄴ" localSheetId="20">#REF!</definedName>
    <definedName name="ㄱㄷㅅㄷㄱㅈㄴㄴ" localSheetId="21">#REF!</definedName>
    <definedName name="ㄱㄷㅅㄷㄱㅈㄴㄴ" localSheetId="22">#REF!</definedName>
    <definedName name="ㄱㄷㅅㄷㄱㅈㄴㄴ" localSheetId="3">#REF!</definedName>
    <definedName name="ㄱㄷㅅㄷㄱㅈㄴㄴ" localSheetId="5">#REF!</definedName>
    <definedName name="ㄱㄷㅅㄷㄱㅈㄴㄴ" localSheetId="6">#REF!</definedName>
    <definedName name="ㄱㄷㅅㄷㄱㅈㄴㄴ" localSheetId="9">#REF!</definedName>
    <definedName name="ㄱㄷㅅㄷㄱㅈㄴㄴ" localSheetId="10">#REF!</definedName>
    <definedName name="ㄱㄷㅅㄷㄱㅈㄴㄴ" localSheetId="11">#REF!</definedName>
    <definedName name="ㄱㄷㅅㄷㄱㅈㄴㄴ" localSheetId="12">#REF!</definedName>
    <definedName name="ㄱㄷㅅㄷㄱㅈㄴㄴ" localSheetId="13">#REF!</definedName>
    <definedName name="ㄱㄷㅅㄷㄱㅈㄴㄴ">#REF!</definedName>
    <definedName name="ㄱㅎㄱ43" localSheetId="14">#REF!</definedName>
    <definedName name="ㄱㅎㄱ43" localSheetId="15">#REF!</definedName>
    <definedName name="ㄱㅎㄱ43" localSheetId="16">#REF!</definedName>
    <definedName name="ㄱㅎㄱ43" localSheetId="18">#REF!</definedName>
    <definedName name="ㄱㅎㄱ43" localSheetId="19">#REF!</definedName>
    <definedName name="ㄱㅎㄱ43" localSheetId="20">#REF!</definedName>
    <definedName name="ㄱㅎㄱ43" localSheetId="21">#REF!</definedName>
    <definedName name="ㄱㅎㄱ43" localSheetId="22">#REF!</definedName>
    <definedName name="ㄱㅎㄱ43" localSheetId="3">#REF!</definedName>
    <definedName name="ㄱㅎㄱ43" localSheetId="5">#REF!</definedName>
    <definedName name="ㄱㅎㄱ43" localSheetId="6">#REF!</definedName>
    <definedName name="ㄱㅎㄱ43" localSheetId="9">#REF!</definedName>
    <definedName name="ㄱㅎㄱ43" localSheetId="10">#REF!</definedName>
    <definedName name="ㄱㅎㄱ43" localSheetId="11">#REF!</definedName>
    <definedName name="ㄱㅎㄱ43" localSheetId="12">#REF!</definedName>
    <definedName name="ㄱㅎㄱ43" localSheetId="13">#REF!</definedName>
    <definedName name="ㄱㅎㄱ43">#REF!</definedName>
    <definedName name="교육" localSheetId="14">[1]Template_1!#REF!</definedName>
    <definedName name="교육" localSheetId="15">[1]Template_1!#REF!</definedName>
    <definedName name="교육" localSheetId="16">[1]Template_1!#REF!</definedName>
    <definedName name="교육" localSheetId="18">[1]Template_1!#REF!</definedName>
    <definedName name="교육" localSheetId="19">[1]Template_1!#REF!</definedName>
    <definedName name="교육" localSheetId="20">[1]Template_1!#REF!</definedName>
    <definedName name="교육" localSheetId="21">[1]Template_1!#REF!</definedName>
    <definedName name="교육" localSheetId="22">[1]Template_1!#REF!</definedName>
    <definedName name="교육" localSheetId="3">[1]Template_1!#REF!</definedName>
    <definedName name="교육" localSheetId="5">[1]Template_1!#REF!</definedName>
    <definedName name="교육" localSheetId="6">[1]Template_1!#REF!</definedName>
    <definedName name="교육" localSheetId="9">[1]Template_1!#REF!</definedName>
    <definedName name="교육" localSheetId="10">[1]Template_1!#REF!</definedName>
    <definedName name="교육" localSheetId="11">[1]Template_1!#REF!</definedName>
    <definedName name="교육" localSheetId="12">[1]Template_1!#REF!</definedName>
    <definedName name="교육" localSheetId="13">[1]Template_1!#REF!</definedName>
    <definedName name="교육">[1]Template_1!#REF!</definedName>
    <definedName name="글로벌" localSheetId="14">#REF!</definedName>
    <definedName name="글로벌" localSheetId="15">#REF!</definedName>
    <definedName name="글로벌" localSheetId="16">#REF!</definedName>
    <definedName name="글로벌" localSheetId="18">#REF!</definedName>
    <definedName name="글로벌" localSheetId="19">#REF!</definedName>
    <definedName name="글로벌" localSheetId="20">#REF!</definedName>
    <definedName name="글로벌" localSheetId="21">#REF!</definedName>
    <definedName name="글로벌" localSheetId="22">#REF!</definedName>
    <definedName name="글로벌" localSheetId="3">#REF!</definedName>
    <definedName name="글로벌" localSheetId="5">#REF!</definedName>
    <definedName name="글로벌" localSheetId="6">#REF!</definedName>
    <definedName name="글로벌" localSheetId="9">#REF!</definedName>
    <definedName name="글로벌" localSheetId="10">#REF!</definedName>
    <definedName name="글로벌" localSheetId="11">#REF!</definedName>
    <definedName name="글로벌" localSheetId="12">#REF!</definedName>
    <definedName name="글로벌" localSheetId="13">#REF!</definedName>
    <definedName name="글로벌">#REF!</definedName>
    <definedName name="ㄳㅎ쇽ㄷㅅㅈ4ㄷㄳ" localSheetId="14">#REF!</definedName>
    <definedName name="ㄳㅎ쇽ㄷㅅㅈ4ㄷㄳ" localSheetId="15">#REF!</definedName>
    <definedName name="ㄳㅎ쇽ㄷㅅㅈ4ㄷㄳ" localSheetId="16">#REF!</definedName>
    <definedName name="ㄳㅎ쇽ㄷㅅㅈ4ㄷㄳ" localSheetId="18">#REF!</definedName>
    <definedName name="ㄳㅎ쇽ㄷㅅㅈ4ㄷㄳ" localSheetId="19">#REF!</definedName>
    <definedName name="ㄳㅎ쇽ㄷㅅㅈ4ㄷㄳ" localSheetId="20">#REF!</definedName>
    <definedName name="ㄳㅎ쇽ㄷㅅㅈ4ㄷㄳ" localSheetId="21">#REF!</definedName>
    <definedName name="ㄳㅎ쇽ㄷㅅㅈ4ㄷㄳ" localSheetId="22">#REF!</definedName>
    <definedName name="ㄳㅎ쇽ㄷㅅㅈ4ㄷㄳ" localSheetId="3">#REF!</definedName>
    <definedName name="ㄳㅎ쇽ㄷㅅㅈ4ㄷㄳ" localSheetId="5">#REF!</definedName>
    <definedName name="ㄳㅎ쇽ㄷㅅㅈ4ㄷㄳ" localSheetId="6">#REF!</definedName>
    <definedName name="ㄳㅎ쇽ㄷㅅㅈ4ㄷㄳ" localSheetId="9">#REF!</definedName>
    <definedName name="ㄳㅎ쇽ㄷㅅㅈ4ㄷㄳ" localSheetId="10">#REF!</definedName>
    <definedName name="ㄳㅎ쇽ㄷㅅㅈ4ㄷㄳ" localSheetId="11">#REF!</definedName>
    <definedName name="ㄳㅎ쇽ㄷㅅㅈ4ㄷㄳ" localSheetId="12">#REF!</definedName>
    <definedName name="ㄳㅎ쇽ㄷㅅㅈ4ㄷㄳ" localSheetId="13">#REF!</definedName>
    <definedName name="ㄳㅎ쇽ㄷㅅㅈ4ㄷㄳ">#REF!</definedName>
    <definedName name="ㄴ">[2]Template_1!$I$3</definedName>
    <definedName name="ㄴㅇㄹ" localSheetId="14">#REF!</definedName>
    <definedName name="ㄴㅇㄹ" localSheetId="15">#REF!</definedName>
    <definedName name="ㄴㅇㄹ" localSheetId="16">#REF!</definedName>
    <definedName name="ㄴㅇㄹ" localSheetId="18">#REF!</definedName>
    <definedName name="ㄴㅇㄹ" localSheetId="19">#REF!</definedName>
    <definedName name="ㄴㅇㄹ" localSheetId="20">#REF!</definedName>
    <definedName name="ㄴㅇㄹ" localSheetId="21">#REF!</definedName>
    <definedName name="ㄴㅇㄹ" localSheetId="22">#REF!</definedName>
    <definedName name="ㄴㅇㄹ" localSheetId="3">#REF!</definedName>
    <definedName name="ㄴㅇㄹ" localSheetId="5">#REF!</definedName>
    <definedName name="ㄴㅇㄹ" localSheetId="6">#REF!</definedName>
    <definedName name="ㄴㅇㄹ" localSheetId="9">#REF!</definedName>
    <definedName name="ㄴㅇㄹ" localSheetId="10">#REF!</definedName>
    <definedName name="ㄴㅇㄹ" localSheetId="11">#REF!</definedName>
    <definedName name="ㄴㅇㄹ" localSheetId="12">#REF!</definedName>
    <definedName name="ㄴㅇㄹ" localSheetId="13">#REF!</definedName>
    <definedName name="ㄴㅇㄹ">#REF!</definedName>
    <definedName name="노인" localSheetId="14">#REF!</definedName>
    <definedName name="노인" localSheetId="15">#REF!</definedName>
    <definedName name="노인" localSheetId="16">#REF!</definedName>
    <definedName name="노인" localSheetId="18">#REF!</definedName>
    <definedName name="노인" localSheetId="19">#REF!</definedName>
    <definedName name="노인" localSheetId="20">#REF!</definedName>
    <definedName name="노인" localSheetId="21">#REF!</definedName>
    <definedName name="노인" localSheetId="22">#REF!</definedName>
    <definedName name="노인" localSheetId="3">#REF!</definedName>
    <definedName name="노인" localSheetId="5">#REF!</definedName>
    <definedName name="노인" localSheetId="6">#REF!</definedName>
    <definedName name="노인" localSheetId="9">#REF!</definedName>
    <definedName name="노인" localSheetId="10">#REF!</definedName>
    <definedName name="노인" localSheetId="11">#REF!</definedName>
    <definedName name="노인" localSheetId="12">#REF!</definedName>
    <definedName name="노인" localSheetId="13">#REF!</definedName>
    <definedName name="노인">#REF!</definedName>
    <definedName name="ㄷㄱ" localSheetId="14">#REF!</definedName>
    <definedName name="ㄷㄱ" localSheetId="15">#REF!</definedName>
    <definedName name="ㄷㄱ" localSheetId="16">#REF!</definedName>
    <definedName name="ㄷㄱ" localSheetId="18">#REF!</definedName>
    <definedName name="ㄷㄱ" localSheetId="19">#REF!</definedName>
    <definedName name="ㄷㄱ" localSheetId="20">#REF!</definedName>
    <definedName name="ㄷㄱ" localSheetId="21">#REF!</definedName>
    <definedName name="ㄷㄱ" localSheetId="22">#REF!</definedName>
    <definedName name="ㄷㄱ" localSheetId="3">#REF!</definedName>
    <definedName name="ㄷㄱ" localSheetId="5">#REF!</definedName>
    <definedName name="ㄷㄱ" localSheetId="6">#REF!</definedName>
    <definedName name="ㄷㄱ" localSheetId="9">#REF!</definedName>
    <definedName name="ㄷㄱ" localSheetId="10">#REF!</definedName>
    <definedName name="ㄷㄱ" localSheetId="11">#REF!</definedName>
    <definedName name="ㄷㄱ" localSheetId="12">#REF!</definedName>
    <definedName name="ㄷㄱ" localSheetId="13">#REF!</definedName>
    <definedName name="ㄷㄱ">#REF!</definedName>
    <definedName name="ㄷㄱㄳ" localSheetId="14">#REF!</definedName>
    <definedName name="ㄷㄱㄳ" localSheetId="15">#REF!</definedName>
    <definedName name="ㄷㄱㄳ" localSheetId="16">#REF!</definedName>
    <definedName name="ㄷㄱㄳ" localSheetId="18">#REF!</definedName>
    <definedName name="ㄷㄱㄳ" localSheetId="19">#REF!</definedName>
    <definedName name="ㄷㄱㄳ" localSheetId="20">#REF!</definedName>
    <definedName name="ㄷㄱㄳ" localSheetId="21">#REF!</definedName>
    <definedName name="ㄷㄱㄳ" localSheetId="22">#REF!</definedName>
    <definedName name="ㄷㄱㄳ" localSheetId="3">#REF!</definedName>
    <definedName name="ㄷㄱㄳ" localSheetId="5">#REF!</definedName>
    <definedName name="ㄷㄱㄳ" localSheetId="6">#REF!</definedName>
    <definedName name="ㄷㄱㄳ" localSheetId="9">#REF!</definedName>
    <definedName name="ㄷㄱㄳ" localSheetId="10">#REF!</definedName>
    <definedName name="ㄷㄱㄳ" localSheetId="11">#REF!</definedName>
    <definedName name="ㄷㄱㄳ" localSheetId="12">#REF!</definedName>
    <definedName name="ㄷㄱㄳ" localSheetId="13">#REF!</definedName>
    <definedName name="ㄷㄱㄳ">#REF!</definedName>
    <definedName name="ㄷㄷㄷㄷㄷㄷ" localSheetId="14">#REF!</definedName>
    <definedName name="ㄷㄷㄷㄷㄷㄷ" localSheetId="15">#REF!</definedName>
    <definedName name="ㄷㄷㄷㄷㄷㄷ" localSheetId="16">#REF!</definedName>
    <definedName name="ㄷㄷㄷㄷㄷㄷ" localSheetId="18">#REF!</definedName>
    <definedName name="ㄷㄷㄷㄷㄷㄷ" localSheetId="19">#REF!</definedName>
    <definedName name="ㄷㄷㄷㄷㄷㄷ" localSheetId="20">#REF!</definedName>
    <definedName name="ㄷㄷㄷㄷㄷㄷ" localSheetId="21">#REF!</definedName>
    <definedName name="ㄷㄷㄷㄷㄷㄷ" localSheetId="22">#REF!</definedName>
    <definedName name="ㄷㄷㄷㄷㄷㄷ" localSheetId="3">#REF!</definedName>
    <definedName name="ㄷㄷㄷㄷㄷㄷ" localSheetId="5">#REF!</definedName>
    <definedName name="ㄷㄷㄷㄷㄷㄷ" localSheetId="6">#REF!</definedName>
    <definedName name="ㄷㄷㄷㄷㄷㄷ" localSheetId="9">#REF!</definedName>
    <definedName name="ㄷㄷㄷㄷㄷㄷ" localSheetId="10">#REF!</definedName>
    <definedName name="ㄷㄷㄷㄷㄷㄷ" localSheetId="11">#REF!</definedName>
    <definedName name="ㄷㄷㄷㄷㄷㄷ" localSheetId="12">#REF!</definedName>
    <definedName name="ㄷㄷㄷㄷㄷㄷ" localSheetId="13">#REF!</definedName>
    <definedName name="ㄷㄷㄷㄷㄷㄷ">#REF!</definedName>
    <definedName name="ㄷㄷㄷㅈㄱㄷㄱㄹ" localSheetId="14">#REF!</definedName>
    <definedName name="ㄷㄷㄷㅈㄱㄷㄱㄹ" localSheetId="15">#REF!</definedName>
    <definedName name="ㄷㄷㄷㅈㄱㄷㄱㄹ" localSheetId="16">#REF!</definedName>
    <definedName name="ㄷㄷㄷㅈㄱㄷㄱㄹ" localSheetId="18">#REF!</definedName>
    <definedName name="ㄷㄷㄷㅈㄱㄷㄱㄹ" localSheetId="19">#REF!</definedName>
    <definedName name="ㄷㄷㄷㅈㄱㄷㄱㄹ" localSheetId="20">#REF!</definedName>
    <definedName name="ㄷㄷㄷㅈㄱㄷㄱㄹ" localSheetId="21">#REF!</definedName>
    <definedName name="ㄷㄷㄷㅈㄱㄷㄱㄹ" localSheetId="22">#REF!</definedName>
    <definedName name="ㄷㄷㄷㅈㄱㄷㄱㄹ" localSheetId="3">#REF!</definedName>
    <definedName name="ㄷㄷㄷㅈㄱㄷㄱㄹ" localSheetId="5">#REF!</definedName>
    <definedName name="ㄷㄷㄷㅈㄱㄷㄱㄹ" localSheetId="6">#REF!</definedName>
    <definedName name="ㄷㄷㄷㅈㄱㄷㄱㄹ" localSheetId="9">#REF!</definedName>
    <definedName name="ㄷㄷㄷㅈㄱㄷㄱㄹ" localSheetId="10">#REF!</definedName>
    <definedName name="ㄷㄷㄷㅈㄱㄷㄱㄹ" localSheetId="11">#REF!</definedName>
    <definedName name="ㄷㄷㄷㅈㄱㄷㄱㄹ" localSheetId="12">#REF!</definedName>
    <definedName name="ㄷㄷㄷㅈㄱㄷㄱㄹ" localSheetId="13">#REF!</definedName>
    <definedName name="ㄷㄷㄷㅈㄱㄷㄱㄹ">#REF!</definedName>
    <definedName name="ㄷㅈㄷㄱ" localSheetId="14">#REF!</definedName>
    <definedName name="ㄷㅈㄷㄱ" localSheetId="15">#REF!</definedName>
    <definedName name="ㄷㅈㄷㄱ" localSheetId="16">#REF!</definedName>
    <definedName name="ㄷㅈㄷㄱ" localSheetId="18">#REF!</definedName>
    <definedName name="ㄷㅈㄷㄱ" localSheetId="19">#REF!</definedName>
    <definedName name="ㄷㅈㄷㄱ" localSheetId="20">#REF!</definedName>
    <definedName name="ㄷㅈㄷㄱ" localSheetId="21">#REF!</definedName>
    <definedName name="ㄷㅈㄷㄱ" localSheetId="22">#REF!</definedName>
    <definedName name="ㄷㅈㄷㄱ" localSheetId="3">#REF!</definedName>
    <definedName name="ㄷㅈㄷㄱ" localSheetId="5">#REF!</definedName>
    <definedName name="ㄷㅈㄷㄱ" localSheetId="6">#REF!</definedName>
    <definedName name="ㄷㅈㄷㄱ" localSheetId="9">#REF!</definedName>
    <definedName name="ㄷㅈㄷㄱ" localSheetId="10">#REF!</definedName>
    <definedName name="ㄷㅈㄷㄱ" localSheetId="11">#REF!</definedName>
    <definedName name="ㄷㅈㄷㄱ" localSheetId="12">#REF!</definedName>
    <definedName name="ㄷㅈㄷㄱ" localSheetId="13">#REF!</definedName>
    <definedName name="ㄷㅈㄷㄱ">#REF!</definedName>
    <definedName name="ㄹ" localSheetId="14">[2]Template_1!#REF!</definedName>
    <definedName name="ㄹ" localSheetId="15">[2]Template_1!#REF!</definedName>
    <definedName name="ㄹ" localSheetId="16">[2]Template_1!#REF!</definedName>
    <definedName name="ㄹ" localSheetId="18">[2]Template_1!#REF!</definedName>
    <definedName name="ㄹ" localSheetId="19">[2]Template_1!#REF!</definedName>
    <definedName name="ㄹ" localSheetId="20">[2]Template_1!#REF!</definedName>
    <definedName name="ㄹ" localSheetId="21">[2]Template_1!#REF!</definedName>
    <definedName name="ㄹ" localSheetId="22">[2]Template_1!#REF!</definedName>
    <definedName name="ㄹ" localSheetId="3">[2]Template_1!#REF!</definedName>
    <definedName name="ㄹ" localSheetId="5">[2]Template_1!#REF!</definedName>
    <definedName name="ㄹ" localSheetId="6">[2]Template_1!#REF!</definedName>
    <definedName name="ㄹ" localSheetId="9">[2]Template_1!#REF!</definedName>
    <definedName name="ㄹ" localSheetId="10">[2]Template_1!#REF!</definedName>
    <definedName name="ㄹ" localSheetId="11">[2]Template_1!#REF!</definedName>
    <definedName name="ㄹ" localSheetId="12">[2]Template_1!#REF!</definedName>
    <definedName name="ㄹ" localSheetId="13">[2]Template_1!#REF!</definedName>
    <definedName name="ㄹ">[2]Template_1!#REF!</definedName>
    <definedName name="ㄹㅈㅈㄷㄱㄹ" localSheetId="14">#REF!</definedName>
    <definedName name="ㄹㅈㅈㄷㄱㄹ" localSheetId="15">#REF!</definedName>
    <definedName name="ㄹㅈㅈㄷㄱㄹ" localSheetId="16">#REF!</definedName>
    <definedName name="ㄹㅈㅈㄷㄱㄹ" localSheetId="18">#REF!</definedName>
    <definedName name="ㄹㅈㅈㄷㄱㄹ" localSheetId="19">#REF!</definedName>
    <definedName name="ㄹㅈㅈㄷㄱㄹ" localSheetId="20">#REF!</definedName>
    <definedName name="ㄹㅈㅈㄷㄱㄹ" localSheetId="21">#REF!</definedName>
    <definedName name="ㄹㅈㅈㄷㄱㄹ" localSheetId="22">#REF!</definedName>
    <definedName name="ㄹㅈㅈㄷㄱㄹ" localSheetId="3">#REF!</definedName>
    <definedName name="ㄹㅈㅈㄷㄱㄹ" localSheetId="5">#REF!</definedName>
    <definedName name="ㄹㅈㅈㄷㄱㄹ" localSheetId="6">#REF!</definedName>
    <definedName name="ㄹㅈㅈㄷㄱㄹ" localSheetId="9">#REF!</definedName>
    <definedName name="ㄹㅈㅈㄷㄱㄹ" localSheetId="10">#REF!</definedName>
    <definedName name="ㄹㅈㅈㄷㄱㄹ" localSheetId="11">#REF!</definedName>
    <definedName name="ㄹㅈㅈㄷㄱㄹ" localSheetId="12">#REF!</definedName>
    <definedName name="ㄹㅈㅈㄷㄱㄹ" localSheetId="13">#REF!</definedName>
    <definedName name="ㄹㅈㅈㄷㄱㄹ">#REF!</definedName>
    <definedName name="ㅀㅎ" localSheetId="14">#REF!</definedName>
    <definedName name="ㅀㅎ" localSheetId="15">#REF!</definedName>
    <definedName name="ㅀㅎ" localSheetId="16">#REF!</definedName>
    <definedName name="ㅀㅎ" localSheetId="18">#REF!</definedName>
    <definedName name="ㅀㅎ" localSheetId="19">#REF!</definedName>
    <definedName name="ㅀㅎ" localSheetId="20">#REF!</definedName>
    <definedName name="ㅀㅎ" localSheetId="21">#REF!</definedName>
    <definedName name="ㅀㅎ" localSheetId="22">#REF!</definedName>
    <definedName name="ㅀㅎ" localSheetId="3">#REF!</definedName>
    <definedName name="ㅀㅎ" localSheetId="5">#REF!</definedName>
    <definedName name="ㅀㅎ" localSheetId="6">#REF!</definedName>
    <definedName name="ㅀㅎ" localSheetId="9">#REF!</definedName>
    <definedName name="ㅀㅎ" localSheetId="10">#REF!</definedName>
    <definedName name="ㅀㅎ" localSheetId="11">#REF!</definedName>
    <definedName name="ㅀㅎ" localSheetId="12">#REF!</definedName>
    <definedName name="ㅀㅎ" localSheetId="13">#REF!</definedName>
    <definedName name="ㅀㅎ">#REF!</definedName>
    <definedName name="ㅀㅎ호ㅗㅗ" localSheetId="14">[1]Template_1!#REF!</definedName>
    <definedName name="ㅀㅎ호ㅗㅗ" localSheetId="15">[1]Template_1!#REF!</definedName>
    <definedName name="ㅀㅎ호ㅗㅗ" localSheetId="16">[1]Template_1!#REF!</definedName>
    <definedName name="ㅀㅎ호ㅗㅗ" localSheetId="18">[1]Template_1!#REF!</definedName>
    <definedName name="ㅀㅎ호ㅗㅗ" localSheetId="19">[1]Template_1!#REF!</definedName>
    <definedName name="ㅀㅎ호ㅗㅗ" localSheetId="20">[1]Template_1!#REF!</definedName>
    <definedName name="ㅀㅎ호ㅗㅗ" localSheetId="21">[1]Template_1!#REF!</definedName>
    <definedName name="ㅀㅎ호ㅗㅗ" localSheetId="22">[1]Template_1!#REF!</definedName>
    <definedName name="ㅀㅎ호ㅗㅗ" localSheetId="3">[1]Template_1!#REF!</definedName>
    <definedName name="ㅀㅎ호ㅗㅗ" localSheetId="5">[1]Template_1!#REF!</definedName>
    <definedName name="ㅀㅎ호ㅗㅗ" localSheetId="6">[1]Template_1!#REF!</definedName>
    <definedName name="ㅀㅎ호ㅗㅗ" localSheetId="9">[1]Template_1!#REF!</definedName>
    <definedName name="ㅀㅎ호ㅗㅗ" localSheetId="10">[1]Template_1!#REF!</definedName>
    <definedName name="ㅀㅎ호ㅗㅗ" localSheetId="11">[1]Template_1!#REF!</definedName>
    <definedName name="ㅀㅎ호ㅗㅗ" localSheetId="12">[1]Template_1!#REF!</definedName>
    <definedName name="ㅀㅎ호ㅗㅗ" localSheetId="13">[1]Template_1!#REF!</definedName>
    <definedName name="ㅀㅎ호ㅗㅗ">[1]Template_1!#REF!</definedName>
    <definedName name="ㅁ">[2]Template_1!$H$3</definedName>
    <definedName name="ㅁㄴㅇㄹㄹ" localSheetId="14">#REF!</definedName>
    <definedName name="ㅁㄴㅇㄹㄹ" localSheetId="15">#REF!</definedName>
    <definedName name="ㅁㄴㅇㄹㄹ" localSheetId="16">#REF!</definedName>
    <definedName name="ㅁㄴㅇㄹㄹ" localSheetId="18">#REF!</definedName>
    <definedName name="ㅁㄴㅇㄹㄹ" localSheetId="19">#REF!</definedName>
    <definedName name="ㅁㄴㅇㄹㄹ" localSheetId="20">#REF!</definedName>
    <definedName name="ㅁㄴㅇㄹㄹ" localSheetId="21">#REF!</definedName>
    <definedName name="ㅁㄴㅇㄹㄹ" localSheetId="22">#REF!</definedName>
    <definedName name="ㅁㄴㅇㄹㄹ" localSheetId="3">#REF!</definedName>
    <definedName name="ㅁㄴㅇㄹㄹ" localSheetId="5">#REF!</definedName>
    <definedName name="ㅁㄴㅇㄹㄹ" localSheetId="6">#REF!</definedName>
    <definedName name="ㅁㄴㅇㄹㄹ" localSheetId="9">#REF!</definedName>
    <definedName name="ㅁㄴㅇㄹㄹ" localSheetId="10">#REF!</definedName>
    <definedName name="ㅁㄴㅇㄹㄹ" localSheetId="11">#REF!</definedName>
    <definedName name="ㅁㄴㅇㄹㄹ" localSheetId="12">#REF!</definedName>
    <definedName name="ㅁㄴㅇㄹㄹ" localSheetId="13">#REF!</definedName>
    <definedName name="ㅁㄴㅇㄹㄹ">#REF!</definedName>
    <definedName name="ㅁㄹㅇ" localSheetId="14">#REF!</definedName>
    <definedName name="ㅁㄹㅇ" localSheetId="15">#REF!</definedName>
    <definedName name="ㅁㄹㅇ" localSheetId="16">#REF!</definedName>
    <definedName name="ㅁㄹㅇ" localSheetId="18">#REF!</definedName>
    <definedName name="ㅁㄹㅇ" localSheetId="19">#REF!</definedName>
    <definedName name="ㅁㄹㅇ" localSheetId="20">#REF!</definedName>
    <definedName name="ㅁㄹㅇ" localSheetId="21">#REF!</definedName>
    <definedName name="ㅁㄹㅇ" localSheetId="22">#REF!</definedName>
    <definedName name="ㅁㄹㅇ" localSheetId="3">#REF!</definedName>
    <definedName name="ㅁㄹㅇ" localSheetId="5">#REF!</definedName>
    <definedName name="ㅁㄹㅇ" localSheetId="6">#REF!</definedName>
    <definedName name="ㅁㄹㅇ" localSheetId="9">#REF!</definedName>
    <definedName name="ㅁㄹㅇ" localSheetId="10">#REF!</definedName>
    <definedName name="ㅁㄹㅇ" localSheetId="11">#REF!</definedName>
    <definedName name="ㅁㄹㅇ" localSheetId="12">#REF!</definedName>
    <definedName name="ㅁㄹㅇ" localSheetId="13">#REF!</definedName>
    <definedName name="ㅁㄹㅇ">#REF!</definedName>
    <definedName name="ㅁㄹㅇㅁㄴㄹ" localSheetId="14">#REF!</definedName>
    <definedName name="ㅁㄹㅇㅁㄴㄹ" localSheetId="15">#REF!</definedName>
    <definedName name="ㅁㄹㅇㅁㄴㄹ" localSheetId="16">#REF!</definedName>
    <definedName name="ㅁㄹㅇㅁㄴㄹ" localSheetId="18">#REF!</definedName>
    <definedName name="ㅁㄹㅇㅁㄴㄹ" localSheetId="19">#REF!</definedName>
    <definedName name="ㅁㄹㅇㅁㄴㄹ" localSheetId="20">#REF!</definedName>
    <definedName name="ㅁㄹㅇㅁㄴㄹ" localSheetId="21">#REF!</definedName>
    <definedName name="ㅁㄹㅇㅁㄴㄹ" localSheetId="22">#REF!</definedName>
    <definedName name="ㅁㄹㅇㅁㄴㄹ" localSheetId="3">#REF!</definedName>
    <definedName name="ㅁㄹㅇㅁㄴㄹ" localSheetId="5">#REF!</definedName>
    <definedName name="ㅁㄹㅇㅁㄴㄹ" localSheetId="6">#REF!</definedName>
    <definedName name="ㅁㄹㅇㅁㄴㄹ" localSheetId="9">#REF!</definedName>
    <definedName name="ㅁㄹㅇㅁㄴㄹ" localSheetId="10">#REF!</definedName>
    <definedName name="ㅁㄹㅇㅁㄴㄹ" localSheetId="11">#REF!</definedName>
    <definedName name="ㅁㄹㅇㅁㄴㄹ" localSheetId="12">#REF!</definedName>
    <definedName name="ㅁㄹㅇㅁㄴㄹ" localSheetId="13">#REF!</definedName>
    <definedName name="ㅁㄹㅇㅁㄴㄹ">#REF!</definedName>
    <definedName name="ㅁㄻㄴㅇㄹ" localSheetId="14">#REF!</definedName>
    <definedName name="ㅁㄻㄴㅇㄹ" localSheetId="15">#REF!</definedName>
    <definedName name="ㅁㄻㄴㅇㄹ" localSheetId="16">#REF!</definedName>
    <definedName name="ㅁㄻㄴㅇㄹ" localSheetId="18">#REF!</definedName>
    <definedName name="ㅁㄻㄴㅇㄹ" localSheetId="19">#REF!</definedName>
    <definedName name="ㅁㄻㄴㅇㄹ" localSheetId="20">#REF!</definedName>
    <definedName name="ㅁㄻㄴㅇㄹ" localSheetId="21">#REF!</definedName>
    <definedName name="ㅁㄻㄴㅇㄹ" localSheetId="22">#REF!</definedName>
    <definedName name="ㅁㄻㄴㅇㄹ" localSheetId="3">#REF!</definedName>
    <definedName name="ㅁㄻㄴㅇㄹ" localSheetId="5">#REF!</definedName>
    <definedName name="ㅁㄻㄴㅇㄹ" localSheetId="6">#REF!</definedName>
    <definedName name="ㅁㄻㄴㅇㄹ" localSheetId="9">#REF!</definedName>
    <definedName name="ㅁㄻㄴㅇㄹ" localSheetId="10">#REF!</definedName>
    <definedName name="ㅁㄻㄴㅇㄹ" localSheetId="11">#REF!</definedName>
    <definedName name="ㅁㄻㄴㅇㄹ" localSheetId="12">#REF!</definedName>
    <definedName name="ㅁㄻㄴㅇㄹ" localSheetId="13">#REF!</definedName>
    <definedName name="ㅁㄻㄴㅇㄹ">#REF!</definedName>
    <definedName name="ㅁㅁㅁㅁㅁ" localSheetId="14">#REF!</definedName>
    <definedName name="ㅁㅁㅁㅁㅁ" localSheetId="15">#REF!</definedName>
    <definedName name="ㅁㅁㅁㅁㅁ" localSheetId="16">#REF!</definedName>
    <definedName name="ㅁㅁㅁㅁㅁ" localSheetId="18">#REF!</definedName>
    <definedName name="ㅁㅁㅁㅁㅁ" localSheetId="19">#REF!</definedName>
    <definedName name="ㅁㅁㅁㅁㅁ" localSheetId="20">#REF!</definedName>
    <definedName name="ㅁㅁㅁㅁㅁ" localSheetId="21">#REF!</definedName>
    <definedName name="ㅁㅁㅁㅁㅁ" localSheetId="22">#REF!</definedName>
    <definedName name="ㅁㅁㅁㅁㅁ" localSheetId="3">#REF!</definedName>
    <definedName name="ㅁㅁㅁㅁㅁ" localSheetId="5">#REF!</definedName>
    <definedName name="ㅁㅁㅁㅁㅁ" localSheetId="6">#REF!</definedName>
    <definedName name="ㅁㅁㅁㅁㅁ" localSheetId="9">#REF!</definedName>
    <definedName name="ㅁㅁㅁㅁㅁ" localSheetId="10">#REF!</definedName>
    <definedName name="ㅁㅁㅁㅁㅁ" localSheetId="11">#REF!</definedName>
    <definedName name="ㅁㅁㅁㅁㅁ" localSheetId="12">#REF!</definedName>
    <definedName name="ㅁㅁㅁㅁㅁ" localSheetId="13">#REF!</definedName>
    <definedName name="ㅁㅁㅁㅁㅁ">#REF!</definedName>
    <definedName name="ㅁㅁㅁㅁㅁㅁㅁㅁㅁㅁㅁ" localSheetId="14">#REF!</definedName>
    <definedName name="ㅁㅁㅁㅁㅁㅁㅁㅁㅁㅁㅁ" localSheetId="15">#REF!</definedName>
    <definedName name="ㅁㅁㅁㅁㅁㅁㅁㅁㅁㅁㅁ" localSheetId="16">#REF!</definedName>
    <definedName name="ㅁㅁㅁㅁㅁㅁㅁㅁㅁㅁㅁ" localSheetId="18">#REF!</definedName>
    <definedName name="ㅁㅁㅁㅁㅁㅁㅁㅁㅁㅁㅁ" localSheetId="19">#REF!</definedName>
    <definedName name="ㅁㅁㅁㅁㅁㅁㅁㅁㅁㅁㅁ" localSheetId="20">#REF!</definedName>
    <definedName name="ㅁㅁㅁㅁㅁㅁㅁㅁㅁㅁㅁ" localSheetId="21">#REF!</definedName>
    <definedName name="ㅁㅁㅁㅁㅁㅁㅁㅁㅁㅁㅁ" localSheetId="22">#REF!</definedName>
    <definedName name="ㅁㅁㅁㅁㅁㅁㅁㅁㅁㅁㅁ" localSheetId="3">#REF!</definedName>
    <definedName name="ㅁㅁㅁㅁㅁㅁㅁㅁㅁㅁㅁ" localSheetId="5">#REF!</definedName>
    <definedName name="ㅁㅁㅁㅁㅁㅁㅁㅁㅁㅁㅁ" localSheetId="6">#REF!</definedName>
    <definedName name="ㅁㅁㅁㅁㅁㅁㅁㅁㅁㅁㅁ" localSheetId="9">#REF!</definedName>
    <definedName name="ㅁㅁㅁㅁㅁㅁㅁㅁㅁㅁㅁ" localSheetId="10">#REF!</definedName>
    <definedName name="ㅁㅁㅁㅁㅁㅁㅁㅁㅁㅁㅁ" localSheetId="11">#REF!</definedName>
    <definedName name="ㅁㅁㅁㅁㅁㅁㅁㅁㅁㅁㅁ" localSheetId="12">#REF!</definedName>
    <definedName name="ㅁㅁㅁㅁㅁㅁㅁㅁㅁㅁㅁ" localSheetId="13">#REF!</definedName>
    <definedName name="ㅁㅁㅁㅁㅁㅁㅁㅁㅁㅁㅁ">#REF!</definedName>
    <definedName name="맑은물" localSheetId="14">#REF!</definedName>
    <definedName name="맑은물" localSheetId="15">#REF!</definedName>
    <definedName name="맑은물" localSheetId="16">#REF!</definedName>
    <definedName name="맑은물" localSheetId="18">#REF!</definedName>
    <definedName name="맑은물" localSheetId="19">#REF!</definedName>
    <definedName name="맑은물" localSheetId="20">#REF!</definedName>
    <definedName name="맑은물" localSheetId="21">#REF!</definedName>
    <definedName name="맑은물" localSheetId="22">#REF!</definedName>
    <definedName name="맑은물" localSheetId="3">#REF!</definedName>
    <definedName name="맑은물" localSheetId="5">#REF!</definedName>
    <definedName name="맑은물" localSheetId="6">#REF!</definedName>
    <definedName name="맑은물" localSheetId="9">#REF!</definedName>
    <definedName name="맑은물" localSheetId="10">#REF!</definedName>
    <definedName name="맑은물" localSheetId="11">#REF!</definedName>
    <definedName name="맑은물" localSheetId="12">#REF!</definedName>
    <definedName name="맑은물" localSheetId="13">#REF!</definedName>
    <definedName name="맑은물">#REF!</definedName>
    <definedName name="뭐" localSheetId="14">[1]Template_1!#REF!</definedName>
    <definedName name="뭐" localSheetId="15">[1]Template_1!#REF!</definedName>
    <definedName name="뭐" localSheetId="16">[1]Template_1!#REF!</definedName>
    <definedName name="뭐" localSheetId="18">[1]Template_1!#REF!</definedName>
    <definedName name="뭐" localSheetId="19">[1]Template_1!#REF!</definedName>
    <definedName name="뭐" localSheetId="20">[1]Template_1!#REF!</definedName>
    <definedName name="뭐" localSheetId="21">[1]Template_1!#REF!</definedName>
    <definedName name="뭐" localSheetId="22">[1]Template_1!#REF!</definedName>
    <definedName name="뭐" localSheetId="3">[1]Template_1!#REF!</definedName>
    <definedName name="뭐" localSheetId="5">[1]Template_1!#REF!</definedName>
    <definedName name="뭐" localSheetId="6">[1]Template_1!#REF!</definedName>
    <definedName name="뭐" localSheetId="9">[1]Template_1!#REF!</definedName>
    <definedName name="뭐" localSheetId="10">[1]Template_1!#REF!</definedName>
    <definedName name="뭐" localSheetId="11">[1]Template_1!#REF!</definedName>
    <definedName name="뭐" localSheetId="12">[1]Template_1!#REF!</definedName>
    <definedName name="뭐" localSheetId="13">[1]Template_1!#REF!</definedName>
    <definedName name="뭐">[1]Template_1!#REF!</definedName>
    <definedName name="복사" localSheetId="14">#REF!</definedName>
    <definedName name="복사" localSheetId="15">#REF!</definedName>
    <definedName name="복사" localSheetId="16">#REF!</definedName>
    <definedName name="복사" localSheetId="18">#REF!</definedName>
    <definedName name="복사" localSheetId="19">#REF!</definedName>
    <definedName name="복사" localSheetId="20">#REF!</definedName>
    <definedName name="복사" localSheetId="21">#REF!</definedName>
    <definedName name="복사" localSheetId="22">#REF!</definedName>
    <definedName name="복사" localSheetId="3">#REF!</definedName>
    <definedName name="복사" localSheetId="5">#REF!</definedName>
    <definedName name="복사" localSheetId="6">#REF!</definedName>
    <definedName name="복사" localSheetId="9">#REF!</definedName>
    <definedName name="복사" localSheetId="10">#REF!</definedName>
    <definedName name="복사" localSheetId="11">#REF!</definedName>
    <definedName name="복사" localSheetId="12">#REF!</definedName>
    <definedName name="복사" localSheetId="13">#REF!</definedName>
    <definedName name="복사">#REF!</definedName>
    <definedName name="ㅅㄱㅎㄱㄷㄷ" localSheetId="14">[1]Template_1!#REF!</definedName>
    <definedName name="ㅅㄱㅎㄱㄷㄷ" localSheetId="15">[1]Template_1!#REF!</definedName>
    <definedName name="ㅅㄱㅎㄱㄷㄷ" localSheetId="16">[1]Template_1!#REF!</definedName>
    <definedName name="ㅅㄱㅎㄱㄷㄷ" localSheetId="18">[1]Template_1!#REF!</definedName>
    <definedName name="ㅅㄱㅎㄱㄷㄷ" localSheetId="19">[1]Template_1!#REF!</definedName>
    <definedName name="ㅅㄱㅎㄱㄷㄷ" localSheetId="20">[1]Template_1!#REF!</definedName>
    <definedName name="ㅅㄱㅎㄱㄷㄷ" localSheetId="21">[1]Template_1!#REF!</definedName>
    <definedName name="ㅅㄱㅎㄱㄷㄷ" localSheetId="22">[1]Template_1!#REF!</definedName>
    <definedName name="ㅅㄱㅎㄱㄷㄷ" localSheetId="3">[1]Template_1!#REF!</definedName>
    <definedName name="ㅅㄱㅎㄱㄷㄷ" localSheetId="5">[1]Template_1!#REF!</definedName>
    <definedName name="ㅅㄱㅎㄱㄷㄷ" localSheetId="6">[1]Template_1!#REF!</definedName>
    <definedName name="ㅅㄱㅎㄱㄷㄷ" localSheetId="9">[1]Template_1!#REF!</definedName>
    <definedName name="ㅅㄱㅎㄱㄷㄷ" localSheetId="10">[1]Template_1!#REF!</definedName>
    <definedName name="ㅅㄱㅎㄱㄷㄷ" localSheetId="11">[1]Template_1!#REF!</definedName>
    <definedName name="ㅅㄱㅎㄱㄷㄷ" localSheetId="12">[1]Template_1!#REF!</definedName>
    <definedName name="ㅅㄱㅎㄱㄷㄷ" localSheetId="13">[1]Template_1!#REF!</definedName>
    <definedName name="ㅅㄱㅎㄱㄷㄷ">[1]Template_1!#REF!</definedName>
    <definedName name="ㅅㅎ고ㅗㅜㄹ" localSheetId="14">#REF!</definedName>
    <definedName name="ㅅㅎ고ㅗㅜㄹ" localSheetId="15">#REF!</definedName>
    <definedName name="ㅅㅎ고ㅗㅜㄹ" localSheetId="16">#REF!</definedName>
    <definedName name="ㅅㅎ고ㅗㅜㄹ" localSheetId="18">#REF!</definedName>
    <definedName name="ㅅㅎ고ㅗㅜㄹ" localSheetId="19">#REF!</definedName>
    <definedName name="ㅅㅎ고ㅗㅜㄹ" localSheetId="20">#REF!</definedName>
    <definedName name="ㅅㅎ고ㅗㅜㄹ" localSheetId="21">#REF!</definedName>
    <definedName name="ㅅㅎ고ㅗㅜㄹ" localSheetId="22">#REF!</definedName>
    <definedName name="ㅅㅎ고ㅗㅜㄹ" localSheetId="3">#REF!</definedName>
    <definedName name="ㅅㅎ고ㅗㅜㄹ" localSheetId="5">#REF!</definedName>
    <definedName name="ㅅㅎ고ㅗㅜㄹ" localSheetId="6">#REF!</definedName>
    <definedName name="ㅅㅎ고ㅗㅜㄹ" localSheetId="9">#REF!</definedName>
    <definedName name="ㅅㅎ고ㅗㅜㄹ" localSheetId="10">#REF!</definedName>
    <definedName name="ㅅㅎ고ㅗㅜㄹ" localSheetId="11">#REF!</definedName>
    <definedName name="ㅅㅎ고ㅗㅜㄹ" localSheetId="12">#REF!</definedName>
    <definedName name="ㅅㅎ고ㅗㅜㄹ" localSheetId="13">#REF!</definedName>
    <definedName name="ㅅㅎ고ㅗㅜㄹ">#REF!</definedName>
    <definedName name="사회복지" localSheetId="14">#REF!</definedName>
    <definedName name="사회복지" localSheetId="15">#REF!</definedName>
    <definedName name="사회복지" localSheetId="16">#REF!</definedName>
    <definedName name="사회복지" localSheetId="18">#REF!</definedName>
    <definedName name="사회복지" localSheetId="19">#REF!</definedName>
    <definedName name="사회복지" localSheetId="20">#REF!</definedName>
    <definedName name="사회복지" localSheetId="21">#REF!</definedName>
    <definedName name="사회복지" localSheetId="22">#REF!</definedName>
    <definedName name="사회복지" localSheetId="3">#REF!</definedName>
    <definedName name="사회복지" localSheetId="5">#REF!</definedName>
    <definedName name="사회복지" localSheetId="6">#REF!</definedName>
    <definedName name="사회복지" localSheetId="9">#REF!</definedName>
    <definedName name="사회복지" localSheetId="10">#REF!</definedName>
    <definedName name="사회복지" localSheetId="11">#REF!</definedName>
    <definedName name="사회복지" localSheetId="12">#REF!</definedName>
    <definedName name="사회복지" localSheetId="13">#REF!</definedName>
    <definedName name="사회복지">#REF!</definedName>
    <definedName name="소소" localSheetId="14">#REF!</definedName>
    <definedName name="소소" localSheetId="15">#REF!</definedName>
    <definedName name="소소" localSheetId="16">#REF!</definedName>
    <definedName name="소소" localSheetId="18">#REF!</definedName>
    <definedName name="소소" localSheetId="19">#REF!</definedName>
    <definedName name="소소" localSheetId="20">#REF!</definedName>
    <definedName name="소소" localSheetId="21">#REF!</definedName>
    <definedName name="소소" localSheetId="22">#REF!</definedName>
    <definedName name="소소" localSheetId="3">#REF!</definedName>
    <definedName name="소소" localSheetId="5">#REF!</definedName>
    <definedName name="소소" localSheetId="6">#REF!</definedName>
    <definedName name="소소" localSheetId="9">#REF!</definedName>
    <definedName name="소소" localSheetId="10">#REF!</definedName>
    <definedName name="소소" localSheetId="11">#REF!</definedName>
    <definedName name="소소" localSheetId="12">#REF!</definedName>
    <definedName name="소소" localSheetId="13">#REF!</definedName>
    <definedName name="소소">#REF!</definedName>
    <definedName name="쇼셔ㅛㅗㅓ" localSheetId="14">#REF!</definedName>
    <definedName name="쇼셔ㅛㅗㅓ" localSheetId="15">#REF!</definedName>
    <definedName name="쇼셔ㅛㅗㅓ" localSheetId="16">#REF!</definedName>
    <definedName name="쇼셔ㅛㅗㅓ" localSheetId="18">#REF!</definedName>
    <definedName name="쇼셔ㅛㅗㅓ" localSheetId="19">#REF!</definedName>
    <definedName name="쇼셔ㅛㅗㅓ" localSheetId="20">#REF!</definedName>
    <definedName name="쇼셔ㅛㅗㅓ" localSheetId="21">#REF!</definedName>
    <definedName name="쇼셔ㅛㅗㅓ" localSheetId="22">#REF!</definedName>
    <definedName name="쇼셔ㅛㅗㅓ" localSheetId="3">#REF!</definedName>
    <definedName name="쇼셔ㅛㅗㅓ" localSheetId="5">#REF!</definedName>
    <definedName name="쇼셔ㅛㅗㅓ" localSheetId="6">#REF!</definedName>
    <definedName name="쇼셔ㅛㅗㅓ" localSheetId="9">#REF!</definedName>
    <definedName name="쇼셔ㅛㅗㅓ" localSheetId="10">#REF!</definedName>
    <definedName name="쇼셔ㅛㅗㅓ" localSheetId="11">#REF!</definedName>
    <definedName name="쇼셔ㅛㅗㅓ" localSheetId="12">#REF!</definedName>
    <definedName name="쇼셔ㅛㅗㅓ" localSheetId="13">#REF!</definedName>
    <definedName name="쇼셔ㅛㅗㅓ">#REF!</definedName>
    <definedName name="쇼ㅗ" localSheetId="14">#REF!</definedName>
    <definedName name="쇼ㅗ" localSheetId="15">#REF!</definedName>
    <definedName name="쇼ㅗ" localSheetId="16">#REF!</definedName>
    <definedName name="쇼ㅗ" localSheetId="18">#REF!</definedName>
    <definedName name="쇼ㅗ" localSheetId="19">#REF!</definedName>
    <definedName name="쇼ㅗ" localSheetId="20">#REF!</definedName>
    <definedName name="쇼ㅗ" localSheetId="21">#REF!</definedName>
    <definedName name="쇼ㅗ" localSheetId="22">#REF!</definedName>
    <definedName name="쇼ㅗ" localSheetId="3">#REF!</definedName>
    <definedName name="쇼ㅗ" localSheetId="5">#REF!</definedName>
    <definedName name="쇼ㅗ" localSheetId="6">#REF!</definedName>
    <definedName name="쇼ㅗ" localSheetId="9">#REF!</definedName>
    <definedName name="쇼ㅗ" localSheetId="10">#REF!</definedName>
    <definedName name="쇼ㅗ" localSheetId="11">#REF!</definedName>
    <definedName name="쇼ㅗ" localSheetId="12">#REF!</definedName>
    <definedName name="쇼ㅗ" localSheetId="13">#REF!</definedName>
    <definedName name="쇼ㅗ">#REF!</definedName>
    <definedName name="수정" localSheetId="14">#REF!</definedName>
    <definedName name="수정" localSheetId="15">#REF!</definedName>
    <definedName name="수정" localSheetId="16">#REF!</definedName>
    <definedName name="수정" localSheetId="18">#REF!</definedName>
    <definedName name="수정" localSheetId="19">#REF!</definedName>
    <definedName name="수정" localSheetId="20">#REF!</definedName>
    <definedName name="수정" localSheetId="21">#REF!</definedName>
    <definedName name="수정" localSheetId="22">#REF!</definedName>
    <definedName name="수정" localSheetId="3">#REF!</definedName>
    <definedName name="수정" localSheetId="5">#REF!</definedName>
    <definedName name="수정" localSheetId="6">#REF!</definedName>
    <definedName name="수정" localSheetId="9">#REF!</definedName>
    <definedName name="수정" localSheetId="10">#REF!</definedName>
    <definedName name="수정" localSheetId="11">#REF!</definedName>
    <definedName name="수정" localSheetId="12">#REF!</definedName>
    <definedName name="수정" localSheetId="13">#REF!</definedName>
    <definedName name="수정">#REF!</definedName>
    <definedName name="수정본" localSheetId="14">#REF!</definedName>
    <definedName name="수정본" localSheetId="15">#REF!</definedName>
    <definedName name="수정본" localSheetId="16">#REF!</definedName>
    <definedName name="수정본" localSheetId="18">#REF!</definedName>
    <definedName name="수정본" localSheetId="19">#REF!</definedName>
    <definedName name="수정본" localSheetId="20">#REF!</definedName>
    <definedName name="수정본" localSheetId="21">#REF!</definedName>
    <definedName name="수정본" localSheetId="22">#REF!</definedName>
    <definedName name="수정본" localSheetId="3">#REF!</definedName>
    <definedName name="수정본" localSheetId="5">#REF!</definedName>
    <definedName name="수정본" localSheetId="6">#REF!</definedName>
    <definedName name="수정본" localSheetId="9">#REF!</definedName>
    <definedName name="수정본" localSheetId="10">#REF!</definedName>
    <definedName name="수정본" localSheetId="11">#REF!</definedName>
    <definedName name="수정본" localSheetId="12">#REF!</definedName>
    <definedName name="수정본" localSheetId="13">#REF!</definedName>
    <definedName name="수정본">#REF!</definedName>
    <definedName name="수정본111111" localSheetId="14">#REF!</definedName>
    <definedName name="수정본111111" localSheetId="15">#REF!</definedName>
    <definedName name="수정본111111" localSheetId="16">#REF!</definedName>
    <definedName name="수정본111111" localSheetId="18">#REF!</definedName>
    <definedName name="수정본111111" localSheetId="19">#REF!</definedName>
    <definedName name="수정본111111" localSheetId="20">#REF!</definedName>
    <definedName name="수정본111111" localSheetId="21">#REF!</definedName>
    <definedName name="수정본111111" localSheetId="22">#REF!</definedName>
    <definedName name="수정본111111" localSheetId="3">#REF!</definedName>
    <definedName name="수정본111111" localSheetId="5">#REF!</definedName>
    <definedName name="수정본111111" localSheetId="6">#REF!</definedName>
    <definedName name="수정본111111" localSheetId="9">#REF!</definedName>
    <definedName name="수정본111111" localSheetId="10">#REF!</definedName>
    <definedName name="수정본111111" localSheetId="11">#REF!</definedName>
    <definedName name="수정본111111" localSheetId="12">#REF!</definedName>
    <definedName name="수정본111111" localSheetId="13">#REF!</definedName>
    <definedName name="수정본111111">#REF!</definedName>
    <definedName name="ㅇ">[2]Template_1!$D$3</definedName>
    <definedName name="ㅇㄴㄹㄴㅁ" localSheetId="14">#REF!</definedName>
    <definedName name="ㅇㄴㄹㄴㅁ" localSheetId="15">#REF!</definedName>
    <definedName name="ㅇㄴㄹㄴㅁ" localSheetId="16">#REF!</definedName>
    <definedName name="ㅇㄴㄹㄴㅁ" localSheetId="18">#REF!</definedName>
    <definedName name="ㅇㄴㄹㄴㅁ" localSheetId="19">#REF!</definedName>
    <definedName name="ㅇㄴㄹㄴㅁ" localSheetId="20">#REF!</definedName>
    <definedName name="ㅇㄴㄹㄴㅁ" localSheetId="21">#REF!</definedName>
    <definedName name="ㅇㄴㄹㄴㅁ" localSheetId="22">#REF!</definedName>
    <definedName name="ㅇㄴㄹㄴㅁ" localSheetId="3">#REF!</definedName>
    <definedName name="ㅇㄴㄹㄴㅁ" localSheetId="5">#REF!</definedName>
    <definedName name="ㅇㄴㄹㄴㅁ" localSheetId="6">#REF!</definedName>
    <definedName name="ㅇㄴㄹㄴㅁ" localSheetId="9">#REF!</definedName>
    <definedName name="ㅇㄴㄹㄴㅁ" localSheetId="10">#REF!</definedName>
    <definedName name="ㅇㄴㄹㄴㅁ" localSheetId="11">#REF!</definedName>
    <definedName name="ㅇㄴㄹㄴㅁ" localSheetId="12">#REF!</definedName>
    <definedName name="ㅇㄴㄹㄴㅁ" localSheetId="13">#REF!</definedName>
    <definedName name="ㅇㄴㄹㄴㅁ">#REF!</definedName>
    <definedName name="ㅇㅀㅎㄱㄷㅅ" localSheetId="14">#REF!</definedName>
    <definedName name="ㅇㅀㅎㄱㄷㅅ" localSheetId="15">#REF!</definedName>
    <definedName name="ㅇㅀㅎㄱㄷㅅ" localSheetId="16">#REF!</definedName>
    <definedName name="ㅇㅀㅎㄱㄷㅅ" localSheetId="18">#REF!</definedName>
    <definedName name="ㅇㅀㅎㄱㄷㅅ" localSheetId="19">#REF!</definedName>
    <definedName name="ㅇㅀㅎㄱㄷㅅ" localSheetId="20">#REF!</definedName>
    <definedName name="ㅇㅀㅎㄱㄷㅅ" localSheetId="21">#REF!</definedName>
    <definedName name="ㅇㅀㅎㄱㄷㅅ" localSheetId="22">#REF!</definedName>
    <definedName name="ㅇㅀㅎㄱㄷㅅ" localSheetId="3">#REF!</definedName>
    <definedName name="ㅇㅀㅎㄱㄷㅅ" localSheetId="5">#REF!</definedName>
    <definedName name="ㅇㅀㅎㄱㄷㅅ" localSheetId="6">#REF!</definedName>
    <definedName name="ㅇㅀㅎㄱㄷㅅ" localSheetId="9">#REF!</definedName>
    <definedName name="ㅇㅀㅎㄱㄷㅅ" localSheetId="10">#REF!</definedName>
    <definedName name="ㅇㅀㅎㄱㄷㅅ" localSheetId="11">#REF!</definedName>
    <definedName name="ㅇㅀㅎㄱㄷㅅ" localSheetId="12">#REF!</definedName>
    <definedName name="ㅇㅀㅎㄱㄷㅅ" localSheetId="13">#REF!</definedName>
    <definedName name="ㅇㅀㅎㄱㄷㅅ">#REF!</definedName>
    <definedName name="ㅇㅇㄴㄹ" localSheetId="14">#REF!</definedName>
    <definedName name="ㅇㅇㄴㄹ" localSheetId="15">#REF!</definedName>
    <definedName name="ㅇㅇㄴㄹ" localSheetId="16">#REF!</definedName>
    <definedName name="ㅇㅇㄴㄹ" localSheetId="18">#REF!</definedName>
    <definedName name="ㅇㅇㄴㄹ" localSheetId="19">#REF!</definedName>
    <definedName name="ㅇㅇㄴㄹ" localSheetId="20">#REF!</definedName>
    <definedName name="ㅇㅇㄴㄹ" localSheetId="21">#REF!</definedName>
    <definedName name="ㅇㅇㄴㄹ" localSheetId="22">#REF!</definedName>
    <definedName name="ㅇㅇㄴㄹ" localSheetId="3">#REF!</definedName>
    <definedName name="ㅇㅇㄴㄹ" localSheetId="5">#REF!</definedName>
    <definedName name="ㅇㅇㄴㄹ" localSheetId="6">#REF!</definedName>
    <definedName name="ㅇㅇㄴㄹ" localSheetId="9">#REF!</definedName>
    <definedName name="ㅇㅇㄴㄹ" localSheetId="10">#REF!</definedName>
    <definedName name="ㅇㅇㄴㄹ" localSheetId="11">#REF!</definedName>
    <definedName name="ㅇㅇㄴㄹ" localSheetId="12">#REF!</definedName>
    <definedName name="ㅇㅇㄴㄹ" localSheetId="13">#REF!</definedName>
    <definedName name="ㅇㅇㄴㄹ">#REF!</definedName>
    <definedName name="ㅇㅎㄹㅇㅎㄴ" localSheetId="14">#REF!</definedName>
    <definedName name="ㅇㅎㄹㅇㅎㄴ" localSheetId="15">#REF!</definedName>
    <definedName name="ㅇㅎㄹㅇㅎㄴ" localSheetId="16">#REF!</definedName>
    <definedName name="ㅇㅎㄹㅇㅎㄴ" localSheetId="18">#REF!</definedName>
    <definedName name="ㅇㅎㄹㅇㅎㄴ" localSheetId="19">#REF!</definedName>
    <definedName name="ㅇㅎㄹㅇㅎㄴ" localSheetId="20">#REF!</definedName>
    <definedName name="ㅇㅎㄹㅇㅎㄴ" localSheetId="21">#REF!</definedName>
    <definedName name="ㅇㅎㄹㅇㅎㄴ" localSheetId="22">#REF!</definedName>
    <definedName name="ㅇㅎㄹㅇㅎㄴ" localSheetId="3">#REF!</definedName>
    <definedName name="ㅇㅎㄹㅇㅎㄴ" localSheetId="5">#REF!</definedName>
    <definedName name="ㅇㅎㄹㅇㅎㄴ" localSheetId="6">#REF!</definedName>
    <definedName name="ㅇㅎㄹㅇㅎㄴ" localSheetId="9">#REF!</definedName>
    <definedName name="ㅇㅎㄹㅇㅎㄴ" localSheetId="10">#REF!</definedName>
    <definedName name="ㅇㅎㄹㅇㅎㄴ" localSheetId="11">#REF!</definedName>
    <definedName name="ㅇㅎㄹㅇㅎㄴ" localSheetId="12">#REF!</definedName>
    <definedName name="ㅇㅎㄹㅇㅎㄴ" localSheetId="13">#REF!</definedName>
    <definedName name="ㅇㅎㄹㅇㅎㄴ">#REF!</definedName>
    <definedName name="우라질" localSheetId="14">#REF!</definedName>
    <definedName name="우라질" localSheetId="15">#REF!</definedName>
    <definedName name="우라질" localSheetId="16">#REF!</definedName>
    <definedName name="우라질" localSheetId="18">#REF!</definedName>
    <definedName name="우라질" localSheetId="19">#REF!</definedName>
    <definedName name="우라질" localSheetId="20">#REF!</definedName>
    <definedName name="우라질" localSheetId="21">#REF!</definedName>
    <definedName name="우라질" localSheetId="22">#REF!</definedName>
    <definedName name="우라질" localSheetId="3">#REF!</definedName>
    <definedName name="우라질" localSheetId="5">#REF!</definedName>
    <definedName name="우라질" localSheetId="6">#REF!</definedName>
    <definedName name="우라질" localSheetId="9">#REF!</definedName>
    <definedName name="우라질" localSheetId="10">#REF!</definedName>
    <definedName name="우라질" localSheetId="11">#REF!</definedName>
    <definedName name="우라질" localSheetId="12">#REF!</definedName>
    <definedName name="우라질" localSheetId="13">#REF!</definedName>
    <definedName name="우라질">#REF!</definedName>
    <definedName name="유통" localSheetId="14">[1]Template_1!#REF!</definedName>
    <definedName name="유통" localSheetId="15">[1]Template_1!#REF!</definedName>
    <definedName name="유통" localSheetId="16">[1]Template_1!#REF!</definedName>
    <definedName name="유통" localSheetId="18">[1]Template_1!#REF!</definedName>
    <definedName name="유통" localSheetId="19">[1]Template_1!#REF!</definedName>
    <definedName name="유통" localSheetId="20">[1]Template_1!#REF!</definedName>
    <definedName name="유통" localSheetId="21">[1]Template_1!#REF!</definedName>
    <definedName name="유통" localSheetId="22">[1]Template_1!#REF!</definedName>
    <definedName name="유통" localSheetId="3">[1]Template_1!#REF!</definedName>
    <definedName name="유통" localSheetId="5">[1]Template_1!#REF!</definedName>
    <definedName name="유통" localSheetId="6">[1]Template_1!#REF!</definedName>
    <definedName name="유통" localSheetId="9">[1]Template_1!#REF!</definedName>
    <definedName name="유통" localSheetId="10">[1]Template_1!#REF!</definedName>
    <definedName name="유통" localSheetId="11">[1]Template_1!#REF!</definedName>
    <definedName name="유통" localSheetId="12">[1]Template_1!#REF!</definedName>
    <definedName name="유통" localSheetId="13">[1]Template_1!#REF!</definedName>
    <definedName name="유통">[1]Template_1!#REF!</definedName>
    <definedName name="이름" localSheetId="14">#REF!</definedName>
    <definedName name="이름" localSheetId="15">#REF!</definedName>
    <definedName name="이름" localSheetId="16">#REF!</definedName>
    <definedName name="이름" localSheetId="18">#REF!</definedName>
    <definedName name="이름" localSheetId="19">#REF!</definedName>
    <definedName name="이름" localSheetId="20">#REF!</definedName>
    <definedName name="이름" localSheetId="21">#REF!</definedName>
    <definedName name="이름" localSheetId="22">#REF!</definedName>
    <definedName name="이름" localSheetId="3">#REF!</definedName>
    <definedName name="이름" localSheetId="5">#REF!</definedName>
    <definedName name="이름" localSheetId="6">#REF!</definedName>
    <definedName name="이름" localSheetId="9">#REF!</definedName>
    <definedName name="이름" localSheetId="10">#REF!</definedName>
    <definedName name="이름" localSheetId="11">#REF!</definedName>
    <definedName name="이름" localSheetId="12">#REF!</definedName>
    <definedName name="이름" localSheetId="13">#REF!</definedName>
    <definedName name="이름">#REF!</definedName>
    <definedName name="인구수정" localSheetId="14">[1]Template_1!#REF!</definedName>
    <definedName name="인구수정" localSheetId="15">[1]Template_1!#REF!</definedName>
    <definedName name="인구수정" localSheetId="16">[1]Template_1!#REF!</definedName>
    <definedName name="인구수정" localSheetId="18">[1]Template_1!#REF!</definedName>
    <definedName name="인구수정" localSheetId="19">[1]Template_1!#REF!</definedName>
    <definedName name="인구수정" localSheetId="20">[1]Template_1!#REF!</definedName>
    <definedName name="인구수정" localSheetId="21">[1]Template_1!#REF!</definedName>
    <definedName name="인구수정" localSheetId="22">[1]Template_1!#REF!</definedName>
    <definedName name="인구수정" localSheetId="3">[1]Template_1!#REF!</definedName>
    <definedName name="인구수정" localSheetId="5">[1]Template_1!#REF!</definedName>
    <definedName name="인구수정" localSheetId="6">[1]Template_1!#REF!</definedName>
    <definedName name="인구수정" localSheetId="9">[1]Template_1!#REF!</definedName>
    <definedName name="인구수정" localSheetId="10">[1]Template_1!#REF!</definedName>
    <definedName name="인구수정" localSheetId="11">[1]Template_1!#REF!</definedName>
    <definedName name="인구수정" localSheetId="12">[1]Template_1!#REF!</definedName>
    <definedName name="인구수정" localSheetId="13">[1]Template_1!#REF!</definedName>
    <definedName name="인구수정">[1]Template_1!#REF!</definedName>
    <definedName name="ㅈㄷㄱㄹㅈㄷㄹ" localSheetId="14">#REF!</definedName>
    <definedName name="ㅈㄷㄱㄹㅈㄷㄹ" localSheetId="15">#REF!</definedName>
    <definedName name="ㅈㄷㄱㄹㅈㄷㄹ" localSheetId="16">#REF!</definedName>
    <definedName name="ㅈㄷㄱㄹㅈㄷㄹ" localSheetId="18">#REF!</definedName>
    <definedName name="ㅈㄷㄱㄹㅈㄷㄹ" localSheetId="19">#REF!</definedName>
    <definedName name="ㅈㄷㄱㄹㅈㄷㄹ" localSheetId="20">#REF!</definedName>
    <definedName name="ㅈㄷㄱㄹㅈㄷㄹ" localSheetId="21">#REF!</definedName>
    <definedName name="ㅈㄷㄱㄹㅈㄷㄹ" localSheetId="22">#REF!</definedName>
    <definedName name="ㅈㄷㄱㄹㅈㄷㄹ" localSheetId="3">#REF!</definedName>
    <definedName name="ㅈㄷㄱㄹㅈㄷㄹ" localSheetId="5">#REF!</definedName>
    <definedName name="ㅈㄷㄱㄹㅈㄷㄹ" localSheetId="6">#REF!</definedName>
    <definedName name="ㅈㄷㄱㄹㅈㄷㄹ" localSheetId="9">#REF!</definedName>
    <definedName name="ㅈㄷㄱㄹㅈㄷㄹ" localSheetId="10">#REF!</definedName>
    <definedName name="ㅈㄷㄱㄹㅈㄷㄹ" localSheetId="11">#REF!</definedName>
    <definedName name="ㅈㄷㄱㄹㅈㄷㄹ" localSheetId="12">#REF!</definedName>
    <definedName name="ㅈㄷㄱㄹㅈㄷㄹ" localSheetId="13">#REF!</definedName>
    <definedName name="ㅈㄷㄱㄹㅈㄷㄹ">#REF!</definedName>
    <definedName name="ㅈㄷㄱㅈㄱ" localSheetId="14">#REF!</definedName>
    <definedName name="ㅈㄷㄱㅈㄱ" localSheetId="15">#REF!</definedName>
    <definedName name="ㅈㄷㄱㅈㄱ" localSheetId="16">#REF!</definedName>
    <definedName name="ㅈㄷㄱㅈㄱ" localSheetId="18">#REF!</definedName>
    <definedName name="ㅈㄷㄱㅈㄱ" localSheetId="19">#REF!</definedName>
    <definedName name="ㅈㄷㄱㅈㄱ" localSheetId="20">#REF!</definedName>
    <definedName name="ㅈㄷㄱㅈㄱ" localSheetId="21">#REF!</definedName>
    <definedName name="ㅈㄷㄱㅈㄱ" localSheetId="22">#REF!</definedName>
    <definedName name="ㅈㄷㄱㅈㄱ" localSheetId="3">#REF!</definedName>
    <definedName name="ㅈㄷㄱㅈㄱ" localSheetId="5">#REF!</definedName>
    <definedName name="ㅈㄷㄱㅈㄱ" localSheetId="6">#REF!</definedName>
    <definedName name="ㅈㄷㄱㅈㄱ" localSheetId="9">#REF!</definedName>
    <definedName name="ㅈㄷㄱㅈㄱ" localSheetId="10">#REF!</definedName>
    <definedName name="ㅈㄷㄱㅈㄱ" localSheetId="11">#REF!</definedName>
    <definedName name="ㅈㄷㄱㅈㄱ" localSheetId="12">#REF!</definedName>
    <definedName name="ㅈㄷㄱㅈㄱ" localSheetId="13">#REF!</definedName>
    <definedName name="ㅈㄷㄱㅈㄱ">#REF!</definedName>
    <definedName name="ㅈㄷㄹㅈㄷㄹㄷ" localSheetId="14">#REF!</definedName>
    <definedName name="ㅈㄷㄹㅈㄷㄹㄷ" localSheetId="15">#REF!</definedName>
    <definedName name="ㅈㄷㄹㅈㄷㄹㄷ" localSheetId="16">#REF!</definedName>
    <definedName name="ㅈㄷㄹㅈㄷㄹㄷ" localSheetId="18">#REF!</definedName>
    <definedName name="ㅈㄷㄹㅈㄷㄹㄷ" localSheetId="19">#REF!</definedName>
    <definedName name="ㅈㄷㄹㅈㄷㄹㄷ" localSheetId="20">#REF!</definedName>
    <definedName name="ㅈㄷㄹㅈㄷㄹㄷ" localSheetId="21">#REF!</definedName>
    <definedName name="ㅈㄷㄹㅈㄷㄹㄷ" localSheetId="22">#REF!</definedName>
    <definedName name="ㅈㄷㄹㅈㄷㄹㄷ" localSheetId="3">#REF!</definedName>
    <definedName name="ㅈㄷㄹㅈㄷㄹㄷ" localSheetId="5">#REF!</definedName>
    <definedName name="ㅈㄷㄹㅈㄷㄹㄷ" localSheetId="6">#REF!</definedName>
    <definedName name="ㅈㄷㄹㅈㄷㄹㄷ" localSheetId="9">#REF!</definedName>
    <definedName name="ㅈㄷㄹㅈㄷㄹㄷ" localSheetId="10">#REF!</definedName>
    <definedName name="ㅈㄷㄹㅈㄷㄹㄷ" localSheetId="11">#REF!</definedName>
    <definedName name="ㅈㄷㄹㅈㄷㄹㄷ" localSheetId="12">#REF!</definedName>
    <definedName name="ㅈㄷㄹㅈㄷㄹㄷ" localSheetId="13">#REF!</definedName>
    <definedName name="ㅈㄷㄹㅈㄷㄹㄷ">#REF!</definedName>
    <definedName name="ㅈㄷㅂㅈㄱ" localSheetId="14">#REF!</definedName>
    <definedName name="ㅈㄷㅂㅈㄱ" localSheetId="15">#REF!</definedName>
    <definedName name="ㅈㄷㅂㅈㄱ" localSheetId="16">#REF!</definedName>
    <definedName name="ㅈㄷㅂㅈㄱ" localSheetId="18">#REF!</definedName>
    <definedName name="ㅈㄷㅂㅈㄱ" localSheetId="19">#REF!</definedName>
    <definedName name="ㅈㄷㅂㅈㄱ" localSheetId="20">#REF!</definedName>
    <definedName name="ㅈㄷㅂㅈㄱ" localSheetId="21">#REF!</definedName>
    <definedName name="ㅈㄷㅂㅈㄱ" localSheetId="22">#REF!</definedName>
    <definedName name="ㅈㄷㅂㅈㄱ" localSheetId="3">#REF!</definedName>
    <definedName name="ㅈㄷㅂㅈㄱ" localSheetId="5">#REF!</definedName>
    <definedName name="ㅈㄷㅂㅈㄱ" localSheetId="6">#REF!</definedName>
    <definedName name="ㅈㄷㅂㅈㄱ" localSheetId="9">#REF!</definedName>
    <definedName name="ㅈㄷㅂㅈㄱ" localSheetId="10">#REF!</definedName>
    <definedName name="ㅈㄷㅂㅈㄱ" localSheetId="11">#REF!</definedName>
    <definedName name="ㅈㄷㅂㅈㄱ" localSheetId="12">#REF!</definedName>
    <definedName name="ㅈㄷㅂㅈㄱ" localSheetId="13">#REF!</definedName>
    <definedName name="ㅈㄷㅂㅈㄱ">#REF!</definedName>
    <definedName name="재가" localSheetId="14">#REF!</definedName>
    <definedName name="재가" localSheetId="15">#REF!</definedName>
    <definedName name="재가" localSheetId="16">#REF!</definedName>
    <definedName name="재가" localSheetId="18">#REF!</definedName>
    <definedName name="재가" localSheetId="19">#REF!</definedName>
    <definedName name="재가" localSheetId="20">#REF!</definedName>
    <definedName name="재가" localSheetId="21">#REF!</definedName>
    <definedName name="재가" localSheetId="22">#REF!</definedName>
    <definedName name="재가" localSheetId="3">#REF!</definedName>
    <definedName name="재가" localSheetId="5">#REF!</definedName>
    <definedName name="재가" localSheetId="6">#REF!</definedName>
    <definedName name="재가" localSheetId="9">#REF!</definedName>
    <definedName name="재가" localSheetId="10">#REF!</definedName>
    <definedName name="재가" localSheetId="11">#REF!</definedName>
    <definedName name="재가" localSheetId="12">#REF!</definedName>
    <definedName name="재가" localSheetId="13">#REF!</definedName>
    <definedName name="재가">#REF!</definedName>
    <definedName name="재수정" localSheetId="14">#REF!</definedName>
    <definedName name="재수정" localSheetId="15">#REF!</definedName>
    <definedName name="재수정" localSheetId="16">#REF!</definedName>
    <definedName name="재수정" localSheetId="18">#REF!</definedName>
    <definedName name="재수정" localSheetId="19">#REF!</definedName>
    <definedName name="재수정" localSheetId="20">#REF!</definedName>
    <definedName name="재수정" localSheetId="21">#REF!</definedName>
    <definedName name="재수정" localSheetId="22">#REF!</definedName>
    <definedName name="재수정" localSheetId="3">#REF!</definedName>
    <definedName name="재수정" localSheetId="5">#REF!</definedName>
    <definedName name="재수정" localSheetId="6">#REF!</definedName>
    <definedName name="재수정" localSheetId="9">#REF!</definedName>
    <definedName name="재수정" localSheetId="10">#REF!</definedName>
    <definedName name="재수정" localSheetId="11">#REF!</definedName>
    <definedName name="재수정" localSheetId="12">#REF!</definedName>
    <definedName name="재수정" localSheetId="13">#REF!</definedName>
    <definedName name="재수정">#REF!</definedName>
    <definedName name="ㅋㄹㅈㄷㄺㄷ" localSheetId="14">#REF!</definedName>
    <definedName name="ㅋㄹㅈㄷㄺㄷ" localSheetId="15">#REF!</definedName>
    <definedName name="ㅋㄹㅈㄷㄺㄷ" localSheetId="16">#REF!</definedName>
    <definedName name="ㅋㄹㅈㄷㄺㄷ" localSheetId="18">#REF!</definedName>
    <definedName name="ㅋㄹㅈㄷㄺㄷ" localSheetId="19">#REF!</definedName>
    <definedName name="ㅋㄹㅈㄷㄺㄷ" localSheetId="20">#REF!</definedName>
    <definedName name="ㅋㄹㅈㄷㄺㄷ" localSheetId="21">#REF!</definedName>
    <definedName name="ㅋㄹㅈㄷㄺㄷ" localSheetId="22">#REF!</definedName>
    <definedName name="ㅋㄹㅈㄷㄺㄷ" localSheetId="3">#REF!</definedName>
    <definedName name="ㅋㄹㅈㄷㄺㄷ" localSheetId="5">#REF!</definedName>
    <definedName name="ㅋㄹㅈㄷㄺㄷ" localSheetId="6">#REF!</definedName>
    <definedName name="ㅋㄹㅈㄷㄺㄷ" localSheetId="9">#REF!</definedName>
    <definedName name="ㅋㄹㅈㄷㄺㄷ" localSheetId="10">#REF!</definedName>
    <definedName name="ㅋㄹㅈㄷㄺㄷ" localSheetId="11">#REF!</definedName>
    <definedName name="ㅋㄹㅈㄷㄺㄷ" localSheetId="12">#REF!</definedName>
    <definedName name="ㅋㄹㅈㄷㄺㄷ" localSheetId="13">#REF!</definedName>
    <definedName name="ㅋㄹㅈㄷㄺㄷ">#REF!</definedName>
    <definedName name="ㅋㅇㅈㄱㄷ" localSheetId="14">[1]Template_1!#REF!</definedName>
    <definedName name="ㅋㅇㅈㄱㄷ" localSheetId="15">[1]Template_1!#REF!</definedName>
    <definedName name="ㅋㅇㅈㄱㄷ" localSheetId="16">[1]Template_1!#REF!</definedName>
    <definedName name="ㅋㅇㅈㄱㄷ" localSheetId="18">[1]Template_1!#REF!</definedName>
    <definedName name="ㅋㅇㅈㄱㄷ" localSheetId="19">[1]Template_1!#REF!</definedName>
    <definedName name="ㅋㅇㅈㄱㄷ" localSheetId="20">[1]Template_1!#REF!</definedName>
    <definedName name="ㅋㅇㅈㄱㄷ" localSheetId="21">[1]Template_1!#REF!</definedName>
    <definedName name="ㅋㅇㅈㄱㄷ" localSheetId="22">[1]Template_1!#REF!</definedName>
    <definedName name="ㅋㅇㅈㄱㄷ" localSheetId="3">[1]Template_1!#REF!</definedName>
    <definedName name="ㅋㅇㅈㄱㄷ" localSheetId="5">[1]Template_1!#REF!</definedName>
    <definedName name="ㅋㅇㅈㄱㄷ" localSheetId="6">[1]Template_1!#REF!</definedName>
    <definedName name="ㅋㅇㅈㄱㄷ" localSheetId="9">[1]Template_1!#REF!</definedName>
    <definedName name="ㅋㅇㅈㄱㄷ" localSheetId="10">[1]Template_1!#REF!</definedName>
    <definedName name="ㅋㅇㅈㄱㄷ" localSheetId="11">[1]Template_1!#REF!</definedName>
    <definedName name="ㅋㅇㅈㄱㄷ" localSheetId="12">[1]Template_1!#REF!</definedName>
    <definedName name="ㅋㅇㅈㄱㄷ" localSheetId="13">[1]Template_1!#REF!</definedName>
    <definedName name="ㅋㅇㅈㄱㄷ">[1]Template_1!#REF!</definedName>
    <definedName name="ㅋㅋㅋㅋㅋㅋㅋㅋㅋㅋ" localSheetId="14">#REF!</definedName>
    <definedName name="ㅋㅋㅋㅋㅋㅋㅋㅋㅋㅋ" localSheetId="15">#REF!</definedName>
    <definedName name="ㅋㅋㅋㅋㅋㅋㅋㅋㅋㅋ" localSheetId="16">#REF!</definedName>
    <definedName name="ㅋㅋㅋㅋㅋㅋㅋㅋㅋㅋ" localSheetId="18">#REF!</definedName>
    <definedName name="ㅋㅋㅋㅋㅋㅋㅋㅋㅋㅋ" localSheetId="19">#REF!</definedName>
    <definedName name="ㅋㅋㅋㅋㅋㅋㅋㅋㅋㅋ" localSheetId="20">#REF!</definedName>
    <definedName name="ㅋㅋㅋㅋㅋㅋㅋㅋㅋㅋ" localSheetId="21">#REF!</definedName>
    <definedName name="ㅋㅋㅋㅋㅋㅋㅋㅋㅋㅋ" localSheetId="22">#REF!</definedName>
    <definedName name="ㅋㅋㅋㅋㅋㅋㅋㅋㅋㅋ" localSheetId="3">#REF!</definedName>
    <definedName name="ㅋㅋㅋㅋㅋㅋㅋㅋㅋㅋ" localSheetId="5">#REF!</definedName>
    <definedName name="ㅋㅋㅋㅋㅋㅋㅋㅋㅋㅋ" localSheetId="6">#REF!</definedName>
    <definedName name="ㅋㅋㅋㅋㅋㅋㅋㅋㅋㅋ" localSheetId="9">#REF!</definedName>
    <definedName name="ㅋㅋㅋㅋㅋㅋㅋㅋㅋㅋ" localSheetId="10">#REF!</definedName>
    <definedName name="ㅋㅋㅋㅋㅋㅋㅋㅋㅋㅋ" localSheetId="11">#REF!</definedName>
    <definedName name="ㅋㅋㅋㅋㅋㅋㅋㅋㅋㅋ" localSheetId="12">#REF!</definedName>
    <definedName name="ㅋㅋㅋㅋㅋㅋㅋㅋㅋㅋ" localSheetId="13">#REF!</definedName>
    <definedName name="ㅋㅋㅋㅋㅋㅋㅋㅋㅋㅋ">#REF!</definedName>
    <definedName name="ㅌㄹㅇㅇㅇㅇ" localSheetId="14">#REF!</definedName>
    <definedName name="ㅌㄹㅇㅇㅇㅇ" localSheetId="15">#REF!</definedName>
    <definedName name="ㅌㄹㅇㅇㅇㅇ" localSheetId="16">#REF!</definedName>
    <definedName name="ㅌㄹㅇㅇㅇㅇ" localSheetId="18">#REF!</definedName>
    <definedName name="ㅌㄹㅇㅇㅇㅇ" localSheetId="19">#REF!</definedName>
    <definedName name="ㅌㄹㅇㅇㅇㅇ" localSheetId="20">#REF!</definedName>
    <definedName name="ㅌㄹㅇㅇㅇㅇ" localSheetId="21">#REF!</definedName>
    <definedName name="ㅌㄹㅇㅇㅇㅇ" localSheetId="22">#REF!</definedName>
    <definedName name="ㅌㄹㅇㅇㅇㅇ" localSheetId="3">#REF!</definedName>
    <definedName name="ㅌㄹㅇㅇㅇㅇ" localSheetId="5">#REF!</definedName>
    <definedName name="ㅌㄹㅇㅇㅇㅇ" localSheetId="6">#REF!</definedName>
    <definedName name="ㅌㄹㅇㅇㅇㅇ" localSheetId="9">#REF!</definedName>
    <definedName name="ㅌㄹㅇㅇㅇㅇ" localSheetId="10">#REF!</definedName>
    <definedName name="ㅌㄹㅇㅇㅇㅇ" localSheetId="11">#REF!</definedName>
    <definedName name="ㅌㄹㅇㅇㅇㅇ" localSheetId="12">#REF!</definedName>
    <definedName name="ㅌㄹㅇㅇㅇㅇ" localSheetId="13">#REF!</definedName>
    <definedName name="ㅌㄹㅇㅇㅇㅇ">#REF!</definedName>
    <definedName name="ㅌㅇㅀㅅㄱ소" localSheetId="14">[1]Template_1!#REF!</definedName>
    <definedName name="ㅌㅇㅀㅅㄱ소" localSheetId="15">[1]Template_1!#REF!</definedName>
    <definedName name="ㅌㅇㅀㅅㄱ소" localSheetId="16">[1]Template_1!#REF!</definedName>
    <definedName name="ㅌㅇㅀㅅㄱ소" localSheetId="18">[1]Template_1!#REF!</definedName>
    <definedName name="ㅌㅇㅀㅅㄱ소" localSheetId="19">[1]Template_1!#REF!</definedName>
    <definedName name="ㅌㅇㅀㅅㄱ소" localSheetId="20">[1]Template_1!#REF!</definedName>
    <definedName name="ㅌㅇㅀㅅㄱ소" localSheetId="21">[1]Template_1!#REF!</definedName>
    <definedName name="ㅌㅇㅀㅅㄱ소" localSheetId="22">[1]Template_1!#REF!</definedName>
    <definedName name="ㅌㅇㅀㅅㄱ소" localSheetId="3">[1]Template_1!#REF!</definedName>
    <definedName name="ㅌㅇㅀㅅㄱ소" localSheetId="5">[1]Template_1!#REF!</definedName>
    <definedName name="ㅌㅇㅀㅅㄱ소" localSheetId="6">[1]Template_1!#REF!</definedName>
    <definedName name="ㅌㅇㅀㅅㄱ소" localSheetId="9">[1]Template_1!#REF!</definedName>
    <definedName name="ㅌㅇㅀㅅㄱ소" localSheetId="10">[1]Template_1!#REF!</definedName>
    <definedName name="ㅌㅇㅀㅅㄱ소" localSheetId="11">[1]Template_1!#REF!</definedName>
    <definedName name="ㅌㅇㅀㅅㄱ소" localSheetId="12">[1]Template_1!#REF!</definedName>
    <definedName name="ㅌㅇㅀㅅㄱ소" localSheetId="13">[1]Template_1!#REF!</definedName>
    <definedName name="ㅌㅇㅀㅅㄱ소">[1]Template_1!#REF!</definedName>
    <definedName name="ㅌㅋㅌㅊ" localSheetId="14">#REF!</definedName>
    <definedName name="ㅌㅋㅌㅊ" localSheetId="15">#REF!</definedName>
    <definedName name="ㅌㅋㅌㅊ" localSheetId="16">#REF!</definedName>
    <definedName name="ㅌㅋㅌㅊ" localSheetId="18">#REF!</definedName>
    <definedName name="ㅌㅋㅌㅊ" localSheetId="19">#REF!</definedName>
    <definedName name="ㅌㅋㅌㅊ" localSheetId="20">#REF!</definedName>
    <definedName name="ㅌㅋㅌㅊ" localSheetId="21">#REF!</definedName>
    <definedName name="ㅌㅋㅌㅊ" localSheetId="22">#REF!</definedName>
    <definedName name="ㅌㅋㅌㅊ" localSheetId="3">#REF!</definedName>
    <definedName name="ㅌㅋㅌㅊ" localSheetId="5">#REF!</definedName>
    <definedName name="ㅌㅋㅌㅊ" localSheetId="6">#REF!</definedName>
    <definedName name="ㅌㅋㅌㅊ" localSheetId="9">#REF!</definedName>
    <definedName name="ㅌㅋㅌㅊ" localSheetId="10">#REF!</definedName>
    <definedName name="ㅌㅋㅌㅊ" localSheetId="11">#REF!</definedName>
    <definedName name="ㅌㅋㅌㅊ" localSheetId="12">#REF!</definedName>
    <definedName name="ㅌㅋㅌㅊ" localSheetId="13">#REF!</definedName>
    <definedName name="ㅌㅋㅌㅊ">#REF!</definedName>
    <definedName name="테스트" localSheetId="14">#REF!</definedName>
    <definedName name="테스트" localSheetId="15">#REF!</definedName>
    <definedName name="테스트" localSheetId="16">#REF!</definedName>
    <definedName name="테스트" localSheetId="18">#REF!</definedName>
    <definedName name="테스트" localSheetId="19">#REF!</definedName>
    <definedName name="테스트" localSheetId="20">#REF!</definedName>
    <definedName name="테스트" localSheetId="21">#REF!</definedName>
    <definedName name="테스트" localSheetId="22">#REF!</definedName>
    <definedName name="테스트" localSheetId="3">#REF!</definedName>
    <definedName name="테스트" localSheetId="5">#REF!</definedName>
    <definedName name="테스트" localSheetId="6">#REF!</definedName>
    <definedName name="테스트" localSheetId="9">#REF!</definedName>
    <definedName name="테스트" localSheetId="10">#REF!</definedName>
    <definedName name="테스트" localSheetId="11">#REF!</definedName>
    <definedName name="테스트" localSheetId="12">#REF!</definedName>
    <definedName name="테스트" localSheetId="13">#REF!</definedName>
    <definedName name="테스트">#REF!</definedName>
    <definedName name="통계" localSheetId="14">#REF!</definedName>
    <definedName name="통계" localSheetId="15">#REF!</definedName>
    <definedName name="통계" localSheetId="16">#REF!</definedName>
    <definedName name="통계" localSheetId="18">#REF!</definedName>
    <definedName name="통계" localSheetId="19">#REF!</definedName>
    <definedName name="통계" localSheetId="20">#REF!</definedName>
    <definedName name="통계" localSheetId="21">#REF!</definedName>
    <definedName name="통계" localSheetId="22">#REF!</definedName>
    <definedName name="통계" localSheetId="3">#REF!</definedName>
    <definedName name="통계" localSheetId="5">#REF!</definedName>
    <definedName name="통계" localSheetId="6">#REF!</definedName>
    <definedName name="통계" localSheetId="9">#REF!</definedName>
    <definedName name="통계" localSheetId="10">#REF!</definedName>
    <definedName name="통계" localSheetId="11">#REF!</definedName>
    <definedName name="통계" localSheetId="12">#REF!</definedName>
    <definedName name="통계" localSheetId="13">#REF!</definedName>
    <definedName name="통계">#REF!</definedName>
    <definedName name="ㅍㅎㅀㅅㄱㅎ" localSheetId="14">[1]Template_1!#REF!</definedName>
    <definedName name="ㅍㅎㅀㅅㄱㅎ" localSheetId="15">[1]Template_1!#REF!</definedName>
    <definedName name="ㅍㅎㅀㅅㄱㅎ" localSheetId="16">[1]Template_1!#REF!</definedName>
    <definedName name="ㅍㅎㅀㅅㄱㅎ" localSheetId="18">[1]Template_1!#REF!</definedName>
    <definedName name="ㅍㅎㅀㅅㄱㅎ" localSheetId="19">[1]Template_1!#REF!</definedName>
    <definedName name="ㅍㅎㅀㅅㄱㅎ" localSheetId="20">[1]Template_1!#REF!</definedName>
    <definedName name="ㅍㅎㅀㅅㄱㅎ" localSheetId="21">[1]Template_1!#REF!</definedName>
    <definedName name="ㅍㅎㅀㅅㄱㅎ" localSheetId="22">[1]Template_1!#REF!</definedName>
    <definedName name="ㅍㅎㅀㅅㄱㅎ" localSheetId="3">[1]Template_1!#REF!</definedName>
    <definedName name="ㅍㅎㅀㅅㄱㅎ" localSheetId="5">[1]Template_1!#REF!</definedName>
    <definedName name="ㅍㅎㅀㅅㄱㅎ" localSheetId="6">[1]Template_1!#REF!</definedName>
    <definedName name="ㅍㅎㅀㅅㄱㅎ" localSheetId="9">[1]Template_1!#REF!</definedName>
    <definedName name="ㅍㅎㅀㅅㄱㅎ" localSheetId="10">[1]Template_1!#REF!</definedName>
    <definedName name="ㅍㅎㅀㅅㄱㅎ" localSheetId="11">[1]Template_1!#REF!</definedName>
    <definedName name="ㅍㅎㅀㅅㄱㅎ" localSheetId="12">[1]Template_1!#REF!</definedName>
    <definedName name="ㅍㅎㅀㅅㄱㅎ" localSheetId="13">[1]Template_1!#REF!</definedName>
    <definedName name="ㅍㅎㅀㅅㄱㅎ">[1]Template_1!#REF!</definedName>
    <definedName name="ㅎ">[2]Template_1!$E$3</definedName>
    <definedName name="호노" localSheetId="14">#REF!</definedName>
    <definedName name="호노" localSheetId="15">#REF!</definedName>
    <definedName name="호노" localSheetId="16">#REF!</definedName>
    <definedName name="호노" localSheetId="18">#REF!</definedName>
    <definedName name="호노" localSheetId="19">#REF!</definedName>
    <definedName name="호노" localSheetId="20">#REF!</definedName>
    <definedName name="호노" localSheetId="21">#REF!</definedName>
    <definedName name="호노" localSheetId="22">#REF!</definedName>
    <definedName name="호노" localSheetId="3">#REF!</definedName>
    <definedName name="호노" localSheetId="5">#REF!</definedName>
    <definedName name="호노" localSheetId="6">#REF!</definedName>
    <definedName name="호노" localSheetId="9">#REF!</definedName>
    <definedName name="호노" localSheetId="10">#REF!</definedName>
    <definedName name="호노" localSheetId="11">#REF!</definedName>
    <definedName name="호노" localSheetId="12">#REF!</definedName>
    <definedName name="호노" localSheetId="13">#REF!</definedName>
    <definedName name="호노">#REF!</definedName>
    <definedName name="호ㅗ" localSheetId="14">#REF!</definedName>
    <definedName name="호ㅗ" localSheetId="15">#REF!</definedName>
    <definedName name="호ㅗ" localSheetId="16">#REF!</definedName>
    <definedName name="호ㅗ" localSheetId="18">#REF!</definedName>
    <definedName name="호ㅗ" localSheetId="19">#REF!</definedName>
    <definedName name="호ㅗ" localSheetId="20">#REF!</definedName>
    <definedName name="호ㅗ" localSheetId="21">#REF!</definedName>
    <definedName name="호ㅗ" localSheetId="22">#REF!</definedName>
    <definedName name="호ㅗ" localSheetId="3">#REF!</definedName>
    <definedName name="호ㅗ" localSheetId="5">#REF!</definedName>
    <definedName name="호ㅗ" localSheetId="6">#REF!</definedName>
    <definedName name="호ㅗ" localSheetId="9">#REF!</definedName>
    <definedName name="호ㅗ" localSheetId="10">#REF!</definedName>
    <definedName name="호ㅗ" localSheetId="11">#REF!</definedName>
    <definedName name="호ㅗ" localSheetId="12">#REF!</definedName>
    <definedName name="호ㅗ" localSheetId="13">#REF!</definedName>
    <definedName name="호ㅗ">#REF!</definedName>
    <definedName name="호ㅛㅛㄱㄷㅎ" localSheetId="14">#REF!</definedName>
    <definedName name="호ㅛㅛㄱㄷㅎ" localSheetId="15">#REF!</definedName>
    <definedName name="호ㅛㅛㄱㄷㅎ" localSheetId="16">#REF!</definedName>
    <definedName name="호ㅛㅛㄱㄷㅎ" localSheetId="18">#REF!</definedName>
    <definedName name="호ㅛㅛㄱㄷㅎ" localSheetId="19">#REF!</definedName>
    <definedName name="호ㅛㅛㄱㄷㅎ" localSheetId="20">#REF!</definedName>
    <definedName name="호ㅛㅛㄱㄷㅎ" localSheetId="21">#REF!</definedName>
    <definedName name="호ㅛㅛㄱㄷㅎ" localSheetId="22">#REF!</definedName>
    <definedName name="호ㅛㅛㄱㄷㅎ" localSheetId="3">#REF!</definedName>
    <definedName name="호ㅛㅛㄱㄷㅎ" localSheetId="5">#REF!</definedName>
    <definedName name="호ㅛㅛㄱㄷㅎ" localSheetId="6">#REF!</definedName>
    <definedName name="호ㅛㅛㄱㄷㅎ" localSheetId="9">#REF!</definedName>
    <definedName name="호ㅛㅛㄱㄷㅎ" localSheetId="10">#REF!</definedName>
    <definedName name="호ㅛㅛㄱㄷㅎ" localSheetId="11">#REF!</definedName>
    <definedName name="호ㅛㅛㄱㄷㅎ" localSheetId="12">#REF!</definedName>
    <definedName name="호ㅛㅛㄱㄷㅎ" localSheetId="13">#REF!</definedName>
    <definedName name="호ㅛㅛㄱㄷㅎ">#REF!</definedName>
    <definedName name="화물수송" localSheetId="14">#REF!</definedName>
    <definedName name="화물수송" localSheetId="15">#REF!</definedName>
    <definedName name="화물수송" localSheetId="16">#REF!</definedName>
    <definedName name="화물수송" localSheetId="18">#REF!</definedName>
    <definedName name="화물수송" localSheetId="19">#REF!</definedName>
    <definedName name="화물수송" localSheetId="20">#REF!</definedName>
    <definedName name="화물수송" localSheetId="21">#REF!</definedName>
    <definedName name="화물수송" localSheetId="22">#REF!</definedName>
    <definedName name="화물수송" localSheetId="3">#REF!</definedName>
    <definedName name="화물수송" localSheetId="5">#REF!</definedName>
    <definedName name="화물수송" localSheetId="6">#REF!</definedName>
    <definedName name="화물수송" localSheetId="9">#REF!</definedName>
    <definedName name="화물수송" localSheetId="10">#REF!</definedName>
    <definedName name="화물수송" localSheetId="11">#REF!</definedName>
    <definedName name="화물수송" localSheetId="12">#REF!</definedName>
    <definedName name="화물수송" localSheetId="13">#REF!</definedName>
    <definedName name="화물수송">#REF!</definedName>
    <definedName name="회계" localSheetId="14">#REF!</definedName>
    <definedName name="회계" localSheetId="15">#REF!</definedName>
    <definedName name="회계" localSheetId="16">#REF!</definedName>
    <definedName name="회계" localSheetId="18">#REF!</definedName>
    <definedName name="회계" localSheetId="19">#REF!</definedName>
    <definedName name="회계" localSheetId="20">#REF!</definedName>
    <definedName name="회계" localSheetId="21">#REF!</definedName>
    <definedName name="회계" localSheetId="22">#REF!</definedName>
    <definedName name="회계" localSheetId="3">#REF!</definedName>
    <definedName name="회계" localSheetId="5">#REF!</definedName>
    <definedName name="회계" localSheetId="6">#REF!</definedName>
    <definedName name="회계" localSheetId="9">#REF!</definedName>
    <definedName name="회계" localSheetId="10">#REF!</definedName>
    <definedName name="회계" localSheetId="11">#REF!</definedName>
    <definedName name="회계" localSheetId="12">#REF!</definedName>
    <definedName name="회계" localSheetId="13">#REF!</definedName>
    <definedName name="회계">#REF!</definedName>
    <definedName name="ㅕㅏㄴㅇㄱ" localSheetId="14">#REF!</definedName>
    <definedName name="ㅕㅏㄴㅇㄱ" localSheetId="15">#REF!</definedName>
    <definedName name="ㅕㅏㄴㅇㄱ" localSheetId="16">#REF!</definedName>
    <definedName name="ㅕㅏㄴㅇㄱ" localSheetId="18">#REF!</definedName>
    <definedName name="ㅕㅏㄴㅇㄱ" localSheetId="19">#REF!</definedName>
    <definedName name="ㅕㅏㄴㅇㄱ" localSheetId="20">#REF!</definedName>
    <definedName name="ㅕㅏㄴㅇㄱ" localSheetId="21">#REF!</definedName>
    <definedName name="ㅕㅏㄴㅇㄱ" localSheetId="22">#REF!</definedName>
    <definedName name="ㅕㅏㄴㅇㄱ" localSheetId="3">#REF!</definedName>
    <definedName name="ㅕㅏㄴㅇㄱ" localSheetId="5">#REF!</definedName>
    <definedName name="ㅕㅏㄴㅇㄱ" localSheetId="6">#REF!</definedName>
    <definedName name="ㅕㅏㄴㅇㄱ" localSheetId="9">#REF!</definedName>
    <definedName name="ㅕㅏㄴㅇㄱ" localSheetId="10">#REF!</definedName>
    <definedName name="ㅕㅏㄴㅇㄱ" localSheetId="11">#REF!</definedName>
    <definedName name="ㅕㅏㄴㅇㄱ" localSheetId="12">#REF!</definedName>
    <definedName name="ㅕㅏㄴㅇㄱ" localSheetId="13">#REF!</definedName>
    <definedName name="ㅕㅏㄴㅇㄱ">#REF!</definedName>
    <definedName name="ㅕㅕ" localSheetId="14">#REF!</definedName>
    <definedName name="ㅕㅕ" localSheetId="15">#REF!</definedName>
    <definedName name="ㅕㅕ" localSheetId="16">#REF!</definedName>
    <definedName name="ㅕㅕ" localSheetId="18">#REF!</definedName>
    <definedName name="ㅕㅕ" localSheetId="19">#REF!</definedName>
    <definedName name="ㅕㅕ" localSheetId="20">#REF!</definedName>
    <definedName name="ㅕㅕ" localSheetId="21">#REF!</definedName>
    <definedName name="ㅕㅕ" localSheetId="22">#REF!</definedName>
    <definedName name="ㅕㅕ" localSheetId="3">#REF!</definedName>
    <definedName name="ㅕㅕ" localSheetId="5">#REF!</definedName>
    <definedName name="ㅕㅕ" localSheetId="6">#REF!</definedName>
    <definedName name="ㅕㅕ" localSheetId="9">#REF!</definedName>
    <definedName name="ㅕㅕ" localSheetId="10">#REF!</definedName>
    <definedName name="ㅕㅕ" localSheetId="11">#REF!</definedName>
    <definedName name="ㅕㅕ" localSheetId="12">#REF!</definedName>
    <definedName name="ㅕㅕ" localSheetId="13">#REF!</definedName>
    <definedName name="ㅕㅕ">#REF!</definedName>
    <definedName name="ㅕㅛㅓ" localSheetId="14">#REF!</definedName>
    <definedName name="ㅕㅛㅓ" localSheetId="15">#REF!</definedName>
    <definedName name="ㅕㅛㅓ" localSheetId="16">#REF!</definedName>
    <definedName name="ㅕㅛㅓ" localSheetId="18">#REF!</definedName>
    <definedName name="ㅕㅛㅓ" localSheetId="19">#REF!</definedName>
    <definedName name="ㅕㅛㅓ" localSheetId="20">#REF!</definedName>
    <definedName name="ㅕㅛㅓ" localSheetId="21">#REF!</definedName>
    <definedName name="ㅕㅛㅓ" localSheetId="22">#REF!</definedName>
    <definedName name="ㅕㅛㅓ" localSheetId="3">#REF!</definedName>
    <definedName name="ㅕㅛㅓ" localSheetId="5">#REF!</definedName>
    <definedName name="ㅕㅛㅓ" localSheetId="6">#REF!</definedName>
    <definedName name="ㅕㅛㅓ" localSheetId="9">#REF!</definedName>
    <definedName name="ㅕㅛㅓ" localSheetId="10">#REF!</definedName>
    <definedName name="ㅕㅛㅓ" localSheetId="11">#REF!</definedName>
    <definedName name="ㅕㅛㅓ" localSheetId="12">#REF!</definedName>
    <definedName name="ㅕㅛㅓ" localSheetId="13">#REF!</definedName>
    <definedName name="ㅕㅛㅓ">#REF!</definedName>
    <definedName name="ㅗㅅㅎㄷㄱ" localSheetId="14">#REF!</definedName>
    <definedName name="ㅗㅅㅎㄷㄱ" localSheetId="15">#REF!</definedName>
    <definedName name="ㅗㅅㅎㄷㄱ" localSheetId="16">#REF!</definedName>
    <definedName name="ㅗㅅㅎㄷㄱ" localSheetId="18">#REF!</definedName>
    <definedName name="ㅗㅅㅎㄷㄱ" localSheetId="19">#REF!</definedName>
    <definedName name="ㅗㅅㅎㄷㄱ" localSheetId="20">#REF!</definedName>
    <definedName name="ㅗㅅㅎㄷㄱ" localSheetId="21">#REF!</definedName>
    <definedName name="ㅗㅅㅎㄷㄱ" localSheetId="22">#REF!</definedName>
    <definedName name="ㅗㅅㅎㄷㄱ" localSheetId="3">#REF!</definedName>
    <definedName name="ㅗㅅㅎㄷㄱ" localSheetId="5">#REF!</definedName>
    <definedName name="ㅗㅅㅎㄷㄱ" localSheetId="6">#REF!</definedName>
    <definedName name="ㅗㅅㅎㄷㄱ" localSheetId="9">#REF!</definedName>
    <definedName name="ㅗㅅㅎㄷㄱ" localSheetId="10">#REF!</definedName>
    <definedName name="ㅗㅅㅎㄷㄱ" localSheetId="11">#REF!</definedName>
    <definedName name="ㅗㅅㅎㄷㄱ" localSheetId="12">#REF!</definedName>
    <definedName name="ㅗㅅㅎㄷㄱ" localSheetId="13">#REF!</definedName>
    <definedName name="ㅗㅅㅎㄷㄱ">#REF!</definedName>
    <definedName name="ㅛㅓㅓㄷㄱㅈ3ㄷㄱㄹㄴ" localSheetId="14">#REF!</definedName>
    <definedName name="ㅛㅓㅓㄷㄱㅈ3ㄷㄱㄹㄴ" localSheetId="15">#REF!</definedName>
    <definedName name="ㅛㅓㅓㄷㄱㅈ3ㄷㄱㄹㄴ" localSheetId="16">#REF!</definedName>
    <definedName name="ㅛㅓㅓㄷㄱㅈ3ㄷㄱㄹㄴ" localSheetId="18">#REF!</definedName>
    <definedName name="ㅛㅓㅓㄷㄱㅈ3ㄷㄱㄹㄴ" localSheetId="19">#REF!</definedName>
    <definedName name="ㅛㅓㅓㄷㄱㅈ3ㄷㄱㄹㄴ" localSheetId="20">#REF!</definedName>
    <definedName name="ㅛㅓㅓㄷㄱㅈ3ㄷㄱㄹㄴ" localSheetId="21">#REF!</definedName>
    <definedName name="ㅛㅓㅓㄷㄱㅈ3ㄷㄱㄹㄴ" localSheetId="22">#REF!</definedName>
    <definedName name="ㅛㅓㅓㄷㄱㅈ3ㄷㄱㄹㄴ" localSheetId="3">#REF!</definedName>
    <definedName name="ㅛㅓㅓㄷㄱㅈ3ㄷㄱㄹㄴ" localSheetId="5">#REF!</definedName>
    <definedName name="ㅛㅓㅓㄷㄱㅈ3ㄷㄱㄹㄴ" localSheetId="6">#REF!</definedName>
    <definedName name="ㅛㅓㅓㄷㄱㅈ3ㄷㄱㄹㄴ" localSheetId="9">#REF!</definedName>
    <definedName name="ㅛㅓㅓㄷㄱㅈ3ㄷㄱㄹㄴ" localSheetId="10">#REF!</definedName>
    <definedName name="ㅛㅓㅓㄷㄱㅈ3ㄷㄱㄹㄴ" localSheetId="11">#REF!</definedName>
    <definedName name="ㅛㅓㅓㄷㄱㅈ3ㄷㄱㄹㄴ" localSheetId="12">#REF!</definedName>
    <definedName name="ㅛㅓㅓㄷㄱㅈ3ㄷㄱㄹㄴ" localSheetId="13">#REF!</definedName>
    <definedName name="ㅛㅓㅓㄷㄱㅈ3ㄷㄱㄹㄴ">#REF!</definedName>
    <definedName name="ㅠ" localSheetId="14">#REF!</definedName>
    <definedName name="ㅠ" localSheetId="15">#REF!</definedName>
    <definedName name="ㅠ" localSheetId="16">#REF!</definedName>
    <definedName name="ㅠ" localSheetId="18">#REF!</definedName>
    <definedName name="ㅠ" localSheetId="19">#REF!</definedName>
    <definedName name="ㅠ" localSheetId="20">#REF!</definedName>
    <definedName name="ㅠ" localSheetId="21">#REF!</definedName>
    <definedName name="ㅠ" localSheetId="22">#REF!</definedName>
    <definedName name="ㅠ" localSheetId="3">#REF!</definedName>
    <definedName name="ㅠ" localSheetId="5">#REF!</definedName>
    <definedName name="ㅠ" localSheetId="6">#REF!</definedName>
    <definedName name="ㅠ" localSheetId="9">#REF!</definedName>
    <definedName name="ㅠ" localSheetId="10">#REF!</definedName>
    <definedName name="ㅠ" localSheetId="11">#REF!</definedName>
    <definedName name="ㅠ" localSheetId="12">#REF!</definedName>
    <definedName name="ㅠ" localSheetId="13">#REF!</definedName>
    <definedName name="ㅠ">#REF!</definedName>
    <definedName name="ㅣㅣㅣㅣ" localSheetId="14">[1]Template_1!#REF!</definedName>
    <definedName name="ㅣㅣㅣㅣ" localSheetId="15">[1]Template_1!#REF!</definedName>
    <definedName name="ㅣㅣㅣㅣ" localSheetId="16">[1]Template_1!#REF!</definedName>
    <definedName name="ㅣㅣㅣㅣ" localSheetId="18">[1]Template_1!#REF!</definedName>
    <definedName name="ㅣㅣㅣㅣ" localSheetId="19">[1]Template_1!#REF!</definedName>
    <definedName name="ㅣㅣㅣㅣ" localSheetId="20">[1]Template_1!#REF!</definedName>
    <definedName name="ㅣㅣㅣㅣ" localSheetId="21">[1]Template_1!#REF!</definedName>
    <definedName name="ㅣㅣㅣㅣ" localSheetId="22">[1]Template_1!#REF!</definedName>
    <definedName name="ㅣㅣㅣㅣ" localSheetId="3">[1]Template_1!#REF!</definedName>
    <definedName name="ㅣㅣㅣㅣ" localSheetId="5">[1]Template_1!#REF!</definedName>
    <definedName name="ㅣㅣㅣㅣ" localSheetId="6">[1]Template_1!#REF!</definedName>
    <definedName name="ㅣㅣㅣㅣ" localSheetId="9">[1]Template_1!#REF!</definedName>
    <definedName name="ㅣㅣㅣㅣ" localSheetId="10">[1]Template_1!#REF!</definedName>
    <definedName name="ㅣㅣㅣㅣ" localSheetId="11">[1]Template_1!#REF!</definedName>
    <definedName name="ㅣㅣㅣㅣ" localSheetId="12">[1]Template_1!#REF!</definedName>
    <definedName name="ㅣㅣㅣㅣ" localSheetId="13">[1]Template_1!#REF!</definedName>
    <definedName name="ㅣㅣㅣㅣ">[1]Template_1!#REF!</definedName>
  </definedNames>
  <calcPr calcId="162913"/>
</workbook>
</file>

<file path=xl/calcChain.xml><?xml version="1.0" encoding="utf-8"?>
<calcChain xmlns="http://schemas.openxmlformats.org/spreadsheetml/2006/main">
  <c r="B16" i="75" l="1"/>
  <c r="V16" i="62" l="1"/>
  <c r="E16" i="80"/>
  <c r="D16" i="66" l="1"/>
  <c r="O16" i="66"/>
  <c r="L16" i="66"/>
  <c r="I16" i="66"/>
  <c r="M14" i="64"/>
  <c r="BG15" i="62"/>
  <c r="BD15" i="62"/>
  <c r="M15" i="62"/>
  <c r="L15" i="62"/>
  <c r="K15" i="62"/>
  <c r="I15" i="62"/>
  <c r="F15" i="62"/>
  <c r="O14" i="60"/>
  <c r="L22" i="60"/>
  <c r="B16" i="66" l="1"/>
  <c r="B15" i="79" l="1"/>
  <c r="C15" i="79"/>
  <c r="C17" i="78"/>
  <c r="D17" i="78"/>
  <c r="E17" i="78"/>
  <c r="B17" i="78"/>
  <c r="B18" i="78"/>
  <c r="C16" i="78"/>
  <c r="D16" i="78"/>
  <c r="E16" i="78"/>
  <c r="B16" i="78"/>
  <c r="C15" i="78"/>
  <c r="D15" i="78"/>
  <c r="E15" i="78"/>
  <c r="B15" i="78"/>
  <c r="C14" i="78"/>
  <c r="D14" i="78"/>
  <c r="E14" i="78"/>
  <c r="B14" i="78"/>
  <c r="C13" i="78"/>
  <c r="D13" i="78"/>
  <c r="E13" i="78"/>
  <c r="B13" i="78"/>
  <c r="O18" i="78"/>
  <c r="P18" i="78"/>
  <c r="Q18" i="78"/>
  <c r="C18" i="78"/>
  <c r="D18" i="78"/>
  <c r="E18" i="78"/>
  <c r="C16" i="75"/>
  <c r="D16" i="75"/>
  <c r="E16" i="75"/>
  <c r="I24" i="73"/>
  <c r="H24" i="73"/>
  <c r="B15" i="73"/>
  <c r="B11" i="73"/>
  <c r="C12" i="73"/>
  <c r="C11" i="73"/>
  <c r="B12" i="73"/>
  <c r="B13" i="73"/>
  <c r="C13" i="73"/>
  <c r="B14" i="73"/>
  <c r="C14" i="73"/>
  <c r="C15" i="73"/>
  <c r="B16" i="72"/>
  <c r="C16" i="72"/>
  <c r="J24" i="64"/>
  <c r="G24" i="64"/>
  <c r="D24" i="64"/>
  <c r="J23" i="64"/>
  <c r="G23" i="64"/>
  <c r="D23" i="64"/>
  <c r="J22" i="64"/>
  <c r="G22" i="64"/>
  <c r="D22" i="64"/>
  <c r="G21" i="64"/>
  <c r="D21" i="64"/>
  <c r="G20" i="64"/>
  <c r="D20" i="64"/>
  <c r="G19" i="64"/>
  <c r="D19" i="64"/>
  <c r="G18" i="64"/>
  <c r="D18" i="64"/>
  <c r="J17" i="64"/>
  <c r="G17" i="64"/>
  <c r="D17" i="64"/>
  <c r="J16" i="64"/>
  <c r="G16" i="64"/>
  <c r="D16" i="64"/>
  <c r="G15" i="64"/>
  <c r="D15" i="64"/>
  <c r="L14" i="64"/>
  <c r="K14" i="64"/>
  <c r="I14" i="64"/>
  <c r="H14" i="64"/>
  <c r="F14" i="64"/>
  <c r="E14" i="64"/>
  <c r="C14" i="64"/>
  <c r="D14" i="64" s="1"/>
  <c r="B14" i="64"/>
  <c r="C16" i="62"/>
  <c r="D15" i="62"/>
  <c r="BJ25" i="62"/>
  <c r="BA25" i="62"/>
  <c r="AX25" i="62"/>
  <c r="AU25" i="62"/>
  <c r="AT25" i="62"/>
  <c r="AS25" i="62"/>
  <c r="AP25" i="62"/>
  <c r="AM25" i="62"/>
  <c r="AL25" i="62"/>
  <c r="AJ25" i="62"/>
  <c r="AG25" i="62"/>
  <c r="AD25" i="62"/>
  <c r="AA25" i="62"/>
  <c r="X25" i="62"/>
  <c r="W25" i="62"/>
  <c r="S25" i="62"/>
  <c r="P25" i="62"/>
  <c r="C25" i="62"/>
  <c r="B25" i="62"/>
  <c r="BJ24" i="62"/>
  <c r="AX24" i="62"/>
  <c r="AU24" i="62"/>
  <c r="AT24" i="62"/>
  <c r="AP24" i="62"/>
  <c r="AM24" i="62"/>
  <c r="AL24" i="62"/>
  <c r="AA24" i="62"/>
  <c r="X24" i="62"/>
  <c r="W24" i="62"/>
  <c r="S24" i="62"/>
  <c r="P24" i="62"/>
  <c r="C24" i="62"/>
  <c r="B24" i="62"/>
  <c r="BJ23" i="62"/>
  <c r="AU23" i="62"/>
  <c r="AT23" i="62"/>
  <c r="AP23" i="62"/>
  <c r="AM23" i="62"/>
  <c r="AL23" i="62"/>
  <c r="AA23" i="62"/>
  <c r="X23" i="62"/>
  <c r="W23" i="62"/>
  <c r="S23" i="62"/>
  <c r="P23" i="62"/>
  <c r="C23" i="62"/>
  <c r="B23" i="62"/>
  <c r="BJ22" i="62"/>
  <c r="BA22" i="62"/>
  <c r="AX22" i="62"/>
  <c r="AU22" i="62"/>
  <c r="AT22" i="62"/>
  <c r="AP22" i="62"/>
  <c r="AM22" i="62"/>
  <c r="AL22" i="62"/>
  <c r="AJ22" i="62"/>
  <c r="AA22" i="62"/>
  <c r="X22" i="62"/>
  <c r="W22" i="62"/>
  <c r="S22" i="62"/>
  <c r="P22" i="62"/>
  <c r="C22" i="62"/>
  <c r="B22" i="62"/>
  <c r="BJ21" i="62"/>
  <c r="BA21" i="62"/>
  <c r="AU21" i="62"/>
  <c r="AT21" i="62"/>
  <c r="AP21" i="62"/>
  <c r="AM21" i="62"/>
  <c r="AL21" i="62"/>
  <c r="AJ21" i="62"/>
  <c r="AA21" i="62"/>
  <c r="X21" i="62"/>
  <c r="W21" i="62"/>
  <c r="V21" i="62"/>
  <c r="S21" i="62"/>
  <c r="P21" i="62"/>
  <c r="C21" i="62"/>
  <c r="B21" i="62"/>
  <c r="BJ20" i="62"/>
  <c r="AX20" i="62"/>
  <c r="AU20" i="62"/>
  <c r="AT20" i="62"/>
  <c r="AP20" i="62"/>
  <c r="AM20" i="62"/>
  <c r="AL20" i="62"/>
  <c r="AG20" i="62"/>
  <c r="AD20" i="62"/>
  <c r="AA20" i="62"/>
  <c r="X20" i="62"/>
  <c r="W20" i="62"/>
  <c r="V20" i="62"/>
  <c r="S20" i="62"/>
  <c r="P20" i="62"/>
  <c r="C20" i="62"/>
  <c r="B20" i="62"/>
  <c r="BJ19" i="62"/>
  <c r="BA19" i="62"/>
  <c r="AX19" i="62"/>
  <c r="AU19" i="62"/>
  <c r="AT19" i="62"/>
  <c r="AP19" i="62"/>
  <c r="AM19" i="62"/>
  <c r="AL19" i="62"/>
  <c r="AJ19" i="62"/>
  <c r="AD19" i="62"/>
  <c r="AA19" i="62"/>
  <c r="X19" i="62"/>
  <c r="W19" i="62"/>
  <c r="V19" i="62"/>
  <c r="S19" i="62"/>
  <c r="P19" i="62"/>
  <c r="C19" i="62"/>
  <c r="B19" i="62"/>
  <c r="BJ18" i="62"/>
  <c r="AX18" i="62"/>
  <c r="AU18" i="62"/>
  <c r="AT18" i="62"/>
  <c r="AP18" i="62"/>
  <c r="AM18" i="62"/>
  <c r="AL18" i="62"/>
  <c r="AJ18" i="62"/>
  <c r="AA18" i="62"/>
  <c r="X18" i="62"/>
  <c r="W18" i="62"/>
  <c r="V18" i="62"/>
  <c r="S18" i="62"/>
  <c r="P18" i="62"/>
  <c r="C18" i="62"/>
  <c r="B18" i="62"/>
  <c r="BJ17" i="62"/>
  <c r="BA17" i="62"/>
  <c r="AX17" i="62"/>
  <c r="AU17" i="62"/>
  <c r="AT17" i="62"/>
  <c r="AP17" i="62"/>
  <c r="AM17" i="62"/>
  <c r="AL17" i="62"/>
  <c r="AJ17" i="62"/>
  <c r="AG17" i="62"/>
  <c r="AD17" i="62"/>
  <c r="AA17" i="62"/>
  <c r="X17" i="62"/>
  <c r="W17" i="62"/>
  <c r="V17" i="62"/>
  <c r="S17" i="62"/>
  <c r="P17" i="62"/>
  <c r="C17" i="62"/>
  <c r="B17" i="62"/>
  <c r="BJ16" i="62"/>
  <c r="BA16" i="62"/>
  <c r="AX16" i="62"/>
  <c r="AU16" i="62"/>
  <c r="AT16" i="62"/>
  <c r="AS16" i="62"/>
  <c r="AP16" i="62"/>
  <c r="AM16" i="62"/>
  <c r="AL16" i="62"/>
  <c r="AJ16" i="62"/>
  <c r="AA16" i="62"/>
  <c r="X16" i="62"/>
  <c r="W16" i="62"/>
  <c r="S16" i="62"/>
  <c r="P16" i="62"/>
  <c r="B16" i="62"/>
  <c r="BI15" i="62"/>
  <c r="BH15" i="62"/>
  <c r="BF15" i="62"/>
  <c r="BE15" i="62"/>
  <c r="BC15" i="62"/>
  <c r="BB15" i="62"/>
  <c r="AZ15" i="62"/>
  <c r="AY15" i="62"/>
  <c r="BA15" i="62" s="1"/>
  <c r="AW15" i="62"/>
  <c r="AV15" i="62"/>
  <c r="AR15" i="62"/>
  <c r="AQ15" i="62"/>
  <c r="AO15" i="62"/>
  <c r="AP15" i="62" s="1"/>
  <c r="AN15" i="62"/>
  <c r="AI15" i="62"/>
  <c r="AJ15" i="62" s="1"/>
  <c r="AH15" i="62"/>
  <c r="AF15" i="62"/>
  <c r="AE15" i="62"/>
  <c r="AC15" i="62"/>
  <c r="AB15" i="62"/>
  <c r="Z15" i="62"/>
  <c r="AA15" i="62" s="1"/>
  <c r="Y15" i="62"/>
  <c r="U15" i="62"/>
  <c r="T15" i="62"/>
  <c r="R15" i="62"/>
  <c r="S15" i="62" s="1"/>
  <c r="Q15" i="62"/>
  <c r="O15" i="62"/>
  <c r="N15" i="62"/>
  <c r="P15" i="62" s="1"/>
  <c r="H15" i="62"/>
  <c r="G15" i="62"/>
  <c r="E15" i="62"/>
  <c r="I24" i="59"/>
  <c r="C24" i="59"/>
  <c r="B24" i="59"/>
  <c r="I23" i="59"/>
  <c r="F23" i="59"/>
  <c r="C23" i="59"/>
  <c r="B23" i="59"/>
  <c r="I22" i="59"/>
  <c r="F22" i="59"/>
  <c r="C22" i="59"/>
  <c r="B22" i="59"/>
  <c r="I21" i="59"/>
  <c r="F21" i="59"/>
  <c r="C21" i="59"/>
  <c r="B21" i="59"/>
  <c r="I20" i="59"/>
  <c r="F20" i="59"/>
  <c r="C20" i="59"/>
  <c r="B20" i="59"/>
  <c r="I19" i="59"/>
  <c r="F19" i="59"/>
  <c r="C19" i="59"/>
  <c r="B19" i="59"/>
  <c r="I18" i="59"/>
  <c r="F18" i="59"/>
  <c r="C18" i="59"/>
  <c r="B18" i="59"/>
  <c r="I17" i="59"/>
  <c r="F17" i="59"/>
  <c r="C17" i="59"/>
  <c r="B17" i="59"/>
  <c r="I16" i="59"/>
  <c r="F16" i="59"/>
  <c r="C16" i="59"/>
  <c r="B16" i="59"/>
  <c r="B14" i="59" s="1"/>
  <c r="I15" i="59"/>
  <c r="F15" i="59"/>
  <c r="C15" i="59"/>
  <c r="B15" i="59"/>
  <c r="H14" i="59"/>
  <c r="I14" i="59" s="1"/>
  <c r="G14" i="59"/>
  <c r="E14" i="59"/>
  <c r="D14" i="59"/>
  <c r="O24" i="58"/>
  <c r="I24" i="58"/>
  <c r="F24" i="58"/>
  <c r="C24" i="58"/>
  <c r="B24" i="58"/>
  <c r="O23" i="58"/>
  <c r="L23" i="58"/>
  <c r="I23" i="58"/>
  <c r="F23" i="58"/>
  <c r="C23" i="58"/>
  <c r="B23" i="58"/>
  <c r="O22" i="58"/>
  <c r="L22" i="58"/>
  <c r="I22" i="58"/>
  <c r="F22" i="58"/>
  <c r="C22" i="58"/>
  <c r="B22" i="58"/>
  <c r="O21" i="58"/>
  <c r="I21" i="58"/>
  <c r="F21" i="58"/>
  <c r="C21" i="58"/>
  <c r="B21" i="58"/>
  <c r="O20" i="58"/>
  <c r="I20" i="58"/>
  <c r="F20" i="58"/>
  <c r="C20" i="58"/>
  <c r="B20" i="58"/>
  <c r="O19" i="58"/>
  <c r="I19" i="58"/>
  <c r="F19" i="58"/>
  <c r="C19" i="58"/>
  <c r="B19" i="58"/>
  <c r="O18" i="58"/>
  <c r="L18" i="58"/>
  <c r="I18" i="58"/>
  <c r="F18" i="58"/>
  <c r="C18" i="58"/>
  <c r="B18" i="58"/>
  <c r="O17" i="58"/>
  <c r="I17" i="58"/>
  <c r="F17" i="58"/>
  <c r="C17" i="58"/>
  <c r="B17" i="58"/>
  <c r="O16" i="58"/>
  <c r="L16" i="58"/>
  <c r="I16" i="58"/>
  <c r="F16" i="58"/>
  <c r="C16" i="58"/>
  <c r="B16" i="58"/>
  <c r="O15" i="58"/>
  <c r="I15" i="58"/>
  <c r="F15" i="58"/>
  <c r="C15" i="58"/>
  <c r="B15" i="58"/>
  <c r="N14" i="58"/>
  <c r="O14" i="58" s="1"/>
  <c r="M14" i="58"/>
  <c r="K14" i="58"/>
  <c r="J14" i="58"/>
  <c r="H14" i="58"/>
  <c r="G14" i="58"/>
  <c r="E14" i="58"/>
  <c r="D14" i="58"/>
  <c r="L10" i="61"/>
  <c r="L11" i="61"/>
  <c r="L12" i="61"/>
  <c r="L13" i="61"/>
  <c r="L9" i="61"/>
  <c r="F14" i="61"/>
  <c r="F13" i="61"/>
  <c r="D14" i="61"/>
  <c r="E14" i="61"/>
  <c r="G14" i="61"/>
  <c r="H14" i="61"/>
  <c r="F15" i="61"/>
  <c r="I15" i="61"/>
  <c r="F16" i="61"/>
  <c r="I16" i="61"/>
  <c r="F17" i="61"/>
  <c r="I17" i="61"/>
  <c r="F18" i="61"/>
  <c r="I18" i="61"/>
  <c r="F19" i="61"/>
  <c r="I19" i="61"/>
  <c r="F20" i="61"/>
  <c r="I20" i="61"/>
  <c r="F21" i="61"/>
  <c r="I21" i="61"/>
  <c r="F22" i="61"/>
  <c r="I22" i="61"/>
  <c r="F23" i="61"/>
  <c r="I23" i="61"/>
  <c r="F24" i="61"/>
  <c r="C24" i="61"/>
  <c r="B24" i="61"/>
  <c r="L23" i="61"/>
  <c r="C23" i="61"/>
  <c r="B23" i="61"/>
  <c r="L22" i="61"/>
  <c r="C22" i="61"/>
  <c r="B22" i="61"/>
  <c r="C21" i="61"/>
  <c r="B21" i="61"/>
  <c r="C20" i="61"/>
  <c r="B20" i="61"/>
  <c r="L19" i="61"/>
  <c r="C19" i="61"/>
  <c r="B19" i="61"/>
  <c r="L18" i="61"/>
  <c r="C18" i="61"/>
  <c r="B18" i="61"/>
  <c r="L17" i="61"/>
  <c r="C17" i="61"/>
  <c r="B17" i="61"/>
  <c r="L16" i="61"/>
  <c r="C16" i="61"/>
  <c r="B16" i="61"/>
  <c r="L15" i="61"/>
  <c r="C15" i="61"/>
  <c r="B15" i="61"/>
  <c r="K14" i="61"/>
  <c r="L14" i="61" s="1"/>
  <c r="J14" i="61"/>
  <c r="L24" i="60"/>
  <c r="C24" i="60"/>
  <c r="B24" i="60"/>
  <c r="C23" i="60"/>
  <c r="B23" i="60"/>
  <c r="I22" i="60"/>
  <c r="F22" i="60"/>
  <c r="C22" i="60"/>
  <c r="B22" i="60"/>
  <c r="F21" i="60"/>
  <c r="C21" i="60"/>
  <c r="B21" i="60"/>
  <c r="L20" i="60"/>
  <c r="F20" i="60"/>
  <c r="C20" i="60"/>
  <c r="B20" i="60"/>
  <c r="L19" i="60"/>
  <c r="F19" i="60"/>
  <c r="C19" i="60"/>
  <c r="B19" i="60"/>
  <c r="L18" i="60"/>
  <c r="F18" i="60"/>
  <c r="C18" i="60"/>
  <c r="B18" i="60"/>
  <c r="L17" i="60"/>
  <c r="F17" i="60"/>
  <c r="C17" i="60"/>
  <c r="B17" i="60"/>
  <c r="F16" i="60"/>
  <c r="C16" i="60"/>
  <c r="B16" i="60"/>
  <c r="L15" i="60"/>
  <c r="F15" i="60"/>
  <c r="C15" i="60"/>
  <c r="B15" i="60"/>
  <c r="N14" i="60"/>
  <c r="M14" i="60"/>
  <c r="K14" i="60"/>
  <c r="J14" i="60"/>
  <c r="H14" i="60"/>
  <c r="G14" i="60"/>
  <c r="E14" i="60"/>
  <c r="F14" i="60" s="1"/>
  <c r="D14" i="60"/>
  <c r="F24" i="55"/>
  <c r="C24" i="55"/>
  <c r="B24" i="55"/>
  <c r="F23" i="55"/>
  <c r="C23" i="55"/>
  <c r="B23" i="55"/>
  <c r="F22" i="55"/>
  <c r="C22" i="55"/>
  <c r="B22" i="55"/>
  <c r="F21" i="55"/>
  <c r="C21" i="55"/>
  <c r="B21" i="55"/>
  <c r="F20" i="55"/>
  <c r="C20" i="55"/>
  <c r="B20" i="55"/>
  <c r="F19" i="55"/>
  <c r="C19" i="55"/>
  <c r="B19" i="55"/>
  <c r="F18" i="55"/>
  <c r="C18" i="55"/>
  <c r="B18" i="55"/>
  <c r="F17" i="55"/>
  <c r="C17" i="55"/>
  <c r="B17" i="55"/>
  <c r="F16" i="55"/>
  <c r="C16" i="55"/>
  <c r="B16" i="55"/>
  <c r="F15" i="55"/>
  <c r="C15" i="55"/>
  <c r="B15" i="55"/>
  <c r="H14" i="55"/>
  <c r="G14" i="55"/>
  <c r="E14" i="55"/>
  <c r="D14" i="55"/>
  <c r="D14" i="54"/>
  <c r="C24" i="54"/>
  <c r="B24" i="54"/>
  <c r="C23" i="54"/>
  <c r="B23" i="54"/>
  <c r="C22" i="54"/>
  <c r="B22" i="54"/>
  <c r="C21" i="54"/>
  <c r="B21" i="54"/>
  <c r="C20" i="54"/>
  <c r="B20" i="54"/>
  <c r="C19" i="54"/>
  <c r="B19" i="54"/>
  <c r="C18" i="54"/>
  <c r="B18" i="54"/>
  <c r="C17" i="54"/>
  <c r="B17" i="54"/>
  <c r="C16" i="54"/>
  <c r="B16" i="54"/>
  <c r="C15" i="54"/>
  <c r="B15" i="54"/>
  <c r="N14" i="54"/>
  <c r="M14" i="54"/>
  <c r="L14" i="54"/>
  <c r="K14" i="54"/>
  <c r="J14" i="54"/>
  <c r="I14" i="54"/>
  <c r="G14" i="54"/>
  <c r="F14" i="54"/>
  <c r="E14" i="54"/>
  <c r="B14" i="81"/>
  <c r="E14" i="81"/>
  <c r="E15" i="81"/>
  <c r="C11" i="80"/>
  <c r="B16" i="80"/>
  <c r="W15" i="62" l="1"/>
  <c r="AG15" i="62"/>
  <c r="X15" i="62"/>
  <c r="V15" i="62"/>
  <c r="C14" i="59"/>
  <c r="C14" i="58"/>
  <c r="I14" i="58"/>
  <c r="B14" i="58"/>
  <c r="I14" i="61"/>
  <c r="I14" i="60"/>
  <c r="B14" i="60"/>
  <c r="C14" i="60"/>
  <c r="G14" i="64"/>
  <c r="J14" i="64"/>
  <c r="C15" i="62"/>
  <c r="AU15" i="62"/>
  <c r="AT15" i="62"/>
  <c r="AM15" i="62"/>
  <c r="AL15" i="62"/>
  <c r="BJ15" i="62"/>
  <c r="AS15" i="62"/>
  <c r="B15" i="62"/>
  <c r="AX15" i="62"/>
  <c r="AD15" i="62"/>
  <c r="F14" i="59"/>
  <c r="F14" i="58"/>
  <c r="L14" i="58"/>
  <c r="C14" i="61"/>
  <c r="B14" i="61"/>
  <c r="L14" i="60"/>
  <c r="C14" i="55"/>
  <c r="B14" i="55"/>
  <c r="F14" i="55"/>
  <c r="B14" i="54"/>
  <c r="C14" i="54"/>
  <c r="L13" i="76" l="1"/>
  <c r="H11" i="76" l="1"/>
</calcChain>
</file>

<file path=xl/sharedStrings.xml><?xml version="1.0" encoding="utf-8"?>
<sst xmlns="http://schemas.openxmlformats.org/spreadsheetml/2006/main" count="1230" uniqueCount="519">
  <si>
    <t>단위 : ha</t>
  </si>
  <si>
    <t>단위 : ha, M/T</t>
  </si>
  <si>
    <t>단위 : 대</t>
  </si>
  <si>
    <t>kg/10a</t>
  </si>
  <si>
    <t>…</t>
  </si>
  <si>
    <t>마리수</t>
  </si>
  <si>
    <t>Total</t>
  </si>
  <si>
    <t>벌채량</t>
  </si>
  <si>
    <t>수집량</t>
  </si>
  <si>
    <t>단위 : ha, 천본</t>
  </si>
  <si>
    <t>Others</t>
    <phoneticPr fontId="2" type="noConversion"/>
  </si>
  <si>
    <t>면적</t>
  </si>
  <si>
    <t>단위 : 가구, 명</t>
  </si>
  <si>
    <t>참  외  Melons</t>
    <phoneticPr fontId="2" type="noConversion"/>
  </si>
  <si>
    <t>Ⅵ. 농림수산업</t>
    <phoneticPr fontId="39" type="noConversion"/>
  </si>
  <si>
    <t>Agriculture, Forestry and Fishing</t>
    <phoneticPr fontId="39" type="noConversion"/>
  </si>
  <si>
    <t>단위 : 가구, 명</t>
    <phoneticPr fontId="4" type="noConversion"/>
  </si>
  <si>
    <t>Unit : household, person</t>
    <phoneticPr fontId="4" type="noConversion"/>
  </si>
  <si>
    <t>농가인구      Farm population</t>
  </si>
  <si>
    <t>연   별</t>
    <phoneticPr fontId="4" type="noConversion"/>
  </si>
  <si>
    <t>계</t>
  </si>
  <si>
    <t>전업</t>
  </si>
  <si>
    <t xml:space="preserve">계  </t>
  </si>
  <si>
    <t>남자</t>
  </si>
  <si>
    <t>여자</t>
    <phoneticPr fontId="4" type="noConversion"/>
  </si>
  <si>
    <t>Full-time</t>
    <phoneticPr fontId="4" type="noConversion"/>
  </si>
  <si>
    <t>Male</t>
    <phoneticPr fontId="4" type="noConversion"/>
  </si>
  <si>
    <t>Female</t>
    <phoneticPr fontId="4" type="noConversion"/>
  </si>
  <si>
    <t>2. 경  지  면  적</t>
    <phoneticPr fontId="4" type="noConversion"/>
  </si>
  <si>
    <t>unit : ha</t>
    <phoneticPr fontId="4" type="noConversion"/>
  </si>
  <si>
    <t>총    계</t>
    <phoneticPr fontId="4" type="noConversion"/>
  </si>
  <si>
    <t>논</t>
  </si>
  <si>
    <t>밭</t>
  </si>
  <si>
    <t>1. 농가 및 농가인구</t>
    <phoneticPr fontId="2" type="noConversion"/>
  </si>
  <si>
    <t>Farm Households and Population</t>
    <phoneticPr fontId="4" type="noConversion"/>
  </si>
  <si>
    <t>농    가   Farm households</t>
    <phoneticPr fontId="4" type="noConversion"/>
  </si>
  <si>
    <t>겸업</t>
    <phoneticPr fontId="4" type="noConversion"/>
  </si>
  <si>
    <t>Part-time</t>
    <phoneticPr fontId="2" type="noConversion"/>
  </si>
  <si>
    <t>Area of Cultivated Land</t>
    <phoneticPr fontId="2" type="noConversion"/>
  </si>
  <si>
    <t>Paddy Field</t>
    <phoneticPr fontId="4" type="noConversion"/>
  </si>
  <si>
    <t>Upland</t>
    <phoneticPr fontId="4" type="noConversion"/>
  </si>
  <si>
    <t>가구당 경지면적</t>
    <phoneticPr fontId="4" type="noConversion"/>
  </si>
  <si>
    <t>Agricultrual land area per household (a)</t>
    <phoneticPr fontId="4" type="noConversion"/>
  </si>
  <si>
    <t>Paddy Field</t>
    <phoneticPr fontId="2" type="noConversion"/>
  </si>
  <si>
    <t>Upland</t>
    <phoneticPr fontId="2" type="noConversion"/>
  </si>
  <si>
    <t>Unit : ha, M/T</t>
    <phoneticPr fontId="4" type="noConversion"/>
  </si>
  <si>
    <t>연  별</t>
    <phoneticPr fontId="39" type="noConversion"/>
  </si>
  <si>
    <t>합     계        Total</t>
    <phoneticPr fontId="4" type="noConversion"/>
  </si>
  <si>
    <t>미    곡     Rice</t>
    <phoneticPr fontId="4" type="noConversion"/>
  </si>
  <si>
    <t>면  적</t>
    <phoneticPr fontId="39" type="noConversion"/>
  </si>
  <si>
    <t>생산량</t>
    <phoneticPr fontId="39" type="noConversion"/>
  </si>
  <si>
    <t>읍면별</t>
    <phoneticPr fontId="39" type="noConversion"/>
  </si>
  <si>
    <t>Area</t>
    <phoneticPr fontId="39" type="noConversion"/>
  </si>
  <si>
    <t>Production</t>
    <phoneticPr fontId="39" type="noConversion"/>
  </si>
  <si>
    <t>홍천읍</t>
    <phoneticPr fontId="4" type="noConversion"/>
  </si>
  <si>
    <t>화촌면</t>
  </si>
  <si>
    <t>두촌면</t>
  </si>
  <si>
    <t>내촌면</t>
  </si>
  <si>
    <t>서석면</t>
  </si>
  <si>
    <t>동면</t>
  </si>
  <si>
    <t>남면</t>
  </si>
  <si>
    <t>서면</t>
  </si>
  <si>
    <t>북방면</t>
  </si>
  <si>
    <t>내면</t>
  </si>
  <si>
    <t>자료 : 농정과</t>
    <phoneticPr fontId="39" type="noConversion"/>
  </si>
  <si>
    <t>맥 류 Wheat &amp; Barley</t>
    <phoneticPr fontId="4" type="noConversion"/>
  </si>
  <si>
    <t>Rice</t>
    <phoneticPr fontId="4" type="noConversion"/>
  </si>
  <si>
    <t>논      벼       Paddy  rice</t>
    <phoneticPr fontId="4" type="noConversion"/>
  </si>
  <si>
    <t>Wheat and Barley</t>
  </si>
  <si>
    <t>쌀보리      
Naked barley</t>
    <phoneticPr fontId="4" type="noConversion"/>
  </si>
  <si>
    <t>면적</t>
    <phoneticPr fontId="39" type="noConversion"/>
  </si>
  <si>
    <t>생산량</t>
  </si>
  <si>
    <t xml:space="preserve"> </t>
  </si>
  <si>
    <t xml:space="preserve"> </t>
    <phoneticPr fontId="39" type="noConversion"/>
  </si>
  <si>
    <t>면 적</t>
  </si>
  <si>
    <t>Potatoes</t>
  </si>
  <si>
    <t>합   계    Total</t>
  </si>
  <si>
    <t>고  구  마    Sweet potato</t>
    <phoneticPr fontId="39" type="noConversion"/>
  </si>
  <si>
    <t>감    자     White potato</t>
    <phoneticPr fontId="4" type="noConversion"/>
  </si>
  <si>
    <t>면  적</t>
  </si>
  <si>
    <t>생 산 량</t>
    <phoneticPr fontId="4" type="noConversion"/>
  </si>
  <si>
    <t>면 적</t>
    <phoneticPr fontId="71" type="noConversion"/>
  </si>
  <si>
    <t>Kg/10a</t>
    <phoneticPr fontId="71" type="noConversion"/>
  </si>
  <si>
    <t>Area</t>
  </si>
  <si>
    <t>겉보리     
Covered Barley</t>
    <phoneticPr fontId="4" type="noConversion"/>
  </si>
  <si>
    <t>맥주보리       
Beer barley</t>
    <phoneticPr fontId="39" type="noConversion"/>
  </si>
  <si>
    <t>Production</t>
  </si>
  <si>
    <t>Miscellaneous Grains</t>
    <phoneticPr fontId="2" type="noConversion"/>
  </si>
  <si>
    <t>옥수수  
Corn</t>
    <phoneticPr fontId="4" type="noConversion"/>
  </si>
  <si>
    <t>메밀   
Buckwheat</t>
    <phoneticPr fontId="4" type="noConversion"/>
  </si>
  <si>
    <t>밀       
Wheat</t>
    <phoneticPr fontId="4" type="noConversion"/>
  </si>
  <si>
    <t>콩    Soybeans</t>
    <phoneticPr fontId="4" type="noConversion"/>
  </si>
  <si>
    <t>팥    Red Beans</t>
    <phoneticPr fontId="4" type="noConversion"/>
  </si>
  <si>
    <t>녹   두   Green Beans</t>
    <phoneticPr fontId="4" type="noConversion"/>
  </si>
  <si>
    <t>기   타   Other Pulses</t>
    <phoneticPr fontId="4" type="noConversion"/>
  </si>
  <si>
    <t>Vegetable Production(Con't)</t>
    <phoneticPr fontId="4" type="noConversion"/>
  </si>
  <si>
    <t>Vegetable Production</t>
    <phoneticPr fontId="4" type="noConversion"/>
  </si>
  <si>
    <t>단위 : ha, M/T</t>
    <phoneticPr fontId="4" type="noConversion"/>
  </si>
  <si>
    <t>연   별</t>
    <phoneticPr fontId="39" type="noConversion"/>
  </si>
  <si>
    <t>딸  기  Strawberry</t>
  </si>
  <si>
    <t>무  Radish</t>
  </si>
  <si>
    <t>당  근  Carrot</t>
  </si>
  <si>
    <t>고  추  Red pepper</t>
    <phoneticPr fontId="4" type="noConversion"/>
  </si>
  <si>
    <t>양  파  Onions</t>
  </si>
  <si>
    <t>생  강  Ginger</t>
  </si>
  <si>
    <t>마늘 Garlic</t>
  </si>
  <si>
    <t>Area</t>
    <phoneticPr fontId="4" type="noConversion"/>
  </si>
  <si>
    <t>Production</t>
    <phoneticPr fontId="4" type="noConversion"/>
  </si>
  <si>
    <t>수  박  Water Melons</t>
    <phoneticPr fontId="2" type="noConversion"/>
  </si>
  <si>
    <t>오  이  Cucumbers</t>
    <phoneticPr fontId="2" type="noConversion"/>
  </si>
  <si>
    <t>호  박  Pumpkins</t>
    <phoneticPr fontId="2" type="noConversion"/>
  </si>
  <si>
    <t>토마토 Tomatoes</t>
    <phoneticPr fontId="4" type="noConversion"/>
  </si>
  <si>
    <t>배  추  Chinese Cabbage</t>
    <phoneticPr fontId="2" type="noConversion"/>
  </si>
  <si>
    <t>양 배 추  Cabbage</t>
    <phoneticPr fontId="2" type="noConversion"/>
  </si>
  <si>
    <t>시 금 치  Spinach</t>
    <phoneticPr fontId="2" type="noConversion"/>
  </si>
  <si>
    <t>상 추 Lettuce</t>
    <phoneticPr fontId="2" type="noConversion"/>
  </si>
  <si>
    <t>파  Green Onions</t>
    <phoneticPr fontId="4" type="noConversion"/>
  </si>
  <si>
    <t>면   적</t>
    <phoneticPr fontId="4" type="noConversion"/>
  </si>
  <si>
    <t>Production of Oil Seeds and Cash Crops</t>
    <phoneticPr fontId="4" type="noConversion"/>
  </si>
  <si>
    <t>유      채      
Rapeseed</t>
    <phoneticPr fontId="4" type="noConversion"/>
  </si>
  <si>
    <t>땅      콩      
Peanut</t>
    <phoneticPr fontId="4" type="noConversion"/>
  </si>
  <si>
    <t>들       깨    
Wild sesame</t>
    <phoneticPr fontId="4" type="noConversion"/>
  </si>
  <si>
    <t>참       깨     
Sesame</t>
    <phoneticPr fontId="4" type="noConversion"/>
  </si>
  <si>
    <t>Unit : each</t>
    <phoneticPr fontId="4" type="noConversion"/>
  </si>
  <si>
    <t>연  별</t>
    <phoneticPr fontId="4" type="noConversion"/>
  </si>
  <si>
    <t>총  계</t>
    <phoneticPr fontId="4" type="noConversion"/>
  </si>
  <si>
    <t>동  력</t>
    <phoneticPr fontId="4" type="noConversion"/>
  </si>
  <si>
    <t xml:space="preserve"> 농용트랙터    Farm Tractor</t>
    <phoneticPr fontId="4" type="noConversion"/>
  </si>
  <si>
    <t>스피드</t>
    <phoneticPr fontId="4" type="noConversion"/>
  </si>
  <si>
    <t xml:space="preserve"> 동력이앙기 </t>
    <phoneticPr fontId="4" type="noConversion"/>
  </si>
  <si>
    <t xml:space="preserve">관리기  </t>
    <phoneticPr fontId="4" type="noConversion"/>
  </si>
  <si>
    <t>곡  물</t>
    <phoneticPr fontId="4" type="noConversion"/>
  </si>
  <si>
    <t>농산물</t>
    <phoneticPr fontId="4" type="noConversion"/>
  </si>
  <si>
    <t>경운기</t>
    <phoneticPr fontId="4" type="noConversion"/>
  </si>
  <si>
    <t>계</t>
    <phoneticPr fontId="4" type="noConversion"/>
  </si>
  <si>
    <t>소형</t>
    <phoneticPr fontId="4" type="noConversion"/>
  </si>
  <si>
    <t>중형</t>
    <phoneticPr fontId="4" type="noConversion"/>
  </si>
  <si>
    <t>대형</t>
    <phoneticPr fontId="4" type="noConversion"/>
  </si>
  <si>
    <t>스프레이어</t>
    <phoneticPr fontId="4" type="noConversion"/>
  </si>
  <si>
    <t xml:space="preserve"> Rice-transplanter</t>
  </si>
  <si>
    <t>건조기</t>
    <phoneticPr fontId="4" type="noConversion"/>
  </si>
  <si>
    <t>(ss기)</t>
    <phoneticPr fontId="4" type="noConversion"/>
  </si>
  <si>
    <t>보행형</t>
    <phoneticPr fontId="4" type="noConversion"/>
  </si>
  <si>
    <t>승용형</t>
    <phoneticPr fontId="4" type="noConversion"/>
  </si>
  <si>
    <t>3조이하</t>
    <phoneticPr fontId="4" type="noConversion"/>
  </si>
  <si>
    <t>4조</t>
    <phoneticPr fontId="4" type="noConversion"/>
  </si>
  <si>
    <t>5조이상</t>
    <phoneticPr fontId="4" type="noConversion"/>
  </si>
  <si>
    <t>Total</t>
    <phoneticPr fontId="4" type="noConversion"/>
  </si>
  <si>
    <t>Small</t>
    <phoneticPr fontId="4" type="noConversion"/>
  </si>
  <si>
    <t>Medium</t>
    <phoneticPr fontId="4" type="noConversion"/>
  </si>
  <si>
    <t>Walking</t>
    <phoneticPr fontId="4" type="noConversion"/>
  </si>
  <si>
    <t>Taking</t>
    <phoneticPr fontId="4" type="noConversion"/>
  </si>
  <si>
    <t xml:space="preserve"> -3Rows</t>
    <phoneticPr fontId="4" type="noConversion"/>
  </si>
  <si>
    <t xml:space="preserve"> 4Rows</t>
    <phoneticPr fontId="4" type="noConversion"/>
  </si>
  <si>
    <t xml:space="preserve"> +5Rows</t>
    <phoneticPr fontId="4" type="noConversion"/>
  </si>
  <si>
    <t xml:space="preserve">  </t>
    <phoneticPr fontId="4" type="noConversion"/>
  </si>
  <si>
    <t>Agricultural Machinery Holdings</t>
    <phoneticPr fontId="4" type="noConversion"/>
  </si>
  <si>
    <t xml:space="preserve">Large </t>
    <phoneticPr fontId="4" type="noConversion"/>
  </si>
  <si>
    <t>Speed sprayer</t>
    <phoneticPr fontId="4" type="noConversion"/>
  </si>
  <si>
    <t>Cultivator</t>
    <phoneticPr fontId="2" type="noConversion"/>
  </si>
  <si>
    <t>콤바인</t>
    <phoneticPr fontId="4" type="noConversion"/>
  </si>
  <si>
    <t>Combine</t>
    <phoneticPr fontId="2" type="noConversion"/>
  </si>
  <si>
    <t>Agricultural 
dryer</t>
    <phoneticPr fontId="2" type="noConversion"/>
  </si>
  <si>
    <t>Grain dryer</t>
    <phoneticPr fontId="4" type="noConversion"/>
  </si>
  <si>
    <t>Power 
tiller</t>
    <phoneticPr fontId="2" type="noConversion"/>
  </si>
  <si>
    <t>단위 : 가구,마리</t>
    <phoneticPr fontId="4" type="noConversion"/>
  </si>
  <si>
    <t>Unit : household, head</t>
  </si>
  <si>
    <t>연    별</t>
    <phoneticPr fontId="4" type="noConversion"/>
  </si>
  <si>
    <t>말</t>
    <phoneticPr fontId="4" type="noConversion"/>
  </si>
  <si>
    <t>염소(유산양포함)</t>
    <phoneticPr fontId="4" type="noConversion"/>
  </si>
  <si>
    <t>면     양</t>
  </si>
  <si>
    <t>Dairy cattle</t>
  </si>
  <si>
    <t>Pigs</t>
    <phoneticPr fontId="4" type="noConversion"/>
  </si>
  <si>
    <t>Chicken</t>
  </si>
  <si>
    <t>Horses</t>
    <phoneticPr fontId="4" type="noConversion"/>
  </si>
  <si>
    <t>Goats</t>
    <phoneticPr fontId="4" type="noConversion"/>
  </si>
  <si>
    <t>Sheep</t>
    <phoneticPr fontId="4" type="noConversion"/>
  </si>
  <si>
    <t>사육가구</t>
    <phoneticPr fontId="4" type="noConversion"/>
  </si>
  <si>
    <t>Heads</t>
    <phoneticPr fontId="4" type="noConversion"/>
  </si>
  <si>
    <t>사     슴</t>
  </si>
  <si>
    <t>토     끼</t>
  </si>
  <si>
    <t>개</t>
  </si>
  <si>
    <t>오     리</t>
  </si>
  <si>
    <t>칠  면  조</t>
  </si>
  <si>
    <t>거     위</t>
  </si>
  <si>
    <t>Deer</t>
  </si>
  <si>
    <t>Rabbits</t>
    <phoneticPr fontId="4" type="noConversion"/>
  </si>
  <si>
    <t>Dogs</t>
    <phoneticPr fontId="4" type="noConversion"/>
  </si>
  <si>
    <t>Ducks</t>
    <phoneticPr fontId="4" type="noConversion"/>
  </si>
  <si>
    <t>Turkeys</t>
    <phoneticPr fontId="4" type="noConversion"/>
  </si>
  <si>
    <t>Geese</t>
    <phoneticPr fontId="4" type="noConversion"/>
  </si>
  <si>
    <t>자료 : 축산과</t>
    <phoneticPr fontId="4" type="noConversion"/>
  </si>
  <si>
    <t xml:space="preserve"> 주 : 1) 조사기준시점 : 12월 1일 기준  Based on Dec. 1.</t>
  </si>
  <si>
    <t xml:space="preserve">       2)주요가축 : 한육우, 젖소, 돼지, 닭 오리</t>
  </si>
  <si>
    <t xml:space="preserve">          기타가축 : 말, 염소, 면양, 사슴, 토끼, 개, 칠면조, 거위, 꿀벌</t>
  </si>
  <si>
    <t xml:space="preserve">       3) 닭: 용도별 3천수이상 사육농가대상 전수조사(2006년부터)  </t>
  </si>
  <si>
    <t xml:space="preserve">     4) 오리 : 용도별 2천수이상 사육농가대상 전수조사(2011년부터)</t>
    <phoneticPr fontId="2" type="noConversion"/>
  </si>
  <si>
    <t>Number of Livestock and Poultry and Livestock Farm</t>
    <phoneticPr fontId="4" type="noConversion"/>
  </si>
  <si>
    <t>단위 : 마리</t>
  </si>
  <si>
    <t>Unit : head</t>
  </si>
  <si>
    <t>Others</t>
    <phoneticPr fontId="4" type="noConversion"/>
  </si>
  <si>
    <t>Infectious Livestock Diseases by Case</t>
    <phoneticPr fontId="4" type="noConversion"/>
  </si>
  <si>
    <t>돼지열병</t>
    <phoneticPr fontId="4" type="noConversion"/>
  </si>
  <si>
    <t>Production of Forestry Products</t>
    <phoneticPr fontId="4" type="noConversion"/>
  </si>
  <si>
    <t>연     별</t>
    <phoneticPr fontId="4" type="noConversion"/>
  </si>
  <si>
    <t>용재</t>
    <phoneticPr fontId="4" type="noConversion"/>
  </si>
  <si>
    <t>죽재</t>
    <phoneticPr fontId="4" type="noConversion"/>
  </si>
  <si>
    <t>농용자재</t>
  </si>
  <si>
    <t>수실</t>
    <phoneticPr fontId="4" type="noConversion"/>
  </si>
  <si>
    <t>산나물</t>
    <phoneticPr fontId="4" type="noConversion"/>
  </si>
  <si>
    <t>죽순</t>
    <phoneticPr fontId="4" type="noConversion"/>
  </si>
  <si>
    <t>약용식물</t>
    <phoneticPr fontId="4" type="noConversion"/>
  </si>
  <si>
    <t>연  료</t>
    <phoneticPr fontId="4" type="noConversion"/>
  </si>
  <si>
    <t>섬유원료</t>
  </si>
  <si>
    <t>톱밥</t>
    <phoneticPr fontId="4" type="noConversion"/>
  </si>
  <si>
    <t>목초액</t>
    <phoneticPr fontId="4" type="noConversion"/>
  </si>
  <si>
    <t>버  섯</t>
  </si>
  <si>
    <t>조경재</t>
    <phoneticPr fontId="4" type="noConversion"/>
  </si>
  <si>
    <t>수  지</t>
    <phoneticPr fontId="4" type="noConversion"/>
  </si>
  <si>
    <t>토석</t>
    <phoneticPr fontId="4" type="noConversion"/>
  </si>
  <si>
    <t>기타</t>
    <phoneticPr fontId="4" type="noConversion"/>
  </si>
  <si>
    <t>(㎥)</t>
  </si>
  <si>
    <t>(kg)</t>
    <phoneticPr fontId="4" type="noConversion"/>
  </si>
  <si>
    <t>(t)</t>
  </si>
  <si>
    <t>(kg)</t>
  </si>
  <si>
    <t>(M/T)</t>
    <phoneticPr fontId="4" type="noConversion"/>
  </si>
  <si>
    <t>(ℓ)</t>
    <phoneticPr fontId="4" type="noConversion"/>
  </si>
  <si>
    <t>(본)</t>
    <phoneticPr fontId="4" type="noConversion"/>
  </si>
  <si>
    <t>Timber</t>
  </si>
  <si>
    <t>Bamboo</t>
    <phoneticPr fontId="4" type="noConversion"/>
  </si>
  <si>
    <t>Farm 
material</t>
    <phoneticPr fontId="4" type="noConversion"/>
  </si>
  <si>
    <t xml:space="preserve">Nut and 
fruits </t>
    <phoneticPr fontId="4" type="noConversion"/>
  </si>
  <si>
    <t>Wild 
vegetable</t>
    <phoneticPr fontId="4" type="noConversion"/>
  </si>
  <si>
    <t>Bamboo 
shoot</t>
    <phoneticPr fontId="4" type="noConversion"/>
  </si>
  <si>
    <t>Medicinal 
herbs</t>
    <phoneticPr fontId="4" type="noConversion"/>
  </si>
  <si>
    <t>Fuel</t>
  </si>
  <si>
    <t>Fiber</t>
  </si>
  <si>
    <t>saw 
dust</t>
    <phoneticPr fontId="4" type="noConversion"/>
  </si>
  <si>
    <t>wood 
vinegar</t>
    <phoneticPr fontId="4" type="noConversion"/>
  </si>
  <si>
    <t>Mushroom</t>
  </si>
  <si>
    <t>Material for 
landscape</t>
    <phoneticPr fontId="4" type="noConversion"/>
  </si>
  <si>
    <t>Resin</t>
  </si>
  <si>
    <t>Soil and 
stone</t>
    <phoneticPr fontId="4" type="noConversion"/>
  </si>
  <si>
    <t>Others</t>
    <phoneticPr fontId="4" type="noConversion"/>
  </si>
  <si>
    <t>자료 : 산림과</t>
    <phoneticPr fontId="4" type="noConversion"/>
  </si>
  <si>
    <t>Lumbering Permits</t>
    <phoneticPr fontId="4" type="noConversion"/>
  </si>
  <si>
    <t>단위 :  ㎥</t>
    <phoneticPr fontId="4" type="noConversion"/>
  </si>
  <si>
    <t>Unit :   ㎥</t>
    <phoneticPr fontId="4" type="noConversion"/>
  </si>
  <si>
    <t>합           계</t>
    <phoneticPr fontId="4" type="noConversion"/>
  </si>
  <si>
    <t>주  벌</t>
    <phoneticPr fontId="4" type="noConversion"/>
  </si>
  <si>
    <t>수익솎아베기</t>
    <rPh sb="4" eb="6">
      <t>1)</t>
    </rPh>
    <phoneticPr fontId="4" type="noConversion"/>
  </si>
  <si>
    <t>숲가꾸기</t>
    <phoneticPr fontId="4" type="noConversion"/>
  </si>
  <si>
    <t>Final clearing</t>
    <phoneticPr fontId="4" type="noConversion"/>
  </si>
  <si>
    <t>Thinning for profit</t>
    <phoneticPr fontId="4" type="noConversion"/>
  </si>
  <si>
    <t>Forest tending</t>
    <phoneticPr fontId="4" type="noConversion"/>
  </si>
  <si>
    <t>벌채량</t>
    <phoneticPr fontId="4" type="noConversion"/>
  </si>
  <si>
    <t>수집량</t>
    <phoneticPr fontId="4" type="noConversion"/>
  </si>
  <si>
    <t>cutting</t>
  </si>
  <si>
    <t>collected</t>
    <phoneticPr fontId="4" type="noConversion"/>
  </si>
  <si>
    <t>volume</t>
    <phoneticPr fontId="4" type="noConversion"/>
  </si>
  <si>
    <t>Volume</t>
    <phoneticPr fontId="4" type="noConversion"/>
  </si>
  <si>
    <t>-</t>
  </si>
  <si>
    <t>수종갱신</t>
    <phoneticPr fontId="4" type="noConversion"/>
  </si>
  <si>
    <t>피해목</t>
    <phoneticPr fontId="4" type="noConversion"/>
  </si>
  <si>
    <t>산지전용</t>
    <phoneticPr fontId="4" type="noConversion"/>
  </si>
  <si>
    <t>기  타</t>
    <phoneticPr fontId="4" type="noConversion"/>
  </si>
  <si>
    <t>Species conversion</t>
    <phoneticPr fontId="4" type="noConversion"/>
  </si>
  <si>
    <t>Damaged Tree</t>
    <phoneticPr fontId="4" type="noConversion"/>
  </si>
  <si>
    <t>Status Co Forest land</t>
    <phoneticPr fontId="4" type="noConversion"/>
  </si>
  <si>
    <t>Unit : ha, 1,000 seedlings</t>
    <phoneticPr fontId="4" type="noConversion"/>
  </si>
  <si>
    <t>큰나무조림</t>
    <phoneticPr fontId="4" type="noConversion"/>
  </si>
  <si>
    <t>산불피해복구조림</t>
    <phoneticPr fontId="4" type="noConversion"/>
  </si>
  <si>
    <t>기      타</t>
    <phoneticPr fontId="4" type="noConversion"/>
  </si>
  <si>
    <t>Forest fire reforestation</t>
    <phoneticPr fontId="4" type="noConversion"/>
  </si>
  <si>
    <t>Others</t>
  </si>
  <si>
    <t>Seedlings</t>
    <phoneticPr fontId="4" type="noConversion"/>
  </si>
  <si>
    <t>단위 :건,  ha, ㎥, 천원</t>
    <phoneticPr fontId="4" type="noConversion"/>
  </si>
  <si>
    <t>Unit : cases, ha, ㎥, 1,000 won</t>
    <phoneticPr fontId="4" type="noConversion"/>
  </si>
  <si>
    <t>합              계</t>
    <phoneticPr fontId="4" type="noConversion"/>
  </si>
  <si>
    <t>도           벌</t>
    <phoneticPr fontId="4" type="noConversion"/>
  </si>
  <si>
    <t>무 허 가 벌 채</t>
  </si>
  <si>
    <t>불법산지전용</t>
    <phoneticPr fontId="4" type="noConversion"/>
  </si>
  <si>
    <t>산            불</t>
    <phoneticPr fontId="4" type="noConversion"/>
  </si>
  <si>
    <t>기           타</t>
    <phoneticPr fontId="4" type="noConversion"/>
  </si>
  <si>
    <t>Illegal conversion of forest to other uses</t>
    <phoneticPr fontId="4" type="noConversion"/>
  </si>
  <si>
    <t>Mountain fire</t>
    <phoneticPr fontId="4" type="noConversion"/>
  </si>
  <si>
    <t>건 수</t>
  </si>
  <si>
    <t>재적</t>
  </si>
  <si>
    <t>피해액</t>
  </si>
  <si>
    <t>Amount</t>
    <phoneticPr fontId="4" type="noConversion"/>
  </si>
  <si>
    <t>Cases</t>
  </si>
  <si>
    <t>volume</t>
  </si>
  <si>
    <t>damaged</t>
    <phoneticPr fontId="4" type="noConversion"/>
  </si>
  <si>
    <t xml:space="preserve"> </t>
    <phoneticPr fontId="4" type="noConversion"/>
  </si>
  <si>
    <t>건   수</t>
    <phoneticPr fontId="2" type="noConversion"/>
  </si>
  <si>
    <t>경제림조성</t>
    <phoneticPr fontId="4" type="noConversion"/>
  </si>
  <si>
    <t>Commercial forest</t>
    <phoneticPr fontId="4" type="noConversion"/>
  </si>
  <si>
    <t>Mature forest</t>
    <phoneticPr fontId="4" type="noConversion"/>
  </si>
  <si>
    <t>지역특화조림</t>
    <phoneticPr fontId="4" type="noConversion"/>
  </si>
  <si>
    <t>미세먼지저감조림</t>
    <phoneticPr fontId="4" type="noConversion"/>
  </si>
  <si>
    <t>Fine dust-reducing forest</t>
    <phoneticPr fontId="4" type="noConversion"/>
  </si>
  <si>
    <t>Reforestation</t>
    <phoneticPr fontId="4" type="noConversion"/>
  </si>
  <si>
    <t>Secret logging</t>
    <phoneticPr fontId="4" type="noConversion"/>
  </si>
  <si>
    <t>Unlicensed cutting</t>
    <phoneticPr fontId="4" type="noConversion"/>
  </si>
  <si>
    <t>Unit : households, person</t>
    <phoneticPr fontId="4" type="noConversion"/>
  </si>
  <si>
    <t>어     가       Fishery households</t>
    <phoneticPr fontId="4" type="noConversion"/>
  </si>
  <si>
    <t xml:space="preserve">어 가 인 구 </t>
    <phoneticPr fontId="4" type="noConversion"/>
  </si>
  <si>
    <t>Fishery population</t>
    <phoneticPr fontId="4" type="noConversion"/>
  </si>
  <si>
    <t>어 업 종 사 자   Fishery workers</t>
    <phoneticPr fontId="4" type="noConversion"/>
  </si>
  <si>
    <t>합  계</t>
  </si>
  <si>
    <t>전  업</t>
  </si>
  <si>
    <t xml:space="preserve">겸  업   Part time </t>
    <phoneticPr fontId="4" type="noConversion"/>
  </si>
  <si>
    <t>남</t>
  </si>
  <si>
    <t>여</t>
  </si>
  <si>
    <t>5 년 별</t>
    <phoneticPr fontId="4" type="noConversion"/>
  </si>
  <si>
    <t>소  계</t>
  </si>
  <si>
    <t>1 종</t>
  </si>
  <si>
    <t>2 종</t>
  </si>
  <si>
    <t>호당인구</t>
  </si>
  <si>
    <t>호당종사자</t>
    <phoneticPr fontId="4" type="noConversion"/>
  </si>
  <si>
    <t>Person per</t>
    <phoneticPr fontId="4" type="noConversion"/>
  </si>
  <si>
    <t xml:space="preserve">Worker per </t>
    <phoneticPr fontId="4" type="noConversion"/>
  </si>
  <si>
    <t>Full time</t>
  </si>
  <si>
    <t>Sub total</t>
    <phoneticPr fontId="4" type="noConversion"/>
  </si>
  <si>
    <t xml:space="preserve"> household</t>
    <phoneticPr fontId="4" type="noConversion"/>
  </si>
  <si>
    <t>Male</t>
  </si>
  <si>
    <t>Female</t>
  </si>
  <si>
    <t>household</t>
    <phoneticPr fontId="4" type="noConversion"/>
  </si>
  <si>
    <t xml:space="preserve">Type-1 </t>
    <phoneticPr fontId="2" type="noConversion"/>
  </si>
  <si>
    <t>Type-2</t>
    <phoneticPr fontId="2" type="noConversion"/>
  </si>
  <si>
    <t>Fishing Vessel Ownership</t>
    <phoneticPr fontId="4" type="noConversion"/>
  </si>
  <si>
    <t>단위 : 척, 톤</t>
  </si>
  <si>
    <t>Unit : boat, ton</t>
    <phoneticPr fontId="4" type="noConversion"/>
  </si>
  <si>
    <t>합  계   Total</t>
    <phoneticPr fontId="4" type="noConversion"/>
  </si>
  <si>
    <t>1~5톤</t>
  </si>
  <si>
    <t>5~10톤</t>
  </si>
  <si>
    <t>10~20톤</t>
  </si>
  <si>
    <t>20~30톤</t>
  </si>
  <si>
    <t>30~50톤</t>
  </si>
  <si>
    <t>50~100톤</t>
  </si>
  <si>
    <t>100톤</t>
  </si>
  <si>
    <t>동   력</t>
  </si>
  <si>
    <t xml:space="preserve">무동력  </t>
  </si>
  <si>
    <t>미만</t>
  </si>
  <si>
    <t>이상</t>
  </si>
  <si>
    <t>Powered</t>
  </si>
  <si>
    <t>Non-powered</t>
  </si>
  <si>
    <t>척 수</t>
  </si>
  <si>
    <t>톤  수</t>
  </si>
  <si>
    <t>1~5t</t>
  </si>
  <si>
    <t>5~10t</t>
  </si>
  <si>
    <t>10~20t</t>
  </si>
  <si>
    <t>20~30t</t>
  </si>
  <si>
    <t>30~50t</t>
  </si>
  <si>
    <t>50~100t</t>
  </si>
  <si>
    <t>Gross 
tonnage</t>
    <phoneticPr fontId="4" type="noConversion"/>
  </si>
  <si>
    <t>No. of 
boats</t>
    <phoneticPr fontId="4" type="noConversion"/>
  </si>
  <si>
    <t>단위 : 건, 가구, ha, 톤</t>
    <phoneticPr fontId="39" type="noConversion"/>
  </si>
  <si>
    <t>Unit : case, household,ha, ton</t>
    <phoneticPr fontId="4" type="noConversion"/>
  </si>
  <si>
    <t>농산물          Agricultural products</t>
    <phoneticPr fontId="39" type="noConversion"/>
  </si>
  <si>
    <t>축산물          Livestock products</t>
    <phoneticPr fontId="39" type="noConversion"/>
  </si>
  <si>
    <t>합       계</t>
    <phoneticPr fontId="39" type="noConversion"/>
  </si>
  <si>
    <t>유기농산물</t>
    <phoneticPr fontId="39" type="noConversion"/>
  </si>
  <si>
    <t>무농약 농산물</t>
    <phoneticPr fontId="39" type="noConversion"/>
  </si>
  <si>
    <t>합계</t>
    <phoneticPr fontId="39" type="noConversion"/>
  </si>
  <si>
    <t>유기축산물</t>
    <phoneticPr fontId="39" type="noConversion"/>
  </si>
  <si>
    <t>무항생제축산물</t>
    <phoneticPr fontId="39" type="noConversion"/>
  </si>
  <si>
    <t>Pesticide Free</t>
    <phoneticPr fontId="39" type="noConversion"/>
  </si>
  <si>
    <t>Organic</t>
    <phoneticPr fontId="39" type="noConversion"/>
  </si>
  <si>
    <t>Antibiotic free</t>
    <phoneticPr fontId="39" type="noConversion"/>
  </si>
  <si>
    <t>건  수</t>
    <phoneticPr fontId="39" type="noConversion"/>
  </si>
  <si>
    <t>농가수</t>
    <phoneticPr fontId="39" type="noConversion"/>
  </si>
  <si>
    <t>출하량</t>
    <phoneticPr fontId="39" type="noConversion"/>
  </si>
  <si>
    <t>건수</t>
    <phoneticPr fontId="39" type="noConversion"/>
  </si>
  <si>
    <t>농가수</t>
  </si>
  <si>
    <t>Total</t>
    <phoneticPr fontId="39" type="noConversion"/>
  </si>
  <si>
    <t>자료 : 농정과</t>
    <phoneticPr fontId="4" type="noConversion"/>
  </si>
  <si>
    <t>단위 : ha, 천본, 천분, 천주</t>
    <phoneticPr fontId="4" type="noConversion"/>
  </si>
  <si>
    <t>unit : ha, thousand flowers</t>
    <phoneticPr fontId="4" type="noConversion"/>
  </si>
  <si>
    <t>합계</t>
    <phoneticPr fontId="4" type="noConversion"/>
  </si>
  <si>
    <t>Cut  flowers</t>
    <phoneticPr fontId="4" type="noConversion"/>
  </si>
  <si>
    <t>면적</t>
    <phoneticPr fontId="4" type="noConversion"/>
  </si>
  <si>
    <t>판매량</t>
    <phoneticPr fontId="4" type="noConversion"/>
  </si>
  <si>
    <t>Volume of sales</t>
    <phoneticPr fontId="4" type="noConversion"/>
  </si>
  <si>
    <t>Ornamental plants</t>
    <phoneticPr fontId="4" type="noConversion"/>
  </si>
  <si>
    <t>Flowering Plants Cultivation</t>
    <phoneticPr fontId="4" type="noConversion"/>
  </si>
  <si>
    <t>절화류(천본)</t>
    <phoneticPr fontId="4" type="noConversion"/>
  </si>
  <si>
    <t>Potted flowers</t>
    <phoneticPr fontId="4" type="noConversion"/>
  </si>
  <si>
    <t>관상수류(천주)</t>
    <phoneticPr fontId="4" type="noConversion"/>
  </si>
  <si>
    <t>화목류(천주)</t>
    <phoneticPr fontId="4" type="noConversion"/>
  </si>
  <si>
    <t>Flowering trees</t>
    <phoneticPr fontId="4" type="noConversion"/>
  </si>
  <si>
    <t>Other flowering plants</t>
    <phoneticPr fontId="4" type="noConversion"/>
  </si>
  <si>
    <t>잡곡 Miscellaneous grains</t>
  </si>
  <si>
    <t>두    류   Pulses</t>
  </si>
  <si>
    <t>서    류     Potatoes</t>
  </si>
  <si>
    <t xml:space="preserve"> 자료 : 농정과</t>
    <phoneticPr fontId="39" type="noConversion"/>
  </si>
  <si>
    <t xml:space="preserve"> 자료 : 농정과 </t>
    <phoneticPr fontId="2" type="noConversion"/>
  </si>
  <si>
    <t>밭       벼        Upland  rice</t>
    <phoneticPr fontId="4" type="noConversion"/>
  </si>
  <si>
    <t>합     계      Total</t>
    <phoneticPr fontId="4" type="noConversion"/>
  </si>
  <si>
    <t>동면</t>
    <phoneticPr fontId="2" type="noConversion"/>
  </si>
  <si>
    <t>생산량
Production</t>
    <phoneticPr fontId="39" type="noConversion"/>
  </si>
  <si>
    <t>4-1. 미곡</t>
    <phoneticPr fontId="4" type="noConversion"/>
  </si>
  <si>
    <t>Production of food Grains
(Milled Crops)</t>
    <phoneticPr fontId="2" type="noConversion"/>
  </si>
  <si>
    <t>4-2. 맥류</t>
    <phoneticPr fontId="4" type="noConversion"/>
  </si>
  <si>
    <t>4-3. 잡곡</t>
    <phoneticPr fontId="4" type="noConversion"/>
  </si>
  <si>
    <t>Pulse</t>
    <phoneticPr fontId="4" type="noConversion"/>
  </si>
  <si>
    <t>4-4. 두류</t>
    <phoneticPr fontId="4" type="noConversion"/>
  </si>
  <si>
    <t xml:space="preserve"> 자료 : 농정과</t>
    <phoneticPr fontId="2" type="noConversion"/>
  </si>
  <si>
    <t xml:space="preserve"> 자료: 농정과</t>
    <phoneticPr fontId="2" type="noConversion"/>
  </si>
  <si>
    <t>4-5. 서류</t>
    <phoneticPr fontId="4" type="noConversion"/>
  </si>
  <si>
    <t>과 채 류   Fruit-bearing Vegetables</t>
    <phoneticPr fontId="2" type="noConversion"/>
  </si>
  <si>
    <t>과 채 류   Fruit-bearing Vegetables</t>
    <phoneticPr fontId="2" type="noConversion"/>
  </si>
  <si>
    <t>근 채 류   Root vegetables</t>
    <phoneticPr fontId="2" type="noConversion"/>
  </si>
  <si>
    <t>조미채소류   Flavor vegetables</t>
    <phoneticPr fontId="2" type="noConversion"/>
  </si>
  <si>
    <t xml:space="preserve">5. 채소류 생산량  </t>
    <phoneticPr fontId="4" type="noConversion"/>
  </si>
  <si>
    <t>6. 특용작물 생산량</t>
    <phoneticPr fontId="4" type="noConversion"/>
  </si>
  <si>
    <t xml:space="preserve"> 자료 : 농정과</t>
    <phoneticPr fontId="2" type="noConversion"/>
  </si>
  <si>
    <t>자료 : 축산과</t>
    <phoneticPr fontId="2" type="noConversion"/>
  </si>
  <si>
    <t>Underground Water Development</t>
    <phoneticPr fontId="4" type="noConversion"/>
  </si>
  <si>
    <t>단위 : 개, 천원</t>
    <phoneticPr fontId="4" type="noConversion"/>
  </si>
  <si>
    <t>Unit : each, 1,000won</t>
    <phoneticPr fontId="4" type="noConversion"/>
  </si>
  <si>
    <t>착정  Well drilling</t>
    <phoneticPr fontId="4" type="noConversion"/>
  </si>
  <si>
    <t>이용시설(비)   Underground-water facilites</t>
    <phoneticPr fontId="4" type="noConversion"/>
  </si>
  <si>
    <t>총투자액</t>
    <phoneticPr fontId="4" type="noConversion"/>
  </si>
  <si>
    <t>용수개발량</t>
    <phoneticPr fontId="4" type="noConversion"/>
  </si>
  <si>
    <t>공수</t>
    <phoneticPr fontId="4" type="noConversion"/>
  </si>
  <si>
    <t>투자액</t>
    <phoneticPr fontId="4" type="noConversion"/>
  </si>
  <si>
    <t>지구수</t>
    <phoneticPr fontId="4" type="noConversion"/>
  </si>
  <si>
    <t>국비</t>
    <phoneticPr fontId="4" type="noConversion"/>
  </si>
  <si>
    <t>지방비</t>
    <phoneticPr fontId="4" type="noConversion"/>
  </si>
  <si>
    <t>주민</t>
    <phoneticPr fontId="4" type="noConversion"/>
  </si>
  <si>
    <t>Local gov't</t>
    <phoneticPr fontId="4" type="noConversion"/>
  </si>
  <si>
    <t>Residents</t>
    <phoneticPr fontId="4" type="noConversion"/>
  </si>
  <si>
    <t>National 
gov't</t>
    <phoneticPr fontId="4" type="noConversion"/>
  </si>
  <si>
    <t>Invested
amount</t>
    <phoneticPr fontId="4" type="noConversion"/>
  </si>
  <si>
    <t>No. of 
drilled holes</t>
    <phoneticPr fontId="4" type="noConversion"/>
  </si>
  <si>
    <t>No. of 
areas</t>
    <phoneticPr fontId="4" type="noConversion"/>
  </si>
  <si>
    <t>Amount of water
development</t>
    <phoneticPr fontId="2" type="noConversion"/>
  </si>
  <si>
    <t>Gross 
amount
invested</t>
    <phoneticPr fontId="4" type="noConversion"/>
  </si>
  <si>
    <t>재원별 사업비 
Business expenses by financing source</t>
    <phoneticPr fontId="4" type="noConversion"/>
  </si>
  <si>
    <t>Native and beef 
cattle</t>
    <phoneticPr fontId="4" type="noConversion"/>
  </si>
  <si>
    <t>House
-holds</t>
    <phoneticPr fontId="4" type="noConversion"/>
  </si>
  <si>
    <t>…</t>
    <phoneticPr fontId="2" type="noConversion"/>
  </si>
  <si>
    <t>꿀벌통수</t>
    <phoneticPr fontId="2" type="noConversion"/>
  </si>
  <si>
    <t>Beehives</t>
    <phoneticPr fontId="4" type="noConversion"/>
  </si>
  <si>
    <t>구제역</t>
    <phoneticPr fontId="2" type="noConversion"/>
  </si>
  <si>
    <t>결핵병</t>
    <phoneticPr fontId="4" type="noConversion"/>
  </si>
  <si>
    <t>추백리</t>
    <phoneticPr fontId="4" type="noConversion"/>
  </si>
  <si>
    <t>뉴캐슬병</t>
    <phoneticPr fontId="4" type="noConversion"/>
  </si>
  <si>
    <t>낭충봉아
부패병</t>
    <phoneticPr fontId="2" type="noConversion"/>
  </si>
  <si>
    <t>돼지
오제스키병</t>
    <phoneticPr fontId="4" type="noConversion"/>
  </si>
  <si>
    <t>돼지
생식기
호흡기
증후군</t>
    <phoneticPr fontId="4" type="noConversion"/>
  </si>
  <si>
    <t>브루셀라
병</t>
    <phoneticPr fontId="2" type="noConversion"/>
  </si>
  <si>
    <t>가금티
푸스</t>
    <phoneticPr fontId="4" type="noConversion"/>
  </si>
  <si>
    <t>사슴만성
소모성
질병</t>
    <phoneticPr fontId="4" type="noConversion"/>
  </si>
  <si>
    <t>고병원성
조류
인플루
엔자</t>
    <phoneticPr fontId="2" type="noConversion"/>
  </si>
  <si>
    <t>Foot and mouth disease</t>
    <phoneticPr fontId="2" type="noConversion"/>
  </si>
  <si>
    <t>Classical swine fever</t>
    <phoneticPr fontId="2" type="noConversion"/>
  </si>
  <si>
    <t>PRRS</t>
    <phoneticPr fontId="2" type="noConversion"/>
  </si>
  <si>
    <t>HPAI</t>
    <phoneticPr fontId="2" type="noConversion"/>
  </si>
  <si>
    <t>Pullorum disease</t>
    <phoneticPr fontId="2" type="noConversion"/>
  </si>
  <si>
    <t>Fowl typhoid</t>
    <phoneticPr fontId="2" type="noConversion"/>
  </si>
  <si>
    <t>Chronic wasting disease</t>
    <phoneticPr fontId="2" type="noConversion"/>
  </si>
  <si>
    <t>New
castle disease</t>
    <phoneticPr fontId="2" type="noConversion"/>
  </si>
  <si>
    <t>Sac
-brood disease</t>
    <phoneticPr fontId="2" type="noConversion"/>
  </si>
  <si>
    <t>Tuber
-culosis</t>
    <phoneticPr fontId="2" type="noConversion"/>
  </si>
  <si>
    <r>
      <rPr>
        <sz val="9"/>
        <rFont val="맑은 고딕"/>
        <family val="3"/>
        <charset val="129"/>
        <scheme val="minor"/>
      </rPr>
      <t>Aujeszky's</t>
    </r>
    <r>
      <rPr>
        <sz val="10"/>
        <rFont val="맑은 고딕"/>
        <family val="3"/>
        <charset val="129"/>
        <scheme val="minor"/>
      </rPr>
      <t xml:space="preserve"> disease</t>
    </r>
    <phoneticPr fontId="2" type="noConversion"/>
  </si>
  <si>
    <t>Brucello
-sis</t>
    <phoneticPr fontId="2" type="noConversion"/>
  </si>
  <si>
    <t>단위 : 개별</t>
    <phoneticPr fontId="2" type="noConversion"/>
  </si>
  <si>
    <t>Unit : item specific</t>
  </si>
  <si>
    <t xml:space="preserve"> 자료: 산림과</t>
    <phoneticPr fontId="4" type="noConversion"/>
  </si>
  <si>
    <t>Area</t>
    <phoneticPr fontId="2" type="noConversion"/>
  </si>
  <si>
    <t>본 수</t>
    <phoneticPr fontId="2" type="noConversion"/>
  </si>
  <si>
    <t>Regionally 
specialized forest</t>
    <phoneticPr fontId="4" type="noConversion"/>
  </si>
  <si>
    <t>Uncontrolled Forest Damages by Cause</t>
    <phoneticPr fontId="2" type="noConversion"/>
  </si>
  <si>
    <t>주: 국유림 제외</t>
    <phoneticPr fontId="2" type="noConversion"/>
  </si>
  <si>
    <t xml:space="preserve">     2014년 기준 불법산지전용 항목 및 재적항목 추가, 불법산림형질변경 및 산불 항목 삭제</t>
    <phoneticPr fontId="2" type="noConversion"/>
  </si>
  <si>
    <t>Fishery Households and Fishery Households Population
(Inland Waters Fisheries)</t>
    <phoneticPr fontId="2" type="noConversion"/>
  </si>
  <si>
    <t>Less than
1 ton</t>
    <phoneticPr fontId="4" type="noConversion"/>
  </si>
  <si>
    <t>100 ton
or larger</t>
    <phoneticPr fontId="4" type="noConversion"/>
  </si>
  <si>
    <t>1톤</t>
    <phoneticPr fontId="2" type="noConversion"/>
  </si>
  <si>
    <t xml:space="preserve"> 자료 : 축산과</t>
    <phoneticPr fontId="4" type="noConversion"/>
  </si>
  <si>
    <t>Shipments of Eco-Friendly 
Agricultural·Livestock Products</t>
    <phoneticPr fontId="2" type="noConversion"/>
  </si>
  <si>
    <t>ship
-ments</t>
    <phoneticPr fontId="39" type="noConversion"/>
  </si>
  <si>
    <t>No. of 
house
-holds</t>
    <phoneticPr fontId="39" type="noConversion"/>
  </si>
  <si>
    <t>Total 
area</t>
    <phoneticPr fontId="39" type="noConversion"/>
  </si>
  <si>
    <t>No. of 
cases</t>
    <phoneticPr fontId="39" type="noConversion"/>
  </si>
  <si>
    <t>연   별</t>
    <phoneticPr fontId="2" type="noConversion"/>
  </si>
  <si>
    <t>분화류(난류, 초화류 포함)
(천분)</t>
    <phoneticPr fontId="4" type="noConversion"/>
  </si>
  <si>
    <t xml:space="preserve">3. 식량작물생산량(정곡) </t>
    <phoneticPr fontId="4" type="noConversion"/>
  </si>
  <si>
    <t xml:space="preserve"> 자료 : 통계청 「농업면적조사(경지면적통계)」</t>
    <phoneticPr fontId="4" type="noConversion"/>
  </si>
  <si>
    <t xml:space="preserve"> 자료 : 통계청 「농림어업조사」</t>
    <phoneticPr fontId="4" type="noConversion"/>
  </si>
  <si>
    <t xml:space="preserve"> 주 : 1) 조, 수수 포함</t>
    <phoneticPr fontId="2" type="noConversion"/>
  </si>
  <si>
    <r>
      <t>기타</t>
    </r>
    <r>
      <rPr>
        <vertAlign val="superscript"/>
        <sz val="10"/>
        <color theme="1"/>
        <rFont val="맑은 고딕"/>
        <family val="3"/>
        <charset val="129"/>
        <scheme val="minor"/>
      </rPr>
      <t>1)</t>
    </r>
    <r>
      <rPr>
        <sz val="10"/>
        <color theme="1"/>
        <rFont val="맑은 고딕"/>
        <family val="3"/>
        <charset val="129"/>
        <scheme val="minor"/>
      </rPr>
      <t xml:space="preserve">
Other Miscellaneous grains</t>
    </r>
    <phoneticPr fontId="4" type="noConversion"/>
  </si>
  <si>
    <t xml:space="preserve">
읍면별</t>
    <phoneticPr fontId="39" type="noConversion"/>
  </si>
  <si>
    <t>채소류 생산량(속)</t>
    <phoneticPr fontId="4" type="noConversion"/>
  </si>
  <si>
    <t>채소류생산량(속)
Vegetable Production(Con't)</t>
    <phoneticPr fontId="4" type="noConversion"/>
  </si>
  <si>
    <t>엽  채  류   Leafy and Stem vegetables</t>
    <phoneticPr fontId="2" type="noConversion"/>
  </si>
  <si>
    <r>
      <t>닭</t>
    </r>
    <r>
      <rPr>
        <vertAlign val="superscript"/>
        <sz val="10"/>
        <rFont val="맑은 고딕"/>
        <family val="3"/>
        <charset val="129"/>
        <scheme val="minor"/>
      </rPr>
      <t xml:space="preserve"> 1) 2)</t>
    </r>
    <phoneticPr fontId="4" type="noConversion"/>
  </si>
  <si>
    <r>
      <t>한  육  우</t>
    </r>
    <r>
      <rPr>
        <vertAlign val="superscript"/>
        <sz val="10"/>
        <rFont val="맑은 고딕"/>
        <family val="3"/>
        <charset val="129"/>
        <scheme val="minor"/>
      </rPr>
      <t>1)</t>
    </r>
    <phoneticPr fontId="4" type="noConversion"/>
  </si>
  <si>
    <r>
      <t>젖     소</t>
    </r>
    <r>
      <rPr>
        <vertAlign val="superscript"/>
        <sz val="10"/>
        <rFont val="맑은 고딕"/>
        <family val="3"/>
        <charset val="129"/>
        <scheme val="minor"/>
      </rPr>
      <t>1)</t>
    </r>
    <phoneticPr fontId="4" type="noConversion"/>
  </si>
  <si>
    <r>
      <t>돼     지</t>
    </r>
    <r>
      <rPr>
        <vertAlign val="superscript"/>
        <sz val="10"/>
        <rFont val="맑은 고딕"/>
        <family val="3"/>
        <charset val="129"/>
        <scheme val="minor"/>
      </rPr>
      <t>1)</t>
    </r>
    <phoneticPr fontId="4" type="noConversion"/>
  </si>
  <si>
    <t xml:space="preserve"> 자료 : 「목재수급통계」 산림청 산림자원과</t>
    <phoneticPr fontId="4" type="noConversion"/>
  </si>
  <si>
    <t>자료 : 통계청 「농림어업총조사」,「농림어업조사」</t>
    <phoneticPr fontId="4" type="noConversion"/>
  </si>
  <si>
    <t>Total</t>
    <phoneticPr fontId="2" type="noConversion"/>
  </si>
  <si>
    <t xml:space="preserve"> 자료 : 농정과</t>
    <phoneticPr fontId="4" type="noConversion"/>
  </si>
  <si>
    <t xml:space="preserve">연  별
</t>
    <phoneticPr fontId="39" type="noConversion"/>
  </si>
  <si>
    <t xml:space="preserve">7. 농업용 기계보유 </t>
    <phoneticPr fontId="4" type="noConversion"/>
  </si>
  <si>
    <t>8. 농업용 지하수</t>
    <phoneticPr fontId="4" type="noConversion"/>
  </si>
  <si>
    <t>9. 가 축 사 육</t>
    <phoneticPr fontId="4" type="noConversion"/>
  </si>
  <si>
    <t>10. 가축전염병 발생</t>
    <phoneticPr fontId="4" type="noConversion"/>
  </si>
  <si>
    <t>11. 임 산 물 생 산 량</t>
    <phoneticPr fontId="4" type="noConversion"/>
  </si>
  <si>
    <t>12. 임목벌채 허가(신고)</t>
    <phoneticPr fontId="4" type="noConversion"/>
  </si>
  <si>
    <t>13. 조림</t>
    <phoneticPr fontId="4" type="noConversion"/>
  </si>
  <si>
    <t>14. 불법 산림훼손 피해현황</t>
    <phoneticPr fontId="4" type="noConversion"/>
  </si>
  <si>
    <t xml:space="preserve"> 15. 어가 및 어가인구
(내수면어업)</t>
    <phoneticPr fontId="4" type="noConversion"/>
  </si>
  <si>
    <t>16. 어선보유</t>
    <phoneticPr fontId="4" type="noConversion"/>
  </si>
  <si>
    <t>17. 친환경 농·축산물 출하현황</t>
    <phoneticPr fontId="4" type="noConversion"/>
  </si>
  <si>
    <t>18. 화훼재배현황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</si>
</sst>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1">
    <numFmt numFmtId="42" formatCode="_-&quot;₩&quot;* #,##0_-;\-&quot;₩&quot;* #,##0_-;_-&quot;₩&quot;* &quot;-&quot;_-;_-@_-"/>
    <numFmt numFmtId="41" formatCode="_-* #,##0_-;\-* #,##0_-;_-* &quot;-&quot;_-;_-@_-"/>
    <numFmt numFmtId="176" formatCode="_ * #,##0_ ;_ * \-#,##0_ ;_ * &quot;-&quot;_ ;_ @_ "/>
    <numFmt numFmtId="177" formatCode="&quot;₩&quot;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78" formatCode="&quot;₩&quot;#,##0;[Red]&quot;₩&quot;&quot;₩&quot;\-#,##0"/>
    <numFmt numFmtId="179" formatCode="_ * #,##0.00_ ;_ * \-#,##0.00_ ;_ * &quot;-&quot;??_ ;_ @_ "/>
    <numFmt numFmtId="180" formatCode="&quot;₩&quot;#,##0.0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81" formatCode="&quot;₩&quot;#,##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2" formatCode="_ * #,##0.00_ ;_ 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_ ;_ * &quot;-&quot;??_ ;_ @_ "/>
    <numFmt numFmtId="183" formatCode="&quot;₩&quot;#,##0.0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84" formatCode="&quot;₩&quot;#,##0;&quot;₩&quot;&quot;₩&quot;\-#,##0"/>
    <numFmt numFmtId="185" formatCode="_ * #,##0.00_ ;_ * \-#,##0.00_ ;_ * &quot;-&quot;_ ;_ @_ "/>
    <numFmt numFmtId="186" formatCode="&quot;₩&quot;#,##0.00;&quot;₩&quot;\-#,##0.00"/>
    <numFmt numFmtId="187" formatCode="_-[$€-2]* #,##0.00_-;\-[$€-2]* #,##0.00_-;_-[$€-2]* &quot;-&quot;??_-"/>
    <numFmt numFmtId="188" formatCode="&quot;₩&quot;#,##0.00;&quot;₩&quot;&quot;₩&quot;&quot;₩&quot;&quot;₩&quot;&quot;₩&quot;&quot;₩&quot;\-#,##0.00"/>
    <numFmt numFmtId="189" formatCode="_ &quot;₩&quot;* #,##0.00_ ;_ &quot;₩&quot;* &quot;₩&quot;\-#,##0.00_ ;_ &quot;₩&quot;* &quot;-&quot;??_ ;_ @_ "/>
    <numFmt numFmtId="190" formatCode="&quot;₩&quot;#,##0;&quot;₩&quot;&quot;₩&quot;&quot;₩&quot;\-#,##0"/>
    <numFmt numFmtId="191" formatCode="#,##0.0_ "/>
    <numFmt numFmtId="192" formatCode="#\ ###\ ##0"/>
    <numFmt numFmtId="193" formatCode="_ * #,##0.0_ ;_ * \-#,##0.0_ ;_ * &quot;-&quot;_ ;_ @_ "/>
    <numFmt numFmtId="194" formatCode="_-* #,##0.0_-;\-* #,##0.0_-;_-* &quot;-&quot;?_-;_-@_-"/>
    <numFmt numFmtId="195" formatCode="0.0"/>
    <numFmt numFmtId="196" formatCode="_ * #,##0.000_ ;_ * \-#,##0.000_ ;_ * &quot;-&quot;_ ;_ @_ "/>
    <numFmt numFmtId="197" formatCode="#,##0.00_ "/>
    <numFmt numFmtId="198" formatCode="0.00_);[Red]\(0.00\)"/>
    <numFmt numFmtId="199" formatCode="#,##0.00_);[Red]\(#,##0.00\)"/>
    <numFmt numFmtId="200" formatCode="0.0_);[Red]\(0.0\)"/>
    <numFmt numFmtId="201" formatCode="_-* #,##0.00_-;\-* #,##0.00_-;_-* &quot;-&quot;_-;_-@_-"/>
    <numFmt numFmtId="202" formatCode="0_);[Red]\(0\)"/>
    <numFmt numFmtId="203" formatCode="0.0_ "/>
    <numFmt numFmtId="204" formatCode="_-* #,##0.0_-;\-* #,##0_-;_-* &quot;-&quot;_-;_-@_-"/>
  </numFmts>
  <fonts count="12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바탕체"/>
      <family val="1"/>
      <charset val="129"/>
    </font>
    <font>
      <sz val="8"/>
      <name val="바탕"/>
      <family val="1"/>
      <charset val="129"/>
    </font>
    <font>
      <sz val="10"/>
      <name val="굴림체"/>
      <family val="3"/>
      <charset val="129"/>
    </font>
    <font>
      <sz val="11"/>
      <color indexed="8"/>
      <name val="돋움"/>
      <family val="3"/>
      <charset val="129"/>
    </font>
    <font>
      <sz val="11"/>
      <color indexed="9"/>
      <name val="돋움"/>
      <family val="3"/>
      <charset val="129"/>
    </font>
    <font>
      <sz val="11"/>
      <color indexed="10"/>
      <name val="돋움"/>
      <family val="3"/>
      <charset val="129"/>
    </font>
    <font>
      <b/>
      <sz val="11"/>
      <color indexed="52"/>
      <name val="돋움"/>
      <family val="3"/>
      <charset val="129"/>
    </font>
    <font>
      <b/>
      <sz val="1"/>
      <color indexed="8"/>
      <name val="Courier"/>
      <family val="3"/>
    </font>
    <font>
      <sz val="11"/>
      <color indexed="20"/>
      <name val="돋움"/>
      <family val="3"/>
      <charset val="129"/>
    </font>
    <font>
      <sz val="1"/>
      <color indexed="8"/>
      <name val="Courier"/>
      <family val="3"/>
    </font>
    <font>
      <sz val="14"/>
      <name val="뼻뮝"/>
      <family val="3"/>
      <charset val="129"/>
    </font>
    <font>
      <sz val="10"/>
      <name val="바탕"/>
      <family val="1"/>
      <charset val="129"/>
    </font>
    <font>
      <sz val="11"/>
      <color indexed="60"/>
      <name val="돋움"/>
      <family val="3"/>
      <charset val="129"/>
    </font>
    <font>
      <i/>
      <sz val="11"/>
      <color indexed="23"/>
      <name val="돋움"/>
      <family val="3"/>
      <charset val="129"/>
    </font>
    <font>
      <b/>
      <sz val="11"/>
      <color indexed="9"/>
      <name val="돋움"/>
      <family val="3"/>
      <charset val="129"/>
    </font>
    <font>
      <sz val="10"/>
      <name val="Arial"/>
      <family val="2"/>
    </font>
    <font>
      <sz val="11"/>
      <color indexed="52"/>
      <name val="돋움"/>
      <family val="3"/>
      <charset val="129"/>
    </font>
    <font>
      <b/>
      <sz val="11"/>
      <color indexed="8"/>
      <name val="돋움"/>
      <family val="3"/>
      <charset val="129"/>
    </font>
    <font>
      <sz val="11"/>
      <color indexed="62"/>
      <name val="돋움"/>
      <family val="3"/>
      <charset val="129"/>
    </font>
    <font>
      <b/>
      <sz val="14"/>
      <name val="바탕"/>
      <family val="1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돋움"/>
      <family val="3"/>
      <charset val="129"/>
    </font>
    <font>
      <b/>
      <sz val="13"/>
      <color indexed="56"/>
      <name val="돋움"/>
      <family val="3"/>
      <charset val="129"/>
    </font>
    <font>
      <b/>
      <sz val="11"/>
      <color indexed="56"/>
      <name val="돋움"/>
      <family val="3"/>
      <charset val="129"/>
    </font>
    <font>
      <sz val="11"/>
      <color indexed="17"/>
      <name val="돋움"/>
      <family val="3"/>
      <charset val="129"/>
    </font>
    <font>
      <b/>
      <sz val="11"/>
      <color indexed="63"/>
      <name val="돋움"/>
      <family val="3"/>
      <charset val="129"/>
    </font>
    <font>
      <b/>
      <sz val="16"/>
      <name val="바탕"/>
      <family val="1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System"/>
      <family val="2"/>
    </font>
    <font>
      <b/>
      <sz val="10"/>
      <name val="Helv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1"/>
      <name val="Helv"/>
      <family val="2"/>
    </font>
    <font>
      <sz val="8"/>
      <name val="바탕체"/>
      <family val="1"/>
      <charset val="129"/>
    </font>
    <font>
      <sz val="9"/>
      <name val="돋움"/>
      <family val="3"/>
      <charset val="129"/>
    </font>
    <font>
      <u/>
      <sz val="11"/>
      <color indexed="36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name val="Helv"/>
      <family val="2"/>
    </font>
    <font>
      <b/>
      <sz val="10"/>
      <name val="돋움"/>
      <family val="3"/>
      <charset val="129"/>
    </font>
    <font>
      <sz val="11"/>
      <name val="굴림체"/>
      <family val="3"/>
      <charset val="129"/>
    </font>
    <font>
      <b/>
      <sz val="12"/>
      <name val="돋움"/>
      <family val="3"/>
      <charset val="129"/>
    </font>
    <font>
      <sz val="11"/>
      <name val="μ¸¿o"/>
      <family val="3"/>
      <charset val="129"/>
    </font>
    <font>
      <sz val="10"/>
      <name val="MS Sans Serif"/>
      <family val="2"/>
    </font>
    <font>
      <sz val="12"/>
      <name val="±¼¸²A¼"/>
      <family val="3"/>
      <charset val="129"/>
    </font>
    <font>
      <sz val="10"/>
      <name val="Times New Roman"/>
      <family val="1"/>
    </font>
    <font>
      <u/>
      <sz val="8"/>
      <color indexed="12"/>
      <name val="Times New Roman"/>
      <family val="1"/>
    </font>
    <font>
      <sz val="12"/>
      <name val="Times New Roman"/>
      <family val="1"/>
    </font>
    <font>
      <u/>
      <sz val="11"/>
      <color indexed="12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0"/>
      <name val="바탕체"/>
      <family val="1"/>
      <charset val="129"/>
    </font>
    <font>
      <sz val="10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b/>
      <sz val="26"/>
      <color indexed="8"/>
      <name val="맑은 고딕"/>
      <family val="3"/>
      <charset val="129"/>
      <scheme val="minor"/>
    </font>
    <font>
      <b/>
      <sz val="20"/>
      <color indexed="8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2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ajor"/>
    </font>
    <font>
      <b/>
      <sz val="10"/>
      <name val="맑은 고딕"/>
      <family val="3"/>
      <charset val="129"/>
      <scheme val="minor"/>
    </font>
    <font>
      <sz val="10"/>
      <color indexed="10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sz val="20"/>
      <color theme="1"/>
      <name val="맑은 고딕"/>
      <family val="3"/>
      <charset val="129"/>
      <scheme val="minor"/>
    </font>
    <font>
      <b/>
      <sz val="19"/>
      <color theme="1"/>
      <name val="맑은 고딕"/>
      <family val="3"/>
      <charset val="129"/>
      <scheme val="minor"/>
    </font>
    <font>
      <sz val="19"/>
      <color theme="1"/>
      <name val="맑은 고딕"/>
      <family val="3"/>
      <charset val="129"/>
      <scheme val="minor"/>
    </font>
    <font>
      <vertAlign val="superscript"/>
      <sz val="10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inor"/>
    </font>
    <font>
      <sz val="10"/>
      <color indexed="12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sz val="10"/>
      <color indexed="8"/>
      <name val="맑은 고딕"/>
      <family val="3"/>
      <charset val="129"/>
      <scheme val="minor"/>
    </font>
    <font>
      <b/>
      <sz val="16"/>
      <color indexed="8"/>
      <name val="맑은 고딕"/>
      <family val="3"/>
      <charset val="129"/>
      <scheme val="minor"/>
    </font>
    <font>
      <sz val="16"/>
      <color indexed="8"/>
      <name val="맑은 고딕"/>
      <family val="3"/>
      <charset val="129"/>
      <scheme val="minor"/>
    </font>
    <font>
      <sz val="9"/>
      <color indexed="8"/>
      <name val="맑은 고딕"/>
      <family val="3"/>
      <charset val="129"/>
      <scheme val="minor"/>
    </font>
    <font>
      <b/>
      <sz val="10"/>
      <color indexed="8"/>
      <name val="맑은 고딕"/>
      <family val="3"/>
      <charset val="129"/>
      <scheme val="minor"/>
    </font>
    <font>
      <b/>
      <sz val="9"/>
      <color indexed="8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b/>
      <sz val="9"/>
      <color rgb="FF0000FF"/>
      <name val="맑은 고딕"/>
      <family val="3"/>
      <charset val="129"/>
      <scheme val="minor"/>
    </font>
    <font>
      <b/>
      <sz val="23"/>
      <name val="HY헤드라인M"/>
      <family val="1"/>
      <charset val="129"/>
    </font>
    <font>
      <sz val="23"/>
      <name val="HY헤드라인M"/>
      <family val="1"/>
      <charset val="129"/>
    </font>
    <font>
      <b/>
      <sz val="23"/>
      <color theme="1"/>
      <name val="HY헤드라인M"/>
      <family val="1"/>
      <charset val="129"/>
    </font>
    <font>
      <sz val="23"/>
      <color theme="1"/>
      <name val="HY헤드라인M"/>
      <family val="1"/>
      <charset val="129"/>
    </font>
    <font>
      <b/>
      <sz val="20"/>
      <name val="HY헤드라인M"/>
      <family val="1"/>
      <charset val="129"/>
    </font>
    <font>
      <sz val="10"/>
      <name val="HY헤드라인M"/>
      <family val="1"/>
      <charset val="129"/>
    </font>
    <font>
      <b/>
      <sz val="23"/>
      <color theme="1"/>
      <name val="맑은 고딕"/>
      <family val="3"/>
      <charset val="129"/>
      <scheme val="minor"/>
    </font>
    <font>
      <sz val="18"/>
      <name val="HY헤드라인M"/>
      <family val="1"/>
      <charset val="129"/>
    </font>
    <font>
      <sz val="10"/>
      <color rgb="FF0000FF"/>
      <name val="맑은 고딕"/>
      <family val="3"/>
      <charset val="129"/>
      <scheme val="minor"/>
    </font>
    <font>
      <sz val="10"/>
      <name val="맑은 고딕"/>
      <family val="3"/>
      <charset val="129"/>
    </font>
    <font>
      <b/>
      <sz val="23"/>
      <color indexed="8"/>
      <name val="HY헤드라인M"/>
      <family val="1"/>
      <charset val="129"/>
    </font>
    <font>
      <sz val="23"/>
      <color indexed="8"/>
      <name val="HY헤드라인M"/>
      <family val="1"/>
      <charset val="129"/>
    </font>
    <font>
      <b/>
      <sz val="18"/>
      <color indexed="8"/>
      <name val="HY헤드라인M"/>
      <family val="1"/>
      <charset val="129"/>
    </font>
    <font>
      <b/>
      <sz val="10"/>
      <name val="맑은 고딕"/>
      <family val="3"/>
      <charset val="129"/>
    </font>
    <font>
      <sz val="10"/>
      <color theme="1"/>
      <name val="맑은 고딕"/>
      <family val="3"/>
      <charset val="129"/>
      <scheme val="major"/>
    </font>
    <font>
      <vertAlign val="superscript"/>
      <sz val="10"/>
      <color theme="1"/>
      <name val="맑은 고딕"/>
      <family val="3"/>
      <charset val="129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6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507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0" fontId="58" fillId="0" borderId="0"/>
    <xf numFmtId="0" fontId="58" fillId="0" borderId="0"/>
    <xf numFmtId="0" fontId="18" fillId="0" borderId="0" applyNumberFormat="0" applyFill="0" applyBorder="0" applyAlignment="0" applyProtection="0"/>
    <xf numFmtId="0" fontId="3" fillId="0" borderId="0"/>
    <xf numFmtId="0" fontId="3" fillId="0" borderId="0"/>
    <xf numFmtId="0" fontId="67" fillId="0" borderId="0"/>
    <xf numFmtId="0" fontId="42" fillId="2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42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30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43" fillId="16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62" fillId="0" borderId="0" applyFont="0" applyFill="0" applyBorder="0" applyAlignment="0" applyProtection="0"/>
    <xf numFmtId="0" fontId="62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63" fillId="0" borderId="0"/>
    <xf numFmtId="0" fontId="62" fillId="0" borderId="0" applyFont="0" applyFill="0" applyBorder="0" applyAlignment="0" applyProtection="0"/>
    <xf numFmtId="0" fontId="62" fillId="0" borderId="0" applyFont="0" applyFill="0" applyBorder="0" applyAlignment="0" applyProtection="0"/>
    <xf numFmtId="0" fontId="46" fillId="3" borderId="0" applyNumberFormat="0" applyBorder="0" applyAlignment="0" applyProtection="0">
      <alignment vertical="center"/>
    </xf>
    <xf numFmtId="0" fontId="32" fillId="0" borderId="0"/>
    <xf numFmtId="0" fontId="64" fillId="0" borderId="0"/>
    <xf numFmtId="0" fontId="45" fillId="20" borderId="1" applyNumberFormat="0" applyAlignment="0" applyProtection="0">
      <alignment vertical="center"/>
    </xf>
    <xf numFmtId="0" fontId="33" fillId="0" borderId="0"/>
    <xf numFmtId="0" fontId="49" fillId="21" borderId="2" applyNumberFormat="0" applyAlignment="0" applyProtection="0">
      <alignment vertical="center"/>
    </xf>
    <xf numFmtId="176" fontId="18" fillId="0" borderId="0" applyFont="0" applyFill="0" applyBorder="0" applyAlignment="0" applyProtection="0"/>
    <xf numFmtId="0" fontId="1" fillId="0" borderId="0"/>
    <xf numFmtId="179" fontId="18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5" fillId="0" borderId="0" applyFont="0" applyFill="0" applyBorder="0" applyAlignment="0" applyProtection="0"/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0" fontId="65" fillId="0" borderId="0"/>
    <xf numFmtId="0" fontId="18" fillId="0" borderId="0" applyFont="0" applyFill="0" applyBorder="0" applyAlignment="0" applyProtection="0"/>
    <xf numFmtId="0" fontId="65" fillId="0" borderId="0"/>
    <xf numFmtId="187" fontId="3" fillId="0" borderId="0" applyFont="0" applyFill="0" applyBorder="0" applyAlignment="0" applyProtection="0"/>
    <xf numFmtId="0" fontId="48" fillId="0" borderId="0" applyNumberFormat="0" applyFill="0" applyBorder="0" applyAlignment="0" applyProtection="0">
      <alignment vertical="center"/>
    </xf>
    <xf numFmtId="2" fontId="18" fillId="0" borderId="0" applyFont="0" applyFill="0" applyBorder="0" applyAlignment="0" applyProtection="0"/>
    <xf numFmtId="0" fontId="56" fillId="4" borderId="0" applyNumberFormat="0" applyBorder="0" applyAlignment="0" applyProtection="0">
      <alignment vertical="center"/>
    </xf>
    <xf numFmtId="38" fontId="34" fillId="22" borderId="0" applyNumberFormat="0" applyBorder="0" applyAlignment="0" applyProtection="0"/>
    <xf numFmtId="38" fontId="34" fillId="22" borderId="0" applyNumberFormat="0" applyBorder="0" applyAlignment="0" applyProtection="0"/>
    <xf numFmtId="38" fontId="34" fillId="23" borderId="0" applyNumberFormat="0" applyBorder="0" applyAlignment="0" applyProtection="0"/>
    <xf numFmtId="0" fontId="35" fillId="0" borderId="0">
      <alignment horizontal="left"/>
    </xf>
    <xf numFmtId="0" fontId="36" fillId="0" borderId="3" applyNumberFormat="0" applyAlignment="0" applyProtection="0">
      <alignment horizontal="left" vertical="center"/>
    </xf>
    <xf numFmtId="0" fontId="36" fillId="0" borderId="4">
      <alignment horizontal="left" vertical="center"/>
    </xf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53" fillId="0" borderId="5" applyNumberFormat="0" applyFill="0" applyAlignment="0" applyProtection="0">
      <alignment vertical="center"/>
    </xf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54" fillId="0" borderId="6" applyNumberFormat="0" applyFill="0" applyAlignment="0" applyProtection="0">
      <alignment vertical="center"/>
    </xf>
    <xf numFmtId="0" fontId="55" fillId="0" borderId="7" applyNumberFormat="0" applyFill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top"/>
      <protection locked="0"/>
    </xf>
    <xf numFmtId="0" fontId="52" fillId="7" borderId="1" applyNumberFormat="0" applyAlignment="0" applyProtection="0">
      <alignment vertical="center"/>
    </xf>
    <xf numFmtId="10" fontId="34" fillId="22" borderId="8" applyNumberFormat="0" applyBorder="0" applyAlignment="0" applyProtection="0"/>
    <xf numFmtId="10" fontId="34" fillId="22" borderId="8" applyNumberFormat="0" applyBorder="0" applyAlignment="0" applyProtection="0"/>
    <xf numFmtId="10" fontId="34" fillId="24" borderId="8" applyNumberFormat="0" applyBorder="0" applyAlignment="0" applyProtection="0"/>
    <xf numFmtId="0" fontId="50" fillId="0" borderId="9" applyNumberFormat="0" applyFill="0" applyAlignment="0" applyProtection="0">
      <alignment vertical="center"/>
    </xf>
    <xf numFmtId="176" fontId="18" fillId="0" borderId="0" applyFont="0" applyFill="0" applyBorder="0" applyAlignment="0" applyProtection="0"/>
    <xf numFmtId="189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0" fontId="38" fillId="0" borderId="1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47" fillId="25" borderId="0" applyNumberFormat="0" applyBorder="0" applyAlignment="0" applyProtection="0">
      <alignment vertical="center"/>
    </xf>
    <xf numFmtId="0" fontId="3" fillId="0" borderId="0"/>
    <xf numFmtId="0" fontId="3" fillId="0" borderId="0"/>
    <xf numFmtId="188" fontId="3" fillId="0" borderId="0"/>
    <xf numFmtId="0" fontId="18" fillId="0" borderId="0"/>
    <xf numFmtId="0" fontId="1" fillId="26" borderId="11" applyNumberFormat="0" applyFont="0" applyAlignment="0" applyProtection="0">
      <alignment vertical="center"/>
    </xf>
    <xf numFmtId="0" fontId="57" fillId="20" borderId="12" applyNumberFormat="0" applyAlignment="0" applyProtection="0">
      <alignment vertical="center"/>
    </xf>
    <xf numFmtId="10" fontId="18" fillId="0" borderId="0" applyFont="0" applyFill="0" applyBorder="0" applyAlignment="0" applyProtection="0"/>
    <xf numFmtId="0" fontId="38" fillId="0" borderId="0"/>
    <xf numFmtId="0" fontId="23" fillId="0" borderId="0" applyNumberFormat="0" applyFill="0" applyBorder="0" applyAlignment="0" applyProtection="0">
      <alignment vertical="center"/>
    </xf>
    <xf numFmtId="0" fontId="18" fillId="0" borderId="13" applyNumberFormat="0" applyFont="0" applyFill="0" applyAlignment="0" applyProtection="0"/>
    <xf numFmtId="0" fontId="18" fillId="0" borderId="13" applyNumberFormat="0" applyFont="0" applyFill="0" applyAlignment="0" applyProtection="0"/>
    <xf numFmtId="0" fontId="51" fillId="0" borderId="14" applyNumberFormat="0" applyFill="0" applyAlignment="0" applyProtection="0">
      <alignment vertical="center"/>
    </xf>
    <xf numFmtId="0" fontId="39" fillId="0" borderId="15">
      <alignment horizontal="left"/>
    </xf>
    <xf numFmtId="0" fontId="44" fillId="0" borderId="0" applyNumberForma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0" borderId="1" applyNumberFormat="0" applyAlignment="0" applyProtection="0">
      <alignment vertical="center"/>
    </xf>
    <xf numFmtId="0" fontId="9" fillId="20" borderId="1" applyNumberFormat="0" applyAlignment="0" applyProtection="0">
      <alignment vertical="center"/>
    </xf>
    <xf numFmtId="0" fontId="45" fillId="20" borderId="1" applyNumberFormat="0" applyAlignment="0" applyProtection="0">
      <alignment vertical="center"/>
    </xf>
    <xf numFmtId="0" fontId="9" fillId="20" borderId="1" applyNumberFormat="0" applyAlignment="0" applyProtection="0">
      <alignment vertical="center"/>
    </xf>
    <xf numFmtId="177" fontId="3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0" borderId="0">
      <protection locked="0"/>
    </xf>
    <xf numFmtId="0" fontId="12" fillId="0" borderId="0"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40" fontId="13" fillId="0" borderId="0" applyFont="0" applyFill="0" applyBorder="0" applyAlignment="0" applyProtection="0"/>
    <xf numFmtId="38" fontId="13" fillId="0" borderId="0" applyFont="0" applyFill="0" applyBorder="0" applyAlignment="0" applyProtection="0"/>
    <xf numFmtId="0" fontId="3" fillId="26" borderId="11" applyNumberFormat="0" applyFont="0" applyAlignment="0" applyProtection="0">
      <alignment vertical="center"/>
    </xf>
    <xf numFmtId="0" fontId="1" fillId="26" borderId="11" applyNumberFormat="0" applyFont="0" applyAlignment="0" applyProtection="0">
      <alignment vertical="center"/>
    </xf>
    <xf numFmtId="0" fontId="42" fillId="26" borderId="11" applyNumberFormat="0" applyFont="0" applyAlignment="0" applyProtection="0">
      <alignment vertical="center"/>
    </xf>
    <xf numFmtId="0" fontId="1" fillId="26" borderId="11" applyNumberFormat="0" applyFont="0" applyAlignment="0" applyProtection="0">
      <alignment vertical="center"/>
    </xf>
    <xf numFmtId="0" fontId="3" fillId="26" borderId="11" applyNumberFormat="0" applyFont="0" applyAlignment="0" applyProtection="0">
      <alignment vertical="center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>
      <alignment vertical="center"/>
    </xf>
    <xf numFmtId="9" fontId="1" fillId="0" borderId="0" applyFont="0" applyFill="0" applyBorder="0" applyAlignment="0" applyProtection="0"/>
    <xf numFmtId="0" fontId="15" fillId="2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47" fillId="2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40" fillId="0" borderId="0">
      <alignment horizontal="center" vertical="center"/>
    </xf>
    <xf numFmtId="0" fontId="59" fillId="0" borderId="0">
      <alignment horizontal="center" vertical="center"/>
    </xf>
    <xf numFmtId="0" fontId="1" fillId="0" borderId="0"/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21" borderId="2" applyNumberFormat="0" applyAlignment="0" applyProtection="0">
      <alignment vertical="center"/>
    </xf>
    <xf numFmtId="0" fontId="17" fillId="21" borderId="2" applyNumberFormat="0" applyAlignment="0" applyProtection="0">
      <alignment vertical="center"/>
    </xf>
    <xf numFmtId="0" fontId="49" fillId="21" borderId="2" applyNumberFormat="0" applyAlignment="0" applyProtection="0">
      <alignment vertical="center"/>
    </xf>
    <xf numFmtId="0" fontId="17" fillId="21" borderId="2" applyNumberFormat="0" applyAlignment="0" applyProtection="0">
      <alignment vertical="center"/>
    </xf>
    <xf numFmtId="178" fontId="18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60" fillId="0" borderId="0" applyFont="0" applyFill="0" applyBorder="0" applyAlignment="0" applyProtection="0">
      <alignment vertical="center"/>
    </xf>
    <xf numFmtId="41" fontId="60" fillId="0" borderId="0" applyFont="0" applyFill="0" applyBorder="0" applyAlignment="0" applyProtection="0">
      <alignment vertical="center"/>
    </xf>
    <xf numFmtId="41" fontId="60" fillId="0" borderId="0" applyFont="0" applyFill="0" applyBorder="0" applyAlignment="0" applyProtection="0">
      <alignment vertical="center"/>
    </xf>
    <xf numFmtId="41" fontId="60" fillId="0" borderId="0" applyFont="0" applyFill="0" applyBorder="0" applyAlignment="0" applyProtection="0">
      <alignment vertical="center"/>
    </xf>
    <xf numFmtId="0" fontId="3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69" fillId="0" borderId="0" applyFont="0" applyFill="0" applyBorder="0" applyAlignment="0" applyProtection="0">
      <alignment vertical="center"/>
    </xf>
    <xf numFmtId="41" fontId="42" fillId="0" borderId="0" applyFont="0" applyFill="0" applyBorder="0" applyAlignment="0" applyProtection="0">
      <alignment vertical="center"/>
    </xf>
    <xf numFmtId="41" fontId="42" fillId="0" borderId="0" applyFont="0" applyFill="0" applyBorder="0" applyAlignment="0" applyProtection="0">
      <alignment vertical="center"/>
    </xf>
    <xf numFmtId="41" fontId="42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42" fillId="0" borderId="0" applyFont="0" applyFill="0" applyBorder="0" applyAlignment="0" applyProtection="0">
      <alignment vertical="center"/>
    </xf>
    <xf numFmtId="41" fontId="42" fillId="0" borderId="0" applyFont="0" applyFill="0" applyBorder="0" applyAlignment="0" applyProtection="0">
      <alignment vertical="center"/>
    </xf>
    <xf numFmtId="41" fontId="42" fillId="0" borderId="0" applyFont="0" applyFill="0" applyBorder="0" applyAlignment="0" applyProtection="0">
      <alignment vertical="center"/>
    </xf>
    <xf numFmtId="41" fontId="42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70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8" fillId="0" borderId="0"/>
    <xf numFmtId="0" fontId="19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50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51" fillId="0" borderId="14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7" borderId="1" applyNumberFormat="0" applyAlignment="0" applyProtection="0">
      <alignment vertical="center"/>
    </xf>
    <xf numFmtId="0" fontId="21" fillId="7" borderId="1" applyNumberFormat="0" applyAlignment="0" applyProtection="0">
      <alignment vertical="center"/>
    </xf>
    <xf numFmtId="0" fontId="52" fillId="7" borderId="1" applyNumberFormat="0" applyAlignment="0" applyProtection="0">
      <alignment vertical="center"/>
    </xf>
    <xf numFmtId="0" fontId="21" fillId="7" borderId="1" applyNumberFormat="0" applyAlignment="0" applyProtection="0">
      <alignment vertical="center"/>
    </xf>
    <xf numFmtId="4" fontId="12" fillId="0" borderId="0">
      <protection locked="0"/>
    </xf>
    <xf numFmtId="180" fontId="3" fillId="0" borderId="0">
      <protection locked="0"/>
    </xf>
    <xf numFmtId="0" fontId="22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53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54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55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56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8" fillId="20" borderId="12" applyNumberFormat="0" applyAlignment="0" applyProtection="0">
      <alignment vertical="center"/>
    </xf>
    <xf numFmtId="0" fontId="28" fillId="20" borderId="12" applyNumberFormat="0" applyAlignment="0" applyProtection="0">
      <alignment vertical="center"/>
    </xf>
    <xf numFmtId="0" fontId="57" fillId="20" borderId="12" applyNumberFormat="0" applyAlignment="0" applyProtection="0">
      <alignment vertical="center"/>
    </xf>
    <xf numFmtId="0" fontId="28" fillId="20" borderId="12" applyNumberFormat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7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29" fillId="0" borderId="0">
      <alignment vertical="center"/>
    </xf>
    <xf numFmtId="0" fontId="29" fillId="0" borderId="0">
      <alignment vertical="center"/>
    </xf>
    <xf numFmtId="0" fontId="61" fillId="0" borderId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81" fontId="3" fillId="0" borderId="0">
      <protection locked="0"/>
    </xf>
    <xf numFmtId="0" fontId="1" fillId="0" borderId="0">
      <alignment vertical="center"/>
    </xf>
    <xf numFmtId="0" fontId="42" fillId="0" borderId="0">
      <alignment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7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0" borderId="0"/>
    <xf numFmtId="0" fontId="18" fillId="0" borderId="0"/>
    <xf numFmtId="0" fontId="1" fillId="0" borderId="0">
      <alignment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72" fillId="0" borderId="0">
      <alignment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>
      <alignment vertical="center"/>
    </xf>
    <xf numFmtId="0" fontId="1" fillId="0" borderId="0">
      <alignment vertical="center"/>
    </xf>
    <xf numFmtId="0" fontId="60" fillId="0" borderId="0"/>
    <xf numFmtId="0" fontId="1" fillId="0" borderId="0">
      <alignment vertical="center"/>
    </xf>
    <xf numFmtId="0" fontId="3" fillId="0" borderId="0"/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0" borderId="0"/>
    <xf numFmtId="0" fontId="1" fillId="0" borderId="0"/>
    <xf numFmtId="0" fontId="1" fillId="0" borderId="0">
      <alignment vertical="center"/>
    </xf>
    <xf numFmtId="0" fontId="72" fillId="0" borderId="0">
      <alignment vertical="center"/>
    </xf>
    <xf numFmtId="0" fontId="18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7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72" fillId="0" borderId="0">
      <alignment vertical="center"/>
    </xf>
    <xf numFmtId="0" fontId="1" fillId="0" borderId="0">
      <alignment vertical="center"/>
    </xf>
    <xf numFmtId="0" fontId="72" fillId="0" borderId="0">
      <alignment vertical="center"/>
    </xf>
    <xf numFmtId="0" fontId="18" fillId="0" borderId="0"/>
    <xf numFmtId="0" fontId="18" fillId="0" borderId="0"/>
    <xf numFmtId="0" fontId="18" fillId="0" borderId="0"/>
    <xf numFmtId="0" fontId="1" fillId="0" borderId="0">
      <alignment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68" fillId="0" borderId="0" applyNumberFormat="0" applyFill="0" applyBorder="0" applyAlignment="0" applyProtection="0">
      <alignment vertical="top"/>
      <protection locked="0"/>
    </xf>
    <xf numFmtId="0" fontId="12" fillId="0" borderId="13">
      <protection locked="0"/>
    </xf>
    <xf numFmtId="182" fontId="3" fillId="0" borderId="0">
      <protection locked="0"/>
    </xf>
    <xf numFmtId="183" fontId="3" fillId="0" borderId="0">
      <protection locked="0"/>
    </xf>
    <xf numFmtId="0" fontId="1" fillId="0" borderId="0">
      <alignment vertical="center"/>
    </xf>
    <xf numFmtId="0" fontId="1" fillId="0" borderId="0">
      <alignment vertical="center"/>
    </xf>
    <xf numFmtId="0" fontId="3" fillId="0" borderId="0"/>
    <xf numFmtId="0" fontId="70" fillId="0" borderId="0"/>
    <xf numFmtId="0" fontId="70" fillId="0" borderId="0"/>
    <xf numFmtId="0" fontId="70" fillId="0" borderId="0"/>
    <xf numFmtId="176" fontId="70" fillId="0" borderId="0" applyFont="0" applyFill="0" applyBorder="0" applyAlignment="0" applyProtection="0"/>
    <xf numFmtId="176" fontId="70" fillId="0" borderId="0" applyFont="0" applyFill="0" applyBorder="0" applyAlignment="0" applyProtection="0"/>
    <xf numFmtId="0" fontId="70" fillId="0" borderId="0"/>
    <xf numFmtId="176" fontId="70" fillId="0" borderId="0" applyFont="0" applyFill="0" applyBorder="0" applyAlignment="0" applyProtection="0"/>
    <xf numFmtId="0" fontId="70" fillId="0" borderId="0"/>
    <xf numFmtId="0" fontId="70" fillId="0" borderId="0"/>
    <xf numFmtId="176" fontId="70" fillId="0" borderId="0" applyFont="0" applyFill="0" applyBorder="0" applyAlignment="0" applyProtection="0"/>
    <xf numFmtId="0" fontId="1" fillId="0" borderId="0">
      <alignment vertical="center"/>
    </xf>
    <xf numFmtId="176" fontId="70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</cellStyleXfs>
  <cellXfs count="955">
    <xf numFmtId="0" fontId="0" fillId="0" borderId="0" xfId="0">
      <alignment vertical="center"/>
    </xf>
    <xf numFmtId="0" fontId="73" fillId="0" borderId="0" xfId="493" applyFont="1"/>
    <xf numFmtId="0" fontId="74" fillId="0" borderId="0" xfId="494" applyFont="1" applyAlignment="1">
      <alignment horizontal="centerContinuous"/>
    </xf>
    <xf numFmtId="0" fontId="73" fillId="0" borderId="0" xfId="493" applyFont="1" applyAlignment="1">
      <alignment horizontal="centerContinuous"/>
    </xf>
    <xf numFmtId="0" fontId="75" fillId="0" borderId="0" xfId="494" applyFont="1" applyAlignment="1">
      <alignment horizontal="centerContinuous"/>
    </xf>
    <xf numFmtId="0" fontId="76" fillId="0" borderId="0" xfId="495" applyFont="1" applyFill="1" applyAlignment="1">
      <alignment vertical="top"/>
    </xf>
    <xf numFmtId="0" fontId="76" fillId="0" borderId="0" xfId="495" applyFont="1" applyFill="1" applyAlignment="1">
      <alignment horizontal="right" vertical="top"/>
    </xf>
    <xf numFmtId="0" fontId="76" fillId="0" borderId="0" xfId="495" applyFont="1" applyFill="1" applyAlignment="1">
      <alignment vertical="center"/>
    </xf>
    <xf numFmtId="0" fontId="77" fillId="0" borderId="0" xfId="495" applyFont="1" applyFill="1" applyAlignment="1">
      <alignment horizontal="centerContinuous"/>
    </xf>
    <xf numFmtId="0" fontId="76" fillId="0" borderId="0" xfId="495" applyFont="1" applyFill="1" applyAlignment="1" applyProtection="1">
      <alignment horizontal="centerContinuous"/>
    </xf>
    <xf numFmtId="0" fontId="76" fillId="0" borderId="0" xfId="495" applyFont="1" applyFill="1" applyAlignment="1"/>
    <xf numFmtId="0" fontId="79" fillId="0" borderId="0" xfId="496" applyFont="1" applyFill="1" applyAlignment="1" applyProtection="1">
      <alignment horizontal="right"/>
    </xf>
    <xf numFmtId="0" fontId="76" fillId="27" borderId="26" xfId="495" applyFont="1" applyFill="1" applyBorder="1" applyAlignment="1" applyProtection="1">
      <alignment horizontal="center" vertical="center"/>
    </xf>
    <xf numFmtId="0" fontId="76" fillId="27" borderId="22" xfId="495" applyFont="1" applyFill="1" applyBorder="1" applyAlignment="1" applyProtection="1">
      <alignment horizontal="center" vertical="center"/>
    </xf>
    <xf numFmtId="0" fontId="76" fillId="27" borderId="0" xfId="495" applyFont="1" applyFill="1" applyBorder="1" applyAlignment="1" applyProtection="1">
      <alignment horizontal="center" vertical="center"/>
    </xf>
    <xf numFmtId="0" fontId="76" fillId="27" borderId="19" xfId="495" applyFont="1" applyFill="1" applyBorder="1" applyAlignment="1">
      <alignment horizontal="center" vertical="center"/>
    </xf>
    <xf numFmtId="0" fontId="76" fillId="27" borderId="17" xfId="495" applyFont="1" applyFill="1" applyBorder="1" applyAlignment="1" applyProtection="1">
      <alignment horizontal="center" vertical="center"/>
    </xf>
    <xf numFmtId="0" fontId="76" fillId="27" borderId="24" xfId="495" applyFont="1" applyFill="1" applyBorder="1" applyAlignment="1" applyProtection="1">
      <alignment horizontal="center" vertical="center"/>
    </xf>
    <xf numFmtId="0" fontId="76" fillId="27" borderId="24" xfId="495" applyFont="1" applyFill="1" applyBorder="1" applyAlignment="1">
      <alignment horizontal="center" vertical="center"/>
    </xf>
    <xf numFmtId="0" fontId="76" fillId="0" borderId="0" xfId="495" applyFont="1" applyFill="1"/>
    <xf numFmtId="41" fontId="76" fillId="0" borderId="0" xfId="498" applyNumberFormat="1" applyFont="1" applyFill="1" applyBorder="1" applyAlignment="1" applyProtection="1">
      <alignment horizontal="right"/>
    </xf>
    <xf numFmtId="0" fontId="80" fillId="0" borderId="0" xfId="495" applyFont="1" applyFill="1"/>
    <xf numFmtId="0" fontId="76" fillId="0" borderId="0" xfId="495" applyFont="1" applyFill="1" applyBorder="1"/>
    <xf numFmtId="192" fontId="76" fillId="0" borderId="0" xfId="495" applyNumberFormat="1" applyFont="1" applyFill="1" applyAlignment="1">
      <alignment horizontal="right" vertical="center"/>
    </xf>
    <xf numFmtId="0" fontId="78" fillId="0" borderId="0" xfId="495" applyFont="1" applyFill="1" applyBorder="1" applyAlignment="1" applyProtection="1"/>
    <xf numFmtId="176" fontId="76" fillId="0" borderId="0" xfId="497" applyFont="1" applyFill="1" applyBorder="1" applyProtection="1">
      <protection locked="0"/>
    </xf>
    <xf numFmtId="176" fontId="76" fillId="0" borderId="0" xfId="497" applyFont="1" applyFill="1" applyBorder="1" applyAlignment="1" applyProtection="1">
      <alignment horizontal="right"/>
    </xf>
    <xf numFmtId="176" fontId="76" fillId="0" borderId="0" xfId="497" applyFont="1" applyFill="1" applyBorder="1" applyAlignment="1" applyProtection="1">
      <protection locked="0"/>
    </xf>
    <xf numFmtId="0" fontId="78" fillId="0" borderId="0" xfId="495" applyFont="1" applyFill="1"/>
    <xf numFmtId="0" fontId="78" fillId="0" borderId="0" xfId="495" applyFont="1" applyFill="1" applyProtection="1"/>
    <xf numFmtId="0" fontId="78" fillId="0" borderId="0" xfId="495" applyFont="1" applyFill="1" applyAlignment="1" applyProtection="1">
      <alignment horizontal="center"/>
    </xf>
    <xf numFmtId="41" fontId="76" fillId="0" borderId="0" xfId="495" applyNumberFormat="1" applyFont="1" applyFill="1"/>
    <xf numFmtId="0" fontId="76" fillId="0" borderId="0" xfId="496" applyFont="1" applyFill="1" applyAlignment="1">
      <alignment vertical="top"/>
    </xf>
    <xf numFmtId="0" fontId="77" fillId="0" borderId="0" xfId="496" applyFont="1" applyFill="1" applyAlignment="1">
      <alignment horizontal="centerContinuous" vertical="center"/>
    </xf>
    <xf numFmtId="0" fontId="76" fillId="0" borderId="0" xfId="496" applyFont="1" applyFill="1" applyAlignment="1">
      <alignment horizontal="centerContinuous" vertical="center"/>
    </xf>
    <xf numFmtId="0" fontId="76" fillId="0" borderId="0" xfId="496" applyFont="1" applyFill="1" applyAlignment="1">
      <alignment vertical="center"/>
    </xf>
    <xf numFmtId="0" fontId="77" fillId="0" borderId="0" xfId="496" applyFont="1" applyFill="1" applyAlignment="1">
      <alignment horizontal="centerContinuous"/>
    </xf>
    <xf numFmtId="0" fontId="76" fillId="0" borderId="0" xfId="496" applyFont="1" applyFill="1" applyAlignment="1">
      <alignment horizontal="centerContinuous"/>
    </xf>
    <xf numFmtId="0" fontId="76" fillId="0" borderId="0" xfId="496" applyFont="1" applyFill="1" applyAlignment="1"/>
    <xf numFmtId="0" fontId="78" fillId="0" borderId="0" xfId="496" applyFont="1" applyFill="1" applyAlignment="1"/>
    <xf numFmtId="0" fontId="76" fillId="27" borderId="29" xfId="496" applyFont="1" applyFill="1" applyBorder="1" applyAlignment="1">
      <alignment horizontal="center" vertical="center"/>
    </xf>
    <xf numFmtId="0" fontId="76" fillId="27" borderId="31" xfId="496" applyFont="1" applyFill="1" applyBorder="1" applyAlignment="1">
      <alignment horizontal="center" vertical="center"/>
    </xf>
    <xf numFmtId="0" fontId="76" fillId="27" borderId="30" xfId="496" applyFont="1" applyFill="1" applyBorder="1" applyAlignment="1">
      <alignment horizontal="centerContinuous" vertical="center"/>
    </xf>
    <xf numFmtId="0" fontId="76" fillId="27" borderId="0" xfId="496" applyFont="1" applyFill="1" applyBorder="1" applyAlignment="1">
      <alignment horizontal="center" vertical="center"/>
    </xf>
    <xf numFmtId="0" fontId="76" fillId="27" borderId="16" xfId="496" applyFont="1" applyFill="1" applyBorder="1" applyAlignment="1">
      <alignment horizontal="center" vertical="center"/>
    </xf>
    <xf numFmtId="0" fontId="76" fillId="27" borderId="0" xfId="496" applyFont="1" applyFill="1" applyBorder="1" applyAlignment="1">
      <alignment horizontal="centerContinuous" vertical="center"/>
    </xf>
    <xf numFmtId="0" fontId="76" fillId="27" borderId="22" xfId="496" applyFont="1" applyFill="1" applyBorder="1" applyAlignment="1">
      <alignment horizontal="center" vertical="center"/>
    </xf>
    <xf numFmtId="0" fontId="76" fillId="27" borderId="18" xfId="496" applyFont="1" applyFill="1" applyBorder="1" applyAlignment="1">
      <alignment horizontal="center" vertical="center"/>
    </xf>
    <xf numFmtId="0" fontId="76" fillId="27" borderId="17" xfId="496" applyFont="1" applyFill="1" applyBorder="1" applyAlignment="1">
      <alignment horizontal="center" vertical="center"/>
    </xf>
    <xf numFmtId="0" fontId="76" fillId="27" borderId="24" xfId="496" applyFont="1" applyFill="1" applyBorder="1" applyAlignment="1">
      <alignment horizontal="center" vertical="center"/>
    </xf>
    <xf numFmtId="0" fontId="76" fillId="0" borderId="16" xfId="496" applyFont="1" applyFill="1" applyBorder="1" applyAlignment="1">
      <alignment horizontal="center"/>
    </xf>
    <xf numFmtId="0" fontId="76" fillId="0" borderId="0" xfId="496" applyFont="1" applyFill="1"/>
    <xf numFmtId="0" fontId="80" fillId="0" borderId="0" xfId="496" applyFont="1" applyFill="1"/>
    <xf numFmtId="194" fontId="80" fillId="0" borderId="0" xfId="496" applyNumberFormat="1" applyFont="1" applyFill="1"/>
    <xf numFmtId="0" fontId="76" fillId="0" borderId="0" xfId="496" applyFont="1" applyFill="1" applyBorder="1"/>
    <xf numFmtId="0" fontId="76" fillId="0" borderId="0" xfId="496" applyFont="1" applyFill="1" applyBorder="1" applyAlignment="1">
      <alignment horizontal="center"/>
    </xf>
    <xf numFmtId="176" fontId="76" fillId="0" borderId="0" xfId="497" applyFont="1" applyFill="1" applyBorder="1"/>
    <xf numFmtId="193" fontId="76" fillId="0" borderId="0" xfId="497" applyNumberFormat="1" applyFont="1" applyFill="1" applyBorder="1"/>
    <xf numFmtId="195" fontId="76" fillId="0" borderId="0" xfId="497" applyNumberFormat="1" applyFont="1" applyFill="1" applyBorder="1" applyProtection="1"/>
    <xf numFmtId="0" fontId="78" fillId="0" borderId="0" xfId="496" applyFont="1" applyFill="1"/>
    <xf numFmtId="0" fontId="76" fillId="0" borderId="0" xfId="496" applyFont="1" applyFill="1" applyProtection="1"/>
    <xf numFmtId="0" fontId="81" fillId="0" borderId="0" xfId="496" applyFont="1" applyFill="1"/>
    <xf numFmtId="0" fontId="76" fillId="27" borderId="0" xfId="495" applyFont="1" applyFill="1" applyBorder="1" applyAlignment="1">
      <alignment vertical="center"/>
    </xf>
    <xf numFmtId="0" fontId="76" fillId="27" borderId="19" xfId="495" applyFont="1" applyFill="1" applyBorder="1" applyAlignment="1" applyProtection="1">
      <alignment vertical="top"/>
    </xf>
    <xf numFmtId="0" fontId="76" fillId="27" borderId="22" xfId="495" applyFont="1" applyFill="1" applyBorder="1" applyAlignment="1" applyProtection="1">
      <alignment horizontal="center" vertical="top"/>
    </xf>
    <xf numFmtId="0" fontId="76" fillId="27" borderId="24" xfId="495" applyFont="1" applyFill="1" applyBorder="1" applyAlignment="1" applyProtection="1">
      <alignment horizontal="center" vertical="top"/>
    </xf>
    <xf numFmtId="176" fontId="76" fillId="0" borderId="0" xfId="497" applyFont="1" applyFill="1" applyBorder="1" applyProtection="1"/>
    <xf numFmtId="41" fontId="76" fillId="0" borderId="0" xfId="498" applyNumberFormat="1" applyFont="1" applyFill="1" applyBorder="1" applyAlignment="1" applyProtection="1">
      <protection locked="0"/>
    </xf>
    <xf numFmtId="0" fontId="78" fillId="0" borderId="0" xfId="496" applyFont="1" applyFill="1" applyAlignment="1">
      <alignment horizontal="right"/>
    </xf>
    <xf numFmtId="41" fontId="76" fillId="0" borderId="0" xfId="498" applyNumberFormat="1" applyFont="1" applyFill="1" applyBorder="1" applyProtection="1"/>
    <xf numFmtId="41" fontId="76" fillId="0" borderId="0" xfId="498" applyNumberFormat="1" applyFont="1" applyFill="1" applyBorder="1" applyProtection="1">
      <protection locked="0"/>
    </xf>
    <xf numFmtId="194" fontId="76" fillId="0" borderId="0" xfId="498" applyNumberFormat="1" applyFont="1" applyFill="1" applyBorder="1" applyProtection="1"/>
    <xf numFmtId="0" fontId="76" fillId="0" borderId="0" xfId="496" applyFont="1" applyFill="1" applyAlignment="1">
      <alignment horizontal="right" vertical="top"/>
    </xf>
    <xf numFmtId="0" fontId="77" fillId="0" borderId="0" xfId="496" applyFont="1" applyFill="1" applyAlignment="1">
      <alignment horizontal="centerContinuous" vertical="center" shrinkToFit="1"/>
    </xf>
    <xf numFmtId="0" fontId="78" fillId="27" borderId="33" xfId="496" applyFont="1" applyFill="1" applyBorder="1" applyAlignment="1">
      <alignment horizontal="centerContinuous" vertical="center"/>
    </xf>
    <xf numFmtId="0" fontId="76" fillId="27" borderId="34" xfId="496" applyFont="1" applyFill="1" applyBorder="1" applyAlignment="1">
      <alignment horizontal="centerContinuous" vertical="center"/>
    </xf>
    <xf numFmtId="0" fontId="76" fillId="27" borderId="35" xfId="496" applyFont="1" applyFill="1" applyBorder="1" applyAlignment="1">
      <alignment horizontal="centerContinuous" vertical="center"/>
    </xf>
    <xf numFmtId="0" fontId="76" fillId="0" borderId="0" xfId="496" applyFont="1"/>
    <xf numFmtId="0" fontId="76" fillId="27" borderId="23" xfId="496" applyFont="1" applyFill="1" applyBorder="1" applyAlignment="1">
      <alignment horizontal="center" vertical="center"/>
    </xf>
    <xf numFmtId="0" fontId="76" fillId="27" borderId="24" xfId="496" applyFont="1" applyFill="1" applyBorder="1" applyAlignment="1">
      <alignment horizontal="center" vertical="center" shrinkToFit="1"/>
    </xf>
    <xf numFmtId="0" fontId="80" fillId="0" borderId="0" xfId="496" applyFont="1"/>
    <xf numFmtId="176" fontId="76" fillId="0" borderId="0" xfId="497" applyFont="1" applyBorder="1"/>
    <xf numFmtId="0" fontId="76" fillId="0" borderId="16" xfId="496" applyFont="1" applyFill="1" applyBorder="1" applyAlignment="1">
      <alignment horizontal="distributed"/>
    </xf>
    <xf numFmtId="176" fontId="76" fillId="0" borderId="0" xfId="496" applyNumberFormat="1" applyFont="1"/>
    <xf numFmtId="0" fontId="76" fillId="0" borderId="18" xfId="496" applyFont="1" applyBorder="1" applyAlignment="1">
      <alignment horizontal="center"/>
    </xf>
    <xf numFmtId="176" fontId="76" fillId="0" borderId="17" xfId="497" applyFont="1" applyBorder="1"/>
    <xf numFmtId="0" fontId="76" fillId="0" borderId="0" xfId="496" applyFont="1" applyBorder="1" applyAlignment="1">
      <alignment horizontal="center"/>
    </xf>
    <xf numFmtId="0" fontId="78" fillId="0" borderId="0" xfId="496" applyFont="1"/>
    <xf numFmtId="0" fontId="76" fillId="27" borderId="33" xfId="496" applyFont="1" applyFill="1" applyBorder="1" applyAlignment="1">
      <alignment horizontal="centerContinuous" vertical="center"/>
    </xf>
    <xf numFmtId="0" fontId="76" fillId="27" borderId="28" xfId="496" applyFont="1" applyFill="1" applyBorder="1" applyAlignment="1">
      <alignment horizontal="centerContinuous" vertical="center"/>
    </xf>
    <xf numFmtId="0" fontId="76" fillId="27" borderId="4" xfId="496" applyFont="1" applyFill="1" applyBorder="1" applyAlignment="1">
      <alignment horizontal="centerContinuous" vertical="center"/>
    </xf>
    <xf numFmtId="0" fontId="76" fillId="27" borderId="8" xfId="496" applyFont="1" applyFill="1" applyBorder="1" applyAlignment="1">
      <alignment horizontal="centerContinuous" vertical="center"/>
    </xf>
    <xf numFmtId="0" fontId="76" fillId="27" borderId="27" xfId="496" applyFont="1" applyFill="1" applyBorder="1" applyAlignment="1">
      <alignment horizontal="centerContinuous" vertical="center"/>
    </xf>
    <xf numFmtId="193" fontId="76" fillId="0" borderId="0" xfId="496" applyNumberFormat="1" applyFont="1"/>
    <xf numFmtId="0" fontId="81" fillId="0" borderId="0" xfId="496" applyFont="1"/>
    <xf numFmtId="0" fontId="82" fillId="0" borderId="0" xfId="496" applyFont="1" applyFill="1" applyAlignment="1">
      <alignment vertical="top"/>
    </xf>
    <xf numFmtId="0" fontId="83" fillId="0" borderId="0" xfId="496" applyFont="1" applyFill="1" applyAlignment="1">
      <alignment vertical="top"/>
    </xf>
    <xf numFmtId="0" fontId="83" fillId="0" borderId="0" xfId="496" applyFont="1" applyFill="1" applyAlignment="1">
      <alignment horizontal="right" vertical="top"/>
    </xf>
    <xf numFmtId="0" fontId="84" fillId="0" borderId="0" xfId="496" applyFont="1" applyFill="1" applyAlignment="1">
      <alignment horizontal="centerContinuous" vertical="center"/>
    </xf>
    <xf numFmtId="0" fontId="83" fillId="0" borderId="0" xfId="496" applyFont="1" applyFill="1" applyAlignment="1">
      <alignment horizontal="centerContinuous" vertical="center"/>
    </xf>
    <xf numFmtId="0" fontId="83" fillId="0" borderId="0" xfId="496" applyFont="1" applyFill="1" applyAlignment="1">
      <alignment vertical="center"/>
    </xf>
    <xf numFmtId="0" fontId="83" fillId="27" borderId="35" xfId="496" applyFont="1" applyFill="1" applyBorder="1" applyAlignment="1">
      <alignment horizontal="centerContinuous" vertical="center" wrapText="1"/>
    </xf>
    <xf numFmtId="0" fontId="83" fillId="27" borderId="33" xfId="496" applyFont="1" applyFill="1" applyBorder="1" applyAlignment="1">
      <alignment horizontal="centerContinuous" vertical="center"/>
    </xf>
    <xf numFmtId="0" fontId="85" fillId="27" borderId="36" xfId="496" applyFont="1" applyFill="1" applyBorder="1" applyAlignment="1">
      <alignment horizontal="centerContinuous" vertical="center"/>
    </xf>
    <xf numFmtId="0" fontId="85" fillId="27" borderId="33" xfId="496" applyFont="1" applyFill="1" applyBorder="1" applyAlignment="1">
      <alignment horizontal="centerContinuous" vertical="center"/>
    </xf>
    <xf numFmtId="0" fontId="83" fillId="0" borderId="0" xfId="496" applyFont="1"/>
    <xf numFmtId="0" fontId="83" fillId="27" borderId="16" xfId="496" applyFont="1" applyFill="1" applyBorder="1" applyAlignment="1">
      <alignment horizontal="center" vertical="center"/>
    </xf>
    <xf numFmtId="0" fontId="83" fillId="27" borderId="22" xfId="496" applyFont="1" applyFill="1" applyBorder="1" applyAlignment="1">
      <alignment horizontal="center" vertical="center"/>
    </xf>
    <xf numFmtId="0" fontId="83" fillId="27" borderId="19" xfId="496" applyFont="1" applyFill="1" applyBorder="1" applyAlignment="1">
      <alignment horizontal="center" vertical="center"/>
    </xf>
    <xf numFmtId="0" fontId="83" fillId="27" borderId="24" xfId="496" applyFont="1" applyFill="1" applyBorder="1" applyAlignment="1">
      <alignment horizontal="center" vertical="center"/>
    </xf>
    <xf numFmtId="0" fontId="85" fillId="27" borderId="24" xfId="496" applyFont="1" applyFill="1" applyBorder="1" applyAlignment="1">
      <alignment horizontal="center" vertical="center" shrinkToFit="1"/>
    </xf>
    <xf numFmtId="0" fontId="83" fillId="27" borderId="28" xfId="496" applyFont="1" applyFill="1" applyBorder="1" applyAlignment="1" applyProtection="1">
      <alignment horizontal="center" vertical="center"/>
    </xf>
    <xf numFmtId="193" fontId="83" fillId="0" borderId="0" xfId="497" applyNumberFormat="1" applyFont="1" applyFill="1" applyBorder="1"/>
    <xf numFmtId="0" fontId="86" fillId="0" borderId="0" xfId="496" applyFont="1"/>
    <xf numFmtId="193" fontId="83" fillId="0" borderId="0" xfId="497" applyNumberFormat="1" applyFont="1" applyFill="1" applyBorder="1" applyAlignment="1">
      <alignment shrinkToFit="1"/>
    </xf>
    <xf numFmtId="176" fontId="83" fillId="0" borderId="0" xfId="497" applyFont="1" applyBorder="1"/>
    <xf numFmtId="0" fontId="87" fillId="0" borderId="0" xfId="496" applyFont="1" applyBorder="1" applyAlignment="1"/>
    <xf numFmtId="0" fontId="83" fillId="0" borderId="0" xfId="496" applyFont="1" applyFill="1"/>
    <xf numFmtId="0" fontId="78" fillId="27" borderId="36" xfId="496" applyFont="1" applyFill="1" applyBorder="1" applyAlignment="1">
      <alignment horizontal="centerContinuous" vertical="center"/>
    </xf>
    <xf numFmtId="0" fontId="76" fillId="27" borderId="28" xfId="496" applyFont="1" applyFill="1" applyBorder="1" applyAlignment="1" applyProtection="1">
      <alignment horizontal="center" vertical="center"/>
    </xf>
    <xf numFmtId="0" fontId="77" fillId="0" borderId="0" xfId="496" applyFont="1" applyFill="1" applyAlignment="1">
      <alignment horizontal="centerContinuous" vertical="top"/>
    </xf>
    <xf numFmtId="0" fontId="76" fillId="27" borderId="36" xfId="496" applyFont="1" applyFill="1" applyBorder="1" applyAlignment="1">
      <alignment horizontal="centerContinuous" vertical="center"/>
    </xf>
    <xf numFmtId="0" fontId="78" fillId="27" borderId="24" xfId="496" applyFont="1" applyFill="1" applyBorder="1" applyAlignment="1">
      <alignment horizontal="center" vertical="center"/>
    </xf>
    <xf numFmtId="191" fontId="76" fillId="0" borderId="0" xfId="497" applyNumberFormat="1" applyFont="1" applyBorder="1"/>
    <xf numFmtId="0" fontId="76" fillId="27" borderId="22" xfId="496" applyFont="1" applyFill="1" applyBorder="1" applyAlignment="1">
      <alignment horizontal="centerContinuous" vertical="center"/>
    </xf>
    <xf numFmtId="0" fontId="76" fillId="27" borderId="27" xfId="496" applyFont="1" applyFill="1" applyBorder="1" applyAlignment="1">
      <alignment horizontal="center" vertical="center"/>
    </xf>
    <xf numFmtId="193" fontId="76" fillId="0" borderId="0" xfId="497" applyNumberFormat="1" applyFont="1" applyFill="1" applyBorder="1" applyAlignment="1"/>
    <xf numFmtId="0" fontId="80" fillId="0" borderId="0" xfId="496" applyFont="1" applyFill="1" applyAlignment="1"/>
    <xf numFmtId="0" fontId="80" fillId="0" borderId="0" xfId="496" applyFont="1" applyFill="1" applyAlignment="1">
      <alignment vertical="center"/>
    </xf>
    <xf numFmtId="0" fontId="83" fillId="27" borderId="33" xfId="496" applyFont="1" applyFill="1" applyBorder="1" applyAlignment="1">
      <alignment horizontal="centerContinuous" vertical="center" wrapText="1"/>
    </xf>
    <xf numFmtId="0" fontId="82" fillId="0" borderId="0" xfId="496" applyFont="1" applyFill="1" applyAlignment="1">
      <alignment horizontal="right" vertical="top"/>
    </xf>
    <xf numFmtId="0" fontId="82" fillId="0" borderId="0" xfId="496" applyFont="1" applyFill="1" applyAlignment="1">
      <alignment horizontal="left" vertical="top"/>
    </xf>
    <xf numFmtId="0" fontId="86" fillId="0" borderId="0" xfId="496" applyFont="1" applyFill="1" applyAlignment="1">
      <alignment horizontal="centerContinuous" vertical="center"/>
    </xf>
    <xf numFmtId="0" fontId="86" fillId="0" borderId="0" xfId="496" applyFont="1" applyFill="1" applyAlignment="1">
      <alignment vertical="center"/>
    </xf>
    <xf numFmtId="0" fontId="83" fillId="27" borderId="30" xfId="496" applyFont="1" applyFill="1" applyBorder="1" applyAlignment="1">
      <alignment horizontal="centerContinuous" vertical="center"/>
    </xf>
    <xf numFmtId="0" fontId="83" fillId="27" borderId="17" xfId="496" applyFont="1" applyFill="1" applyBorder="1" applyAlignment="1">
      <alignment horizontal="centerContinuous" vertical="center"/>
    </xf>
    <xf numFmtId="0" fontId="83" fillId="27" borderId="27" xfId="496" applyFont="1" applyFill="1" applyBorder="1" applyAlignment="1">
      <alignment horizontal="centerContinuous" vertical="center"/>
    </xf>
    <xf numFmtId="0" fontId="83" fillId="27" borderId="18" xfId="496" applyFont="1" applyFill="1" applyBorder="1" applyAlignment="1">
      <alignment horizontal="centerContinuous" vertical="center"/>
    </xf>
    <xf numFmtId="0" fontId="83" fillId="27" borderId="4" xfId="496" applyFont="1" applyFill="1" applyBorder="1" applyAlignment="1">
      <alignment horizontal="centerContinuous" vertical="center"/>
    </xf>
    <xf numFmtId="0" fontId="83" fillId="27" borderId="28" xfId="496" applyFont="1" applyFill="1" applyBorder="1" applyAlignment="1">
      <alignment horizontal="centerContinuous" vertical="center"/>
    </xf>
    <xf numFmtId="0" fontId="83" fillId="27" borderId="23" xfId="496" applyFont="1" applyFill="1" applyBorder="1" applyAlignment="1">
      <alignment horizontal="centerContinuous" vertical="center"/>
    </xf>
    <xf numFmtId="193" fontId="83" fillId="0" borderId="20" xfId="497" applyNumberFormat="1" applyFont="1" applyFill="1" applyBorder="1" applyAlignment="1">
      <alignment shrinkToFit="1"/>
    </xf>
    <xf numFmtId="193" fontId="83" fillId="0" borderId="0" xfId="497" applyNumberFormat="1" applyFont="1" applyFill="1" applyBorder="1" applyAlignment="1" applyProtection="1">
      <alignment horizontal="right" shrinkToFit="1"/>
    </xf>
    <xf numFmtId="193" fontId="83" fillId="0" borderId="0" xfId="497" applyNumberFormat="1" applyFont="1" applyFill="1" applyBorder="1" applyAlignment="1" applyProtection="1">
      <alignment shrinkToFit="1"/>
    </xf>
    <xf numFmtId="193" fontId="76" fillId="0" borderId="0" xfId="497" applyNumberFormat="1" applyFont="1" applyFill="1"/>
    <xf numFmtId="193" fontId="83" fillId="0" borderId="0" xfId="497" applyNumberFormat="1" applyFont="1" applyFill="1" applyBorder="1" applyAlignment="1">
      <alignment horizontal="right" shrinkToFit="1"/>
    </xf>
    <xf numFmtId="193" fontId="76" fillId="0" borderId="0" xfId="497" applyNumberFormat="1" applyFont="1" applyFill="1" applyAlignment="1"/>
    <xf numFmtId="193" fontId="80" fillId="0" borderId="0" xfId="497" applyNumberFormat="1" applyFont="1" applyFill="1" applyAlignment="1"/>
    <xf numFmtId="193" fontId="80" fillId="0" borderId="0" xfId="497" applyNumberFormat="1" applyFont="1" applyFill="1" applyAlignment="1">
      <alignment vertical="center"/>
    </xf>
    <xf numFmtId="0" fontId="76" fillId="0" borderId="0" xfId="496" applyFont="1" applyFill="1" applyBorder="1" applyAlignment="1" applyProtection="1">
      <alignment horizontal="centerContinuous"/>
    </xf>
    <xf numFmtId="193" fontId="76" fillId="0" borderId="0" xfId="496" applyNumberFormat="1" applyFont="1" applyFill="1" applyBorder="1" applyAlignment="1" applyProtection="1">
      <alignment horizontal="center" shrinkToFit="1"/>
    </xf>
    <xf numFmtId="0" fontId="76" fillId="0" borderId="0" xfId="499" applyFont="1" applyFill="1"/>
    <xf numFmtId="0" fontId="81" fillId="0" borderId="0" xfId="499" applyFont="1" applyFill="1"/>
    <xf numFmtId="0" fontId="76" fillId="0" borderId="0" xfId="499" applyFont="1" applyFill="1" applyProtection="1"/>
    <xf numFmtId="0" fontId="78" fillId="0" borderId="0" xfId="499" applyFont="1" applyFill="1"/>
    <xf numFmtId="193" fontId="76" fillId="0" borderId="0" xfId="500" applyNumberFormat="1" applyFont="1" applyFill="1" applyBorder="1" applyProtection="1"/>
    <xf numFmtId="0" fontId="76" fillId="0" borderId="0" xfId="499" applyFont="1" applyFill="1" applyBorder="1" applyProtection="1"/>
    <xf numFmtId="0" fontId="80" fillId="0" borderId="0" xfId="499" applyFont="1" applyFill="1" applyAlignment="1">
      <alignment vertical="center"/>
    </xf>
    <xf numFmtId="193" fontId="76" fillId="0" borderId="0" xfId="500" applyNumberFormat="1" applyFont="1" applyFill="1" applyBorder="1" applyAlignment="1" applyProtection="1">
      <alignment horizontal="center"/>
      <protection locked="0"/>
    </xf>
    <xf numFmtId="0" fontId="76" fillId="0" borderId="0" xfId="499" applyFont="1" applyFill="1" applyAlignment="1">
      <alignment vertical="center"/>
    </xf>
    <xf numFmtId="0" fontId="76" fillId="27" borderId="18" xfId="499" applyFont="1" applyFill="1" applyBorder="1" applyAlignment="1">
      <alignment horizontal="center" vertical="center" shrinkToFit="1"/>
    </xf>
    <xf numFmtId="0" fontId="76" fillId="27" borderId="28" xfId="499" applyFont="1" applyFill="1" applyBorder="1" applyAlignment="1">
      <alignment horizontal="center" vertical="center" shrinkToFit="1"/>
    </xf>
    <xf numFmtId="0" fontId="76" fillId="27" borderId="8" xfId="499" applyFont="1" applyFill="1" applyBorder="1" applyAlignment="1">
      <alignment horizontal="center" vertical="center" shrinkToFit="1"/>
    </xf>
    <xf numFmtId="0" fontId="76" fillId="27" borderId="17" xfId="499" applyFont="1" applyFill="1" applyBorder="1" applyAlignment="1">
      <alignment horizontal="center" vertical="center" shrinkToFit="1"/>
    </xf>
    <xf numFmtId="0" fontId="76" fillId="27" borderId="16" xfId="499" applyFont="1" applyFill="1" applyBorder="1" applyAlignment="1">
      <alignment horizontal="center" vertical="center"/>
    </xf>
    <xf numFmtId="0" fontId="76" fillId="27" borderId="33" xfId="499" applyFont="1" applyFill="1" applyBorder="1" applyAlignment="1">
      <alignment horizontal="centerContinuous" vertical="center"/>
    </xf>
    <xf numFmtId="0" fontId="76" fillId="27" borderId="33" xfId="499" applyFont="1" applyFill="1" applyBorder="1" applyAlignment="1">
      <alignment horizontal="centerContinuous" vertical="center" wrapText="1"/>
    </xf>
    <xf numFmtId="0" fontId="76" fillId="27" borderId="36" xfId="499" applyFont="1" applyFill="1" applyBorder="1" applyAlignment="1">
      <alignment horizontal="centerContinuous" vertical="center"/>
    </xf>
    <xf numFmtId="0" fontId="76" fillId="0" borderId="0" xfId="499" applyFont="1" applyFill="1" applyAlignment="1"/>
    <xf numFmtId="0" fontId="76" fillId="0" borderId="0" xfId="499" applyFont="1" applyFill="1" applyAlignment="1">
      <alignment horizontal="centerContinuous"/>
    </xf>
    <xf numFmtId="0" fontId="77" fillId="0" borderId="0" xfId="499" applyFont="1" applyFill="1" applyAlignment="1">
      <alignment horizontal="centerContinuous"/>
    </xf>
    <xf numFmtId="0" fontId="76" fillId="0" borderId="0" xfId="499" applyFont="1" applyFill="1" applyAlignment="1">
      <alignment vertical="top"/>
    </xf>
    <xf numFmtId="0" fontId="76" fillId="0" borderId="0" xfId="499" applyFont="1" applyFill="1" applyAlignment="1">
      <alignment horizontal="right" vertical="top"/>
    </xf>
    <xf numFmtId="0" fontId="76" fillId="0" borderId="0" xfId="499" applyFont="1" applyFill="1" applyAlignment="1">
      <alignment horizontal="left" vertical="top"/>
    </xf>
    <xf numFmtId="0" fontId="83" fillId="0" borderId="0" xfId="496" applyFont="1" applyFill="1" applyAlignment="1">
      <alignment horizontal="centerContinuous"/>
    </xf>
    <xf numFmtId="0" fontId="83" fillId="0" borderId="0" xfId="496" applyFont="1" applyFill="1" applyAlignment="1"/>
    <xf numFmtId="0" fontId="88" fillId="0" borderId="0" xfId="496" applyFont="1" applyFill="1" applyAlignment="1">
      <alignment horizontal="center"/>
    </xf>
    <xf numFmtId="0" fontId="89" fillId="0" borderId="0" xfId="496" applyFont="1" applyFill="1" applyAlignment="1"/>
    <xf numFmtId="0" fontId="90" fillId="0" borderId="0" xfId="496" applyFont="1" applyFill="1" applyAlignment="1"/>
    <xf numFmtId="0" fontId="83" fillId="27" borderId="29" xfId="496" applyFont="1" applyFill="1" applyBorder="1" applyAlignment="1">
      <alignment horizontal="centerContinuous" vertical="center"/>
    </xf>
    <xf numFmtId="0" fontId="83" fillId="27" borderId="20" xfId="496" applyFont="1" applyFill="1" applyBorder="1" applyAlignment="1">
      <alignment horizontal="center" vertical="center"/>
    </xf>
    <xf numFmtId="176" fontId="83" fillId="0" borderId="0" xfId="496" applyNumberFormat="1" applyFont="1" applyFill="1" applyBorder="1" applyAlignment="1">
      <alignment horizontal="center"/>
    </xf>
    <xf numFmtId="176" fontId="83" fillId="0" borderId="0" xfId="497" applyFont="1" applyFill="1" applyBorder="1" applyProtection="1"/>
    <xf numFmtId="0" fontId="83" fillId="0" borderId="0" xfId="496" applyFont="1" applyFill="1" applyBorder="1" applyAlignment="1">
      <alignment horizontal="center"/>
    </xf>
    <xf numFmtId="176" fontId="83" fillId="0" borderId="0" xfId="497" applyFont="1" applyFill="1" applyBorder="1" applyAlignment="1" applyProtection="1">
      <protection locked="0"/>
    </xf>
    <xf numFmtId="176" fontId="83" fillId="0" borderId="0" xfId="497" applyFont="1" applyFill="1" applyBorder="1" applyProtection="1">
      <protection locked="0"/>
    </xf>
    <xf numFmtId="176" fontId="83" fillId="0" borderId="0" xfId="497" applyFont="1" applyFill="1" applyBorder="1" applyAlignment="1" applyProtection="1"/>
    <xf numFmtId="0" fontId="76" fillId="0" borderId="0" xfId="501" applyFont="1" applyFill="1" applyAlignment="1">
      <alignment vertical="top"/>
    </xf>
    <xf numFmtId="0" fontId="76" fillId="0" borderId="0" xfId="501" applyFont="1" applyFill="1" applyAlignment="1">
      <alignment horizontal="right" vertical="top"/>
    </xf>
    <xf numFmtId="0" fontId="77" fillId="0" borderId="0" xfId="501" applyFont="1" applyFill="1" applyAlignment="1">
      <alignment horizontal="centerContinuous" vertical="center"/>
    </xf>
    <xf numFmtId="0" fontId="76" fillId="0" borderId="0" xfId="501" applyFont="1" applyFill="1" applyAlignment="1">
      <alignment vertical="center"/>
    </xf>
    <xf numFmtId="0" fontId="76" fillId="0" borderId="0" xfId="501" applyFont="1" applyFill="1" applyAlignment="1">
      <alignment horizontal="centerContinuous"/>
    </xf>
    <xf numFmtId="0" fontId="76" fillId="0" borderId="0" xfId="501" applyFont="1" applyFill="1" applyAlignment="1"/>
    <xf numFmtId="0" fontId="78" fillId="0" borderId="0" xfId="501" applyFont="1" applyFill="1" applyAlignment="1"/>
    <xf numFmtId="0" fontId="76" fillId="27" borderId="30" xfId="501" applyFont="1" applyFill="1" applyBorder="1" applyAlignment="1">
      <alignment horizontal="centerContinuous" vertical="center"/>
    </xf>
    <xf numFmtId="0" fontId="76" fillId="27" borderId="29" xfId="501" applyFont="1" applyFill="1" applyBorder="1" applyAlignment="1">
      <alignment horizontal="centerContinuous" vertical="center"/>
    </xf>
    <xf numFmtId="0" fontId="78" fillId="27" borderId="18" xfId="501" applyFont="1" applyFill="1" applyBorder="1" applyAlignment="1">
      <alignment horizontal="centerContinuous" vertical="center"/>
    </xf>
    <xf numFmtId="0" fontId="76" fillId="27" borderId="17" xfId="501" applyFont="1" applyFill="1" applyBorder="1" applyAlignment="1">
      <alignment horizontal="centerContinuous" vertical="center"/>
    </xf>
    <xf numFmtId="0" fontId="76" fillId="27" borderId="18" xfId="501" applyFont="1" applyFill="1" applyBorder="1" applyAlignment="1">
      <alignment horizontal="centerContinuous" vertical="center"/>
    </xf>
    <xf numFmtId="0" fontId="76" fillId="27" borderId="21" xfId="501" applyFont="1" applyFill="1" applyBorder="1" applyAlignment="1">
      <alignment horizontal="centerContinuous" vertical="center"/>
    </xf>
    <xf numFmtId="0" fontId="78" fillId="27" borderId="16" xfId="501" applyFont="1" applyFill="1" applyBorder="1" applyAlignment="1">
      <alignment horizontal="center" vertical="center" shrinkToFit="1"/>
    </xf>
    <xf numFmtId="0" fontId="78" fillId="27" borderId="16" xfId="501" applyFont="1" applyFill="1" applyBorder="1" applyAlignment="1">
      <alignment horizontal="center" vertical="center"/>
    </xf>
    <xf numFmtId="0" fontId="76" fillId="0" borderId="0" xfId="501" applyFont="1" applyFill="1"/>
    <xf numFmtId="176" fontId="76" fillId="0" borderId="0" xfId="497" applyFont="1" applyFill="1" applyBorder="1" applyAlignment="1">
      <alignment horizontal="right"/>
    </xf>
    <xf numFmtId="0" fontId="80" fillId="0" borderId="0" xfId="501" applyFont="1" applyFill="1"/>
    <xf numFmtId="0" fontId="76" fillId="0" borderId="0" xfId="501" applyFont="1" applyFill="1" applyBorder="1" applyAlignment="1">
      <alignment horizontal="center" vertical="center"/>
    </xf>
    <xf numFmtId="0" fontId="80" fillId="0" borderId="0" xfId="501" applyFont="1" applyFill="1" applyBorder="1" applyAlignment="1">
      <alignment horizontal="center"/>
    </xf>
    <xf numFmtId="0" fontId="92" fillId="0" borderId="0" xfId="501" applyFont="1" applyFill="1"/>
    <xf numFmtId="0" fontId="78" fillId="0" borderId="0" xfId="501" applyFont="1" applyFill="1" applyBorder="1" applyAlignment="1">
      <alignment horizontal="left"/>
    </xf>
    <xf numFmtId="176" fontId="78" fillId="0" borderId="0" xfId="503" applyFont="1" applyFill="1" applyBorder="1" applyAlignment="1"/>
    <xf numFmtId="0" fontId="76" fillId="0" borderId="0" xfId="504" applyFont="1" applyFill="1" applyAlignment="1"/>
    <xf numFmtId="176" fontId="78" fillId="0" borderId="0" xfId="497" applyFont="1" applyFill="1" applyBorder="1" applyProtection="1"/>
    <xf numFmtId="0" fontId="78" fillId="0" borderId="0" xfId="496" applyFont="1" applyFill="1" applyBorder="1"/>
    <xf numFmtId="0" fontId="76" fillId="0" borderId="0" xfId="496" applyFont="1" applyFill="1" applyBorder="1" applyAlignment="1" applyProtection="1">
      <alignment horizontal="left"/>
    </xf>
    <xf numFmtId="0" fontId="93" fillId="0" borderId="0" xfId="496" applyFont="1" applyFill="1"/>
    <xf numFmtId="0" fontId="76" fillId="27" borderId="16" xfId="496" applyFont="1" applyFill="1" applyBorder="1" applyAlignment="1">
      <alignment horizontal="center" vertical="center"/>
    </xf>
    <xf numFmtId="0" fontId="76" fillId="27" borderId="19" xfId="496" applyFont="1" applyFill="1" applyBorder="1" applyAlignment="1">
      <alignment horizontal="center" vertical="center"/>
    </xf>
    <xf numFmtId="0" fontId="84" fillId="0" borderId="0" xfId="496" applyFont="1" applyFill="1" applyAlignment="1">
      <alignment horizontal="center" vertical="center"/>
    </xf>
    <xf numFmtId="0" fontId="76" fillId="27" borderId="24" xfId="496" applyFont="1" applyFill="1" applyBorder="1" applyAlignment="1">
      <alignment horizontal="center" vertical="center"/>
    </xf>
    <xf numFmtId="0" fontId="76" fillId="27" borderId="29" xfId="496" applyFont="1" applyFill="1" applyBorder="1" applyAlignment="1">
      <alignment horizontal="center" vertical="center"/>
    </xf>
    <xf numFmtId="0" fontId="73" fillId="0" borderId="0" xfId="496" applyFont="1" applyFill="1" applyAlignment="1">
      <alignment horizontal="right" vertical="top"/>
    </xf>
    <xf numFmtId="0" fontId="73" fillId="0" borderId="0" xfId="496" applyFont="1" applyFill="1" applyAlignment="1">
      <alignment vertical="top"/>
    </xf>
    <xf numFmtId="0" fontId="76" fillId="27" borderId="16" xfId="496" applyFont="1" applyFill="1" applyBorder="1" applyAlignment="1">
      <alignment horizontal="center" vertical="top"/>
    </xf>
    <xf numFmtId="0" fontId="76" fillId="0" borderId="0" xfId="496" applyFont="1" applyFill="1" applyBorder="1" applyProtection="1"/>
    <xf numFmtId="0" fontId="93" fillId="0" borderId="0" xfId="496" applyFont="1" applyFill="1" applyProtection="1"/>
    <xf numFmtId="0" fontId="81" fillId="0" borderId="0" xfId="496" applyFont="1" applyFill="1" applyBorder="1" applyAlignment="1" applyProtection="1">
      <alignment horizontal="left"/>
    </xf>
    <xf numFmtId="0" fontId="76" fillId="27" borderId="30" xfId="502" applyFont="1" applyFill="1" applyBorder="1" applyAlignment="1">
      <alignment horizontal="centerContinuous" vertical="center"/>
    </xf>
    <xf numFmtId="0" fontId="76" fillId="27" borderId="29" xfId="502" applyFont="1" applyFill="1" applyBorder="1" applyAlignment="1">
      <alignment horizontal="centerContinuous" vertical="center"/>
    </xf>
    <xf numFmtId="0" fontId="76" fillId="27" borderId="17" xfId="502" applyFont="1" applyFill="1" applyBorder="1" applyAlignment="1">
      <alignment horizontal="centerContinuous" vertical="center"/>
    </xf>
    <xf numFmtId="0" fontId="76" fillId="27" borderId="18" xfId="502" applyFont="1" applyFill="1" applyBorder="1" applyAlignment="1">
      <alignment horizontal="centerContinuous" vertical="center"/>
    </xf>
    <xf numFmtId="0" fontId="76" fillId="27" borderId="16" xfId="502" applyFont="1" applyFill="1" applyBorder="1" applyAlignment="1">
      <alignment horizontal="center" vertical="center"/>
    </xf>
    <xf numFmtId="0" fontId="76" fillId="27" borderId="18" xfId="502" applyFont="1" applyFill="1" applyBorder="1" applyAlignment="1">
      <alignment horizontal="center" vertical="center"/>
    </xf>
    <xf numFmtId="0" fontId="76" fillId="27" borderId="32" xfId="502" applyFont="1" applyFill="1" applyBorder="1" applyAlignment="1">
      <alignment horizontal="centerContinuous" vertical="center"/>
    </xf>
    <xf numFmtId="0" fontId="76" fillId="27" borderId="21" xfId="502" applyFont="1" applyFill="1" applyBorder="1" applyAlignment="1">
      <alignment horizontal="centerContinuous" vertical="center"/>
    </xf>
    <xf numFmtId="0" fontId="78" fillId="0" borderId="0" xfId="496" applyFont="1" applyFill="1" applyBorder="1" applyAlignment="1"/>
    <xf numFmtId="0" fontId="76" fillId="0" borderId="0" xfId="496" applyFont="1" applyBorder="1" applyAlignment="1"/>
    <xf numFmtId="0" fontId="76" fillId="0" borderId="0" xfId="496" applyFont="1" applyFill="1" applyAlignment="1" applyProtection="1">
      <alignment vertical="top"/>
    </xf>
    <xf numFmtId="0" fontId="94" fillId="0" borderId="0" xfId="496" applyFont="1" applyFill="1" applyAlignment="1">
      <alignment vertical="top"/>
    </xf>
    <xf numFmtId="0" fontId="76" fillId="0" borderId="0" xfId="496" applyFont="1" applyFill="1" applyAlignment="1" applyProtection="1">
      <alignment vertical="center"/>
    </xf>
    <xf numFmtId="0" fontId="76" fillId="0" borderId="0" xfId="496" applyFont="1" applyFill="1" applyAlignment="1" applyProtection="1"/>
    <xf numFmtId="0" fontId="78" fillId="0" borderId="0" xfId="496" applyFont="1" applyFill="1" applyAlignment="1" applyProtection="1"/>
    <xf numFmtId="0" fontId="78" fillId="0" borderId="0" xfId="496" applyFont="1" applyFill="1" applyAlignment="1" applyProtection="1">
      <alignment horizontal="right"/>
    </xf>
    <xf numFmtId="0" fontId="76" fillId="27" borderId="30" xfId="496" applyFont="1" applyFill="1" applyBorder="1" applyAlignment="1" applyProtection="1">
      <alignment horizontal="centerContinuous" vertical="center"/>
    </xf>
    <xf numFmtId="0" fontId="76" fillId="27" borderId="29" xfId="496" applyFont="1" applyFill="1" applyBorder="1" applyAlignment="1" applyProtection="1">
      <alignment horizontal="centerContinuous" vertical="center"/>
    </xf>
    <xf numFmtId="0" fontId="78" fillId="27" borderId="30" xfId="496" applyFont="1" applyFill="1" applyBorder="1" applyAlignment="1" applyProtection="1">
      <alignment horizontal="centerContinuous" vertical="center"/>
    </xf>
    <xf numFmtId="0" fontId="78" fillId="27" borderId="29" xfId="496" applyFont="1" applyFill="1" applyBorder="1" applyAlignment="1" applyProtection="1">
      <alignment horizontal="centerContinuous" vertical="center"/>
    </xf>
    <xf numFmtId="0" fontId="78" fillId="27" borderId="32" xfId="496" applyFont="1" applyFill="1" applyBorder="1" applyAlignment="1" applyProtection="1">
      <alignment horizontal="centerContinuous" vertical="center"/>
    </xf>
    <xf numFmtId="0" fontId="76" fillId="27" borderId="16" xfId="496" applyFont="1" applyFill="1" applyBorder="1" applyAlignment="1" applyProtection="1">
      <alignment horizontal="center" vertical="center"/>
    </xf>
    <xf numFmtId="0" fontId="76" fillId="27" borderId="17" xfId="496" applyFont="1" applyFill="1" applyBorder="1" applyAlignment="1" applyProtection="1">
      <alignment horizontal="centerContinuous" vertical="center"/>
    </xf>
    <xf numFmtId="0" fontId="76" fillId="27" borderId="18" xfId="496" applyFont="1" applyFill="1" applyBorder="1" applyAlignment="1" applyProtection="1">
      <alignment horizontal="centerContinuous" vertical="center"/>
    </xf>
    <xf numFmtId="0" fontId="76" fillId="27" borderId="18" xfId="496" applyFont="1" applyFill="1" applyBorder="1" applyAlignment="1" applyProtection="1">
      <alignment horizontal="center" vertical="center"/>
    </xf>
    <xf numFmtId="0" fontId="80" fillId="0" borderId="0" xfId="496" applyFont="1" applyFill="1" applyProtection="1"/>
    <xf numFmtId="0" fontId="76" fillId="0" borderId="0" xfId="496" applyFont="1" applyFill="1" applyBorder="1" applyAlignment="1" applyProtection="1">
      <alignment horizontal="center"/>
    </xf>
    <xf numFmtId="193" fontId="76" fillId="0" borderId="0" xfId="497" applyNumberFormat="1" applyFont="1" applyFill="1" applyBorder="1" applyAlignment="1" applyProtection="1"/>
    <xf numFmtId="0" fontId="78" fillId="0" borderId="0" xfId="496" applyFont="1" applyFill="1" applyBorder="1" applyProtection="1"/>
    <xf numFmtId="0" fontId="93" fillId="0" borderId="0" xfId="496" applyFont="1" applyFill="1" applyBorder="1" applyAlignment="1" applyProtection="1"/>
    <xf numFmtId="0" fontId="83" fillId="27" borderId="16" xfId="496" applyFont="1" applyFill="1" applyBorder="1" applyAlignment="1" applyProtection="1">
      <alignment horizontal="center" vertical="center"/>
    </xf>
    <xf numFmtId="0" fontId="83" fillId="27" borderId="25" xfId="496" applyFont="1" applyFill="1" applyBorder="1" applyAlignment="1">
      <alignment horizontal="center" vertical="center"/>
    </xf>
    <xf numFmtId="0" fontId="83" fillId="27" borderId="25" xfId="496" applyFont="1" applyFill="1" applyBorder="1" applyAlignment="1" applyProtection="1">
      <alignment horizontal="center" vertical="center"/>
    </xf>
    <xf numFmtId="0" fontId="83" fillId="27" borderId="18" xfId="496" applyFont="1" applyFill="1" applyBorder="1" applyAlignment="1" applyProtection="1">
      <alignment horizontal="center" vertical="center"/>
    </xf>
    <xf numFmtId="0" fontId="86" fillId="0" borderId="0" xfId="496" applyFont="1" applyFill="1"/>
    <xf numFmtId="176" fontId="83" fillId="0" borderId="0" xfId="497" applyFont="1" applyFill="1" applyBorder="1"/>
    <xf numFmtId="176" fontId="92" fillId="0" borderId="0" xfId="497" applyFont="1" applyFill="1" applyProtection="1"/>
    <xf numFmtId="176" fontId="92" fillId="0" borderId="0" xfId="497" applyFont="1" applyFill="1" applyAlignment="1" applyProtection="1"/>
    <xf numFmtId="0" fontId="96" fillId="0" borderId="0" xfId="496" applyFont="1" applyFill="1" applyBorder="1" applyAlignment="1"/>
    <xf numFmtId="196" fontId="83" fillId="0" borderId="0" xfId="497" applyNumberFormat="1" applyFont="1" applyFill="1" applyBorder="1" applyAlignment="1" applyProtection="1"/>
    <xf numFmtId="196" fontId="83" fillId="0" borderId="0" xfId="497" applyNumberFormat="1" applyFont="1" applyFill="1" applyBorder="1" applyProtection="1">
      <protection locked="0"/>
    </xf>
    <xf numFmtId="0" fontId="83" fillId="0" borderId="0" xfId="496" applyFont="1" applyFill="1" applyProtection="1"/>
    <xf numFmtId="0" fontId="97" fillId="0" borderId="0" xfId="496" applyFont="1" applyFill="1" applyAlignment="1">
      <alignment vertical="top"/>
    </xf>
    <xf numFmtId="0" fontId="97" fillId="0" borderId="0" xfId="496" applyFont="1" applyFill="1" applyAlignment="1">
      <alignment vertical="center"/>
    </xf>
    <xf numFmtId="0" fontId="98" fillId="0" borderId="0" xfId="496" applyFont="1" applyFill="1" applyAlignment="1">
      <alignment horizontal="centerContinuous" vertical="center"/>
    </xf>
    <xf numFmtId="0" fontId="99" fillId="0" borderId="0" xfId="496" applyFont="1" applyFill="1" applyAlignment="1">
      <alignment horizontal="centerContinuous"/>
    </xf>
    <xf numFmtId="0" fontId="99" fillId="0" borderId="0" xfId="496" applyFont="1" applyFill="1" applyAlignment="1"/>
    <xf numFmtId="0" fontId="97" fillId="27" borderId="33" xfId="496" applyFont="1" applyFill="1" applyBorder="1" applyAlignment="1">
      <alignment horizontal="centerContinuous" vertical="center"/>
    </xf>
    <xf numFmtId="0" fontId="97" fillId="27" borderId="35" xfId="496" applyFont="1" applyFill="1" applyBorder="1" applyAlignment="1">
      <alignment horizontal="centerContinuous" vertical="center"/>
    </xf>
    <xf numFmtId="0" fontId="97" fillId="27" borderId="16" xfId="496" applyFont="1" applyFill="1" applyBorder="1" applyAlignment="1">
      <alignment horizontal="center" vertical="center"/>
    </xf>
    <xf numFmtId="0" fontId="97" fillId="27" borderId="0" xfId="496" applyFont="1" applyFill="1" applyBorder="1" applyAlignment="1">
      <alignment horizontal="centerContinuous" vertical="center"/>
    </xf>
    <xf numFmtId="0" fontId="97" fillId="27" borderId="26" xfId="496" applyFont="1" applyFill="1" applyBorder="1" applyAlignment="1">
      <alignment horizontal="centerContinuous" vertical="center"/>
    </xf>
    <xf numFmtId="0" fontId="97" fillId="27" borderId="20" xfId="496" applyFont="1" applyFill="1" applyBorder="1" applyAlignment="1">
      <alignment horizontal="center" vertical="center"/>
    </xf>
    <xf numFmtId="0" fontId="97" fillId="27" borderId="22" xfId="496" applyFont="1" applyFill="1" applyBorder="1" applyAlignment="1">
      <alignment horizontal="center" vertical="center"/>
    </xf>
    <xf numFmtId="0" fontId="97" fillId="27" borderId="19" xfId="496" applyFont="1" applyFill="1" applyBorder="1" applyAlignment="1">
      <alignment horizontal="center" vertical="center"/>
    </xf>
    <xf numFmtId="0" fontId="97" fillId="27" borderId="0" xfId="496" applyFont="1" applyFill="1" applyBorder="1" applyAlignment="1">
      <alignment horizontal="center" vertical="center"/>
    </xf>
    <xf numFmtId="0" fontId="97" fillId="27" borderId="26" xfId="496" applyFont="1" applyFill="1" applyBorder="1" applyAlignment="1">
      <alignment horizontal="center" vertical="center"/>
    </xf>
    <xf numFmtId="0" fontId="97" fillId="27" borderId="25" xfId="496" applyFont="1" applyFill="1" applyBorder="1" applyAlignment="1">
      <alignment horizontal="centerContinuous" vertical="center"/>
    </xf>
    <xf numFmtId="0" fontId="97" fillId="27" borderId="16" xfId="496" applyFont="1" applyFill="1" applyBorder="1" applyAlignment="1">
      <alignment horizontal="centerContinuous" vertical="center"/>
    </xf>
    <xf numFmtId="0" fontId="97" fillId="27" borderId="18" xfId="496" applyFont="1" applyFill="1" applyBorder="1" applyAlignment="1">
      <alignment horizontal="center" vertical="center"/>
    </xf>
    <xf numFmtId="0" fontId="97" fillId="27" borderId="24" xfId="496" applyFont="1" applyFill="1" applyBorder="1" applyAlignment="1">
      <alignment horizontal="center" vertical="center"/>
    </xf>
    <xf numFmtId="0" fontId="97" fillId="27" borderId="17" xfId="496" applyFont="1" applyFill="1" applyBorder="1" applyAlignment="1">
      <alignment horizontal="center" vertical="center"/>
    </xf>
    <xf numFmtId="0" fontId="97" fillId="27" borderId="17" xfId="496" applyFont="1" applyFill="1" applyBorder="1" applyAlignment="1">
      <alignment horizontal="centerContinuous" vertical="center"/>
    </xf>
    <xf numFmtId="0" fontId="97" fillId="27" borderId="18" xfId="496" applyFont="1" applyFill="1" applyBorder="1" applyAlignment="1">
      <alignment horizontal="centerContinuous" vertical="center"/>
    </xf>
    <xf numFmtId="176" fontId="97" fillId="0" borderId="0" xfId="497" applyFont="1" applyFill="1" applyBorder="1" applyProtection="1"/>
    <xf numFmtId="0" fontId="97" fillId="0" borderId="0" xfId="496" applyFont="1" applyFill="1"/>
    <xf numFmtId="176" fontId="97" fillId="0" borderId="0" xfId="497" applyFont="1" applyFill="1" applyBorder="1" applyAlignment="1"/>
    <xf numFmtId="176" fontId="97" fillId="0" borderId="0" xfId="497" applyFont="1" applyFill="1" applyBorder="1" applyAlignment="1" applyProtection="1"/>
    <xf numFmtId="41" fontId="97" fillId="0" borderId="0" xfId="497" applyNumberFormat="1" applyFont="1" applyFill="1" applyBorder="1" applyAlignment="1" applyProtection="1"/>
    <xf numFmtId="41" fontId="97" fillId="0" borderId="0" xfId="497" applyNumberFormat="1" applyFont="1" applyFill="1" applyBorder="1" applyAlignment="1" applyProtection="1">
      <protection locked="0"/>
    </xf>
    <xf numFmtId="0" fontId="101" fillId="0" borderId="0" xfId="496" applyFont="1" applyFill="1" applyAlignment="1"/>
    <xf numFmtId="0" fontId="85" fillId="0" borderId="0" xfId="496" applyFont="1" applyFill="1" applyBorder="1" applyAlignment="1">
      <alignment horizontal="left"/>
    </xf>
    <xf numFmtId="176" fontId="100" fillId="0" borderId="0" xfId="497" applyFont="1" applyFill="1" applyBorder="1" applyAlignment="1"/>
    <xf numFmtId="176" fontId="100" fillId="0" borderId="0" xfId="497" applyFont="1" applyFill="1" applyBorder="1" applyAlignment="1" applyProtection="1">
      <protection locked="0"/>
    </xf>
    <xf numFmtId="176" fontId="100" fillId="0" borderId="0" xfId="497" applyFont="1" applyFill="1" applyBorder="1" applyAlignment="1" applyProtection="1"/>
    <xf numFmtId="185" fontId="100" fillId="0" borderId="0" xfId="497" applyNumberFormat="1" applyFont="1" applyFill="1" applyBorder="1" applyAlignment="1" applyProtection="1"/>
    <xf numFmtId="41" fontId="100" fillId="0" borderId="0" xfId="497" applyNumberFormat="1" applyFont="1" applyFill="1" applyBorder="1" applyAlignment="1" applyProtection="1"/>
    <xf numFmtId="0" fontId="100" fillId="0" borderId="0" xfId="496" applyFont="1" applyFill="1" applyBorder="1" applyAlignment="1">
      <alignment horizontal="right"/>
    </xf>
    <xf numFmtId="41" fontId="100" fillId="0" borderId="0" xfId="497" applyNumberFormat="1" applyFont="1" applyFill="1" applyBorder="1" applyAlignment="1" applyProtection="1">
      <alignment horizontal="centerContinuous"/>
    </xf>
    <xf numFmtId="41" fontId="87" fillId="0" borderId="0" xfId="497" applyNumberFormat="1" applyFont="1" applyFill="1" applyBorder="1" applyAlignment="1" applyProtection="1">
      <alignment horizontal="right"/>
      <protection locked="0"/>
    </xf>
    <xf numFmtId="0" fontId="81" fillId="0" borderId="0" xfId="496" applyFont="1" applyFill="1" applyProtection="1"/>
    <xf numFmtId="0" fontId="102" fillId="0" borderId="0" xfId="496" applyFont="1" applyFill="1" applyAlignment="1"/>
    <xf numFmtId="0" fontId="76" fillId="27" borderId="16" xfId="496" applyFont="1" applyFill="1" applyBorder="1" applyAlignment="1">
      <alignment horizontal="centerContinuous" vertical="center"/>
    </xf>
    <xf numFmtId="0" fontId="76" fillId="27" borderId="17" xfId="496" applyFont="1" applyFill="1" applyBorder="1" applyAlignment="1">
      <alignment horizontal="centerContinuous" vertical="center"/>
    </xf>
    <xf numFmtId="0" fontId="76" fillId="27" borderId="18" xfId="496" applyFont="1" applyFill="1" applyBorder="1" applyAlignment="1">
      <alignment horizontal="centerContinuous" vertical="center"/>
    </xf>
    <xf numFmtId="176" fontId="78" fillId="0" borderId="0" xfId="497" applyFont="1" applyFill="1" applyBorder="1" applyAlignment="1" applyProtection="1">
      <protection locked="0"/>
    </xf>
    <xf numFmtId="199" fontId="78" fillId="0" borderId="0" xfId="497" applyNumberFormat="1" applyFont="1" applyFill="1" applyBorder="1" applyAlignment="1" applyProtection="1">
      <protection locked="0"/>
    </xf>
    <xf numFmtId="185" fontId="78" fillId="0" borderId="0" xfId="497" applyNumberFormat="1" applyFont="1" applyFill="1" applyBorder="1" applyAlignment="1" applyProtection="1">
      <protection locked="0"/>
    </xf>
    <xf numFmtId="0" fontId="76" fillId="27" borderId="18" xfId="496" applyFont="1" applyFill="1" applyBorder="1" applyAlignment="1">
      <alignment horizontal="center" vertical="top" wrapText="1"/>
    </xf>
    <xf numFmtId="0" fontId="77" fillId="0" borderId="0" xfId="496" applyFont="1" applyFill="1" applyAlignment="1" applyProtection="1">
      <alignment horizontal="centerContinuous" vertical="center" wrapText="1"/>
    </xf>
    <xf numFmtId="0" fontId="77" fillId="0" borderId="0" xfId="496" applyFont="1" applyFill="1" applyAlignment="1" applyProtection="1">
      <alignment horizontal="centerContinuous" vertical="center"/>
    </xf>
    <xf numFmtId="0" fontId="78" fillId="27" borderId="35" xfId="496" applyFont="1" applyFill="1" applyBorder="1" applyAlignment="1">
      <alignment horizontal="centerContinuous" vertical="center"/>
    </xf>
    <xf numFmtId="0" fontId="78" fillId="0" borderId="0" xfId="496" applyFont="1" applyFill="1" applyAlignment="1">
      <alignment vertical="center"/>
    </xf>
    <xf numFmtId="0" fontId="78" fillId="27" borderId="20" xfId="496" applyFont="1" applyFill="1" applyBorder="1" applyAlignment="1">
      <alignment horizontal="centerContinuous" vertical="center"/>
    </xf>
    <xf numFmtId="0" fontId="78" fillId="27" borderId="0" xfId="496" applyFont="1" applyFill="1" applyBorder="1" applyAlignment="1">
      <alignment horizontal="centerContinuous" vertical="center"/>
    </xf>
    <xf numFmtId="0" fontId="78" fillId="27" borderId="16" xfId="496" applyFont="1" applyFill="1" applyBorder="1" applyAlignment="1">
      <alignment horizontal="centerContinuous" vertical="center"/>
    </xf>
    <xf numFmtId="0" fontId="78" fillId="27" borderId="21" xfId="496" applyFont="1" applyFill="1" applyBorder="1" applyAlignment="1">
      <alignment horizontal="centerContinuous" vertical="center"/>
    </xf>
    <xf numFmtId="0" fontId="78" fillId="27" borderId="17" xfId="496" applyFont="1" applyFill="1" applyBorder="1" applyAlignment="1">
      <alignment horizontal="centerContinuous" vertical="center"/>
    </xf>
    <xf numFmtId="0" fontId="78" fillId="27" borderId="19" xfId="496" applyFont="1" applyFill="1" applyBorder="1" applyAlignment="1">
      <alignment horizontal="center" vertical="center"/>
    </xf>
    <xf numFmtId="176" fontId="78" fillId="0" borderId="20" xfId="497" applyFont="1" applyFill="1" applyBorder="1" applyAlignment="1"/>
    <xf numFmtId="176" fontId="78" fillId="0" borderId="0" xfId="497" applyFont="1" applyFill="1" applyBorder="1" applyAlignment="1"/>
    <xf numFmtId="176" fontId="78" fillId="0" borderId="0" xfId="497" applyFont="1" applyFill="1" applyBorder="1" applyAlignment="1">
      <alignment horizontal="right"/>
    </xf>
    <xf numFmtId="0" fontId="104" fillId="0" borderId="0" xfId="496" applyFont="1" applyFill="1"/>
    <xf numFmtId="0" fontId="76" fillId="27" borderId="29" xfId="496" applyFont="1" applyFill="1" applyBorder="1" applyAlignment="1">
      <alignment horizontal="centerContinuous" vertical="center"/>
    </xf>
    <xf numFmtId="0" fontId="76" fillId="27" borderId="32" xfId="496" applyFont="1" applyFill="1" applyBorder="1" applyAlignment="1">
      <alignment horizontal="centerContinuous" vertical="center"/>
    </xf>
    <xf numFmtId="0" fontId="76" fillId="27" borderId="30" xfId="496" applyFont="1" applyFill="1" applyBorder="1" applyAlignment="1">
      <alignment horizontal="centerContinuous" vertical="center" wrapText="1"/>
    </xf>
    <xf numFmtId="0" fontId="76" fillId="27" borderId="21" xfId="496" applyFont="1" applyFill="1" applyBorder="1" applyAlignment="1">
      <alignment horizontal="centerContinuous" vertical="center"/>
    </xf>
    <xf numFmtId="0" fontId="95" fillId="27" borderId="18" xfId="496" applyFont="1" applyFill="1" applyBorder="1" applyAlignment="1">
      <alignment horizontal="center" vertical="center"/>
    </xf>
    <xf numFmtId="0" fontId="76" fillId="27" borderId="30" xfId="496" applyFont="1" applyFill="1" applyBorder="1" applyAlignment="1">
      <alignment horizontal="center" vertical="center"/>
    </xf>
    <xf numFmtId="0" fontId="76" fillId="27" borderId="19" xfId="496" applyFont="1" applyFill="1" applyBorder="1" applyAlignment="1">
      <alignment horizontal="center" vertical="top"/>
    </xf>
    <xf numFmtId="0" fontId="77" fillId="0" borderId="0" xfId="496" applyFont="1" applyFill="1" applyAlignment="1">
      <alignment horizontal="center" vertical="center" wrapText="1" shrinkToFit="1"/>
    </xf>
    <xf numFmtId="0" fontId="77" fillId="0" borderId="0" xfId="496" applyFont="1" applyFill="1" applyAlignment="1">
      <alignment horizontal="center" vertical="center" shrinkToFit="1"/>
    </xf>
    <xf numFmtId="0" fontId="105" fillId="0" borderId="0" xfId="495" applyFont="1" applyFill="1" applyAlignment="1" applyProtection="1">
      <alignment horizontal="centerContinuous" vertical="center"/>
    </xf>
    <xf numFmtId="0" fontId="106" fillId="0" borderId="0" xfId="495" applyFont="1" applyFill="1" applyAlignment="1" applyProtection="1">
      <alignment horizontal="centerContinuous" vertical="center"/>
    </xf>
    <xf numFmtId="0" fontId="106" fillId="0" borderId="0" xfId="495" applyFont="1" applyFill="1" applyAlignment="1">
      <alignment vertical="center"/>
    </xf>
    <xf numFmtId="0" fontId="105" fillId="0" borderId="0" xfId="495" applyFont="1" applyFill="1" applyAlignment="1">
      <alignment horizontal="centerContinuous"/>
    </xf>
    <xf numFmtId="0" fontId="106" fillId="0" borderId="0" xfId="495" applyFont="1" applyFill="1" applyAlignment="1" applyProtection="1">
      <alignment horizontal="centerContinuous"/>
    </xf>
    <xf numFmtId="0" fontId="106" fillId="0" borderId="0" xfId="495" applyFont="1" applyFill="1" applyAlignment="1"/>
    <xf numFmtId="0" fontId="105" fillId="0" borderId="0" xfId="496" applyFont="1" applyFill="1" applyAlignment="1">
      <alignment horizontal="centerContinuous" vertical="center"/>
    </xf>
    <xf numFmtId="0" fontId="106" fillId="0" borderId="0" xfId="496" applyFont="1" applyFill="1" applyAlignment="1">
      <alignment horizontal="centerContinuous" vertical="center"/>
    </xf>
    <xf numFmtId="0" fontId="106" fillId="0" borderId="0" xfId="496" applyFont="1" applyFill="1" applyAlignment="1">
      <alignment vertical="center"/>
    </xf>
    <xf numFmtId="0" fontId="105" fillId="0" borderId="0" xfId="496" applyFont="1" applyFill="1" applyAlignment="1">
      <alignment horizontal="centerContinuous"/>
    </xf>
    <xf numFmtId="0" fontId="106" fillId="0" borderId="0" xfId="496" applyFont="1" applyFill="1" applyAlignment="1">
      <alignment horizontal="centerContinuous"/>
    </xf>
    <xf numFmtId="0" fontId="106" fillId="0" borderId="0" xfId="496" applyFont="1" applyFill="1" applyAlignment="1"/>
    <xf numFmtId="0" fontId="76" fillId="27" borderId="38" xfId="496" applyFont="1" applyFill="1" applyBorder="1" applyAlignment="1">
      <alignment horizontal="centerContinuous" vertical="center"/>
    </xf>
    <xf numFmtId="0" fontId="76" fillId="27" borderId="20" xfId="496" applyFont="1" applyFill="1" applyBorder="1" applyAlignment="1">
      <alignment horizontal="centerContinuous" vertical="center"/>
    </xf>
    <xf numFmtId="0" fontId="76" fillId="27" borderId="40" xfId="496" applyFont="1" applyFill="1" applyBorder="1" applyAlignment="1">
      <alignment horizontal="centerContinuous" vertical="center"/>
    </xf>
    <xf numFmtId="0" fontId="76" fillId="27" borderId="41" xfId="496" applyFont="1" applyFill="1" applyBorder="1" applyAlignment="1">
      <alignment horizontal="center" vertical="center"/>
    </xf>
    <xf numFmtId="0" fontId="76" fillId="27" borderId="43" xfId="496" applyFont="1" applyFill="1" applyBorder="1" applyAlignment="1">
      <alignment horizontal="center" vertical="center"/>
    </xf>
    <xf numFmtId="0" fontId="76" fillId="0" borderId="39" xfId="496" applyFont="1" applyFill="1" applyBorder="1" applyAlignment="1">
      <alignment horizontal="center"/>
    </xf>
    <xf numFmtId="194" fontId="76" fillId="0" borderId="40" xfId="498" applyNumberFormat="1" applyFont="1" applyFill="1" applyBorder="1" applyProtection="1"/>
    <xf numFmtId="41" fontId="80" fillId="28" borderId="0" xfId="498" applyNumberFormat="1" applyFont="1" applyFill="1" applyBorder="1" applyProtection="1">
      <protection locked="0"/>
    </xf>
    <xf numFmtId="194" fontId="80" fillId="28" borderId="0" xfId="498" applyNumberFormat="1" applyFont="1" applyFill="1" applyBorder="1" applyProtection="1"/>
    <xf numFmtId="194" fontId="80" fillId="28" borderId="40" xfId="498" applyNumberFormat="1" applyFont="1" applyFill="1" applyBorder="1" applyProtection="1"/>
    <xf numFmtId="0" fontId="80" fillId="0" borderId="44" xfId="496" applyFont="1" applyFill="1" applyBorder="1" applyAlignment="1">
      <alignment horizontal="center"/>
    </xf>
    <xf numFmtId="41" fontId="80" fillId="0" borderId="10" xfId="498" applyNumberFormat="1" applyFont="1" applyFill="1" applyBorder="1" applyProtection="1"/>
    <xf numFmtId="41" fontId="80" fillId="0" borderId="10" xfId="498" applyNumberFormat="1" applyFont="1" applyFill="1" applyBorder="1" applyProtection="1">
      <protection locked="0"/>
    </xf>
    <xf numFmtId="194" fontId="80" fillId="0" borderId="10" xfId="498" applyNumberFormat="1" applyFont="1" applyFill="1" applyBorder="1" applyProtection="1"/>
    <xf numFmtId="194" fontId="80" fillId="0" borderId="45" xfId="498" applyNumberFormat="1" applyFont="1" applyFill="1" applyBorder="1" applyProtection="1"/>
    <xf numFmtId="0" fontId="76" fillId="27" borderId="18" xfId="496" applyFont="1" applyFill="1" applyBorder="1" applyAlignment="1">
      <alignment horizontal="center" vertical="center" wrapText="1"/>
    </xf>
    <xf numFmtId="0" fontId="76" fillId="27" borderId="46" xfId="496" applyFont="1" applyFill="1" applyBorder="1" applyAlignment="1">
      <alignment horizontal="centerContinuous" vertical="center" shrinkToFit="1"/>
    </xf>
    <xf numFmtId="0" fontId="76" fillId="27" borderId="47" xfId="496" applyFont="1" applyFill="1" applyBorder="1" applyAlignment="1">
      <alignment horizontal="center" vertical="center"/>
    </xf>
    <xf numFmtId="0" fontId="76" fillId="27" borderId="48" xfId="496" applyFont="1" applyFill="1" applyBorder="1" applyAlignment="1">
      <alignment horizontal="center" vertical="center" shrinkToFit="1"/>
    </xf>
    <xf numFmtId="176" fontId="76" fillId="0" borderId="40" xfId="497" applyFont="1" applyFill="1" applyBorder="1"/>
    <xf numFmtId="0" fontId="76" fillId="0" borderId="39" xfId="496" applyFont="1" applyFill="1" applyBorder="1" applyAlignment="1">
      <alignment horizontal="distributed"/>
    </xf>
    <xf numFmtId="0" fontId="76" fillId="0" borderId="44" xfId="496" applyFont="1" applyBorder="1" applyAlignment="1">
      <alignment horizontal="center"/>
    </xf>
    <xf numFmtId="176" fontId="76" fillId="0" borderId="10" xfId="497" applyFont="1" applyBorder="1"/>
    <xf numFmtId="176" fontId="76" fillId="0" borderId="45" xfId="497" applyFont="1" applyBorder="1"/>
    <xf numFmtId="0" fontId="76" fillId="27" borderId="48" xfId="496" applyFont="1" applyFill="1" applyBorder="1" applyAlignment="1">
      <alignment horizontal="center" vertical="center"/>
    </xf>
    <xf numFmtId="0" fontId="76" fillId="0" borderId="10" xfId="496" applyFont="1" applyBorder="1"/>
    <xf numFmtId="0" fontId="76" fillId="0" borderId="45" xfId="496" applyFont="1" applyBorder="1"/>
    <xf numFmtId="0" fontId="76" fillId="0" borderId="39" xfId="496" applyFont="1" applyBorder="1" applyAlignment="1">
      <alignment horizontal="center"/>
    </xf>
    <xf numFmtId="0" fontId="76" fillId="0" borderId="44" xfId="496" applyFont="1" applyBorder="1"/>
    <xf numFmtId="203" fontId="76" fillId="0" borderId="0" xfId="496" applyNumberFormat="1" applyFont="1" applyBorder="1"/>
    <xf numFmtId="203" fontId="76" fillId="0" borderId="40" xfId="496" applyNumberFormat="1" applyFont="1" applyBorder="1"/>
    <xf numFmtId="193" fontId="76" fillId="0" borderId="40" xfId="497" applyNumberFormat="1" applyFont="1" applyFill="1" applyBorder="1"/>
    <xf numFmtId="0" fontId="107" fillId="0" borderId="0" xfId="496" applyFont="1" applyFill="1" applyAlignment="1">
      <alignment horizontal="centerContinuous" vertical="center"/>
    </xf>
    <xf numFmtId="0" fontId="108" fillId="0" borderId="0" xfId="496" applyFont="1" applyFill="1" applyAlignment="1">
      <alignment horizontal="centerContinuous" vertical="center"/>
    </xf>
    <xf numFmtId="0" fontId="108" fillId="0" borderId="0" xfId="496" applyFont="1" applyFill="1" applyAlignment="1">
      <alignment vertical="center"/>
    </xf>
    <xf numFmtId="0" fontId="105" fillId="0" borderId="0" xfId="496" applyFont="1" applyFill="1" applyAlignment="1">
      <alignment horizontal="centerContinuous" vertical="center" shrinkToFit="1"/>
    </xf>
    <xf numFmtId="0" fontId="105" fillId="0" borderId="0" xfId="496" applyFont="1" applyFill="1" applyAlignment="1">
      <alignment horizontal="center" vertical="center"/>
    </xf>
    <xf numFmtId="0" fontId="105" fillId="0" borderId="0" xfId="496" applyFont="1" applyFill="1" applyAlignment="1">
      <alignment vertical="center"/>
    </xf>
    <xf numFmtId="0" fontId="105" fillId="0" borderId="0" xfId="496" applyFont="1" applyFill="1" applyAlignment="1">
      <alignment horizontal="centerContinuous" vertical="top"/>
    </xf>
    <xf numFmtId="0" fontId="78" fillId="27" borderId="49" xfId="496" applyFont="1" applyFill="1" applyBorder="1" applyAlignment="1">
      <alignment horizontal="centerContinuous" vertical="center"/>
    </xf>
    <xf numFmtId="0" fontId="76" fillId="27" borderId="52" xfId="496" applyFont="1" applyFill="1" applyBorder="1" applyAlignment="1" applyProtection="1">
      <alignment horizontal="center" vertical="center"/>
    </xf>
    <xf numFmtId="0" fontId="85" fillId="27" borderId="49" xfId="496" applyFont="1" applyFill="1" applyBorder="1" applyAlignment="1">
      <alignment horizontal="centerContinuous" vertical="center"/>
    </xf>
    <xf numFmtId="0" fontId="83" fillId="27" borderId="52" xfId="496" applyFont="1" applyFill="1" applyBorder="1" applyAlignment="1" applyProtection="1">
      <alignment horizontal="center" vertical="center"/>
    </xf>
    <xf numFmtId="0" fontId="83" fillId="0" borderId="39" xfId="496" applyFont="1" applyFill="1" applyBorder="1" applyAlignment="1">
      <alignment horizontal="center"/>
    </xf>
    <xf numFmtId="193" fontId="83" fillId="0" borderId="40" xfId="497" applyNumberFormat="1" applyFont="1" applyFill="1" applyBorder="1"/>
    <xf numFmtId="0" fontId="83" fillId="0" borderId="39" xfId="496" applyFont="1" applyFill="1" applyBorder="1" applyAlignment="1">
      <alignment horizontal="distributed"/>
    </xf>
    <xf numFmtId="0" fontId="83" fillId="0" borderId="44" xfId="496" applyFont="1" applyBorder="1" applyAlignment="1">
      <alignment horizontal="center"/>
    </xf>
    <xf numFmtId="193" fontId="86" fillId="0" borderId="10" xfId="497" applyNumberFormat="1" applyFont="1" applyFill="1" applyBorder="1"/>
    <xf numFmtId="176" fontId="83" fillId="0" borderId="10" xfId="497" applyFont="1" applyBorder="1"/>
    <xf numFmtId="176" fontId="83" fillId="0" borderId="45" xfId="497" applyFont="1" applyBorder="1"/>
    <xf numFmtId="0" fontId="76" fillId="27" borderId="46" xfId="496" applyFont="1" applyFill="1" applyBorder="1" applyAlignment="1">
      <alignment horizontal="centerContinuous" vertical="center"/>
    </xf>
    <xf numFmtId="0" fontId="76" fillId="27" borderId="53" xfId="496" applyFont="1" applyFill="1" applyBorder="1" applyAlignment="1">
      <alignment horizontal="center" vertical="center"/>
    </xf>
    <xf numFmtId="193" fontId="76" fillId="0" borderId="40" xfId="497" applyNumberFormat="1" applyFont="1" applyFill="1" applyBorder="1" applyAlignment="1"/>
    <xf numFmtId="0" fontId="107" fillId="0" borderId="0" xfId="496" applyFont="1" applyFill="1" applyAlignment="1">
      <alignment vertical="center"/>
    </xf>
    <xf numFmtId="0" fontId="111" fillId="0" borderId="0" xfId="496" applyFont="1" applyFill="1" applyAlignment="1">
      <alignment horizontal="centerContinuous" vertical="center"/>
    </xf>
    <xf numFmtId="0" fontId="83" fillId="27" borderId="22" xfId="496" applyFont="1" applyFill="1" applyBorder="1" applyAlignment="1">
      <alignment horizontal="centerContinuous" vertical="center"/>
    </xf>
    <xf numFmtId="0" fontId="83" fillId="27" borderId="52" xfId="496" applyFont="1" applyFill="1" applyBorder="1" applyAlignment="1">
      <alignment horizontal="centerContinuous" vertical="center"/>
    </xf>
    <xf numFmtId="0" fontId="83" fillId="0" borderId="39" xfId="497" applyNumberFormat="1" applyFont="1" applyFill="1" applyBorder="1" applyAlignment="1">
      <alignment horizontal="center"/>
    </xf>
    <xf numFmtId="193" fontId="83" fillId="0" borderId="40" xfId="497" applyNumberFormat="1" applyFont="1" applyFill="1" applyBorder="1" applyAlignment="1" applyProtection="1">
      <alignment horizontal="right" shrinkToFit="1"/>
    </xf>
    <xf numFmtId="193" fontId="83" fillId="0" borderId="40" xfId="497" applyNumberFormat="1" applyFont="1" applyFill="1" applyBorder="1" applyAlignment="1">
      <alignment shrinkToFit="1"/>
    </xf>
    <xf numFmtId="0" fontId="76" fillId="0" borderId="44" xfId="496" applyFont="1" applyFill="1" applyBorder="1" applyAlignment="1" applyProtection="1">
      <alignment horizontal="centerContinuous"/>
    </xf>
    <xf numFmtId="0" fontId="76" fillId="0" borderId="10" xfId="496" applyFont="1" applyFill="1" applyBorder="1" applyAlignment="1" applyProtection="1">
      <alignment horizontal="center" shrinkToFit="1"/>
    </xf>
    <xf numFmtId="176" fontId="76" fillId="0" borderId="10" xfId="497" applyFont="1" applyFill="1" applyBorder="1" applyAlignment="1" applyProtection="1">
      <alignment shrinkToFit="1"/>
    </xf>
    <xf numFmtId="0" fontId="76" fillId="0" borderId="45" xfId="496" applyFont="1" applyFill="1" applyBorder="1" applyAlignment="1" applyProtection="1">
      <alignment horizontal="center" shrinkToFit="1"/>
    </xf>
    <xf numFmtId="193" fontId="83" fillId="0" borderId="40" xfId="497" applyNumberFormat="1" applyFont="1" applyFill="1" applyBorder="1" applyAlignment="1" applyProtection="1">
      <alignment shrinkToFit="1"/>
    </xf>
    <xf numFmtId="0" fontId="76" fillId="0" borderId="44" xfId="496" applyFont="1" applyFill="1" applyBorder="1" applyAlignment="1" applyProtection="1">
      <alignment horizontal="center" shrinkToFit="1"/>
    </xf>
    <xf numFmtId="0" fontId="83" fillId="27" borderId="54" xfId="496" applyFont="1" applyFill="1" applyBorder="1" applyAlignment="1">
      <alignment horizontal="centerContinuous" vertical="center"/>
    </xf>
    <xf numFmtId="0" fontId="83" fillId="27" borderId="55" xfId="496" applyFont="1" applyFill="1" applyBorder="1" applyAlignment="1">
      <alignment horizontal="centerContinuous" vertical="center"/>
    </xf>
    <xf numFmtId="0" fontId="83" fillId="27" borderId="43" xfId="496" applyFont="1" applyFill="1" applyBorder="1" applyAlignment="1">
      <alignment horizontal="centerContinuous" vertical="center"/>
    </xf>
    <xf numFmtId="193" fontId="83" fillId="0" borderId="50" xfId="497" applyNumberFormat="1" applyFont="1" applyFill="1" applyBorder="1" applyAlignment="1">
      <alignment shrinkToFit="1"/>
    </xf>
    <xf numFmtId="193" fontId="76" fillId="0" borderId="50" xfId="497" applyNumberFormat="1" applyFont="1" applyFill="1" applyBorder="1"/>
    <xf numFmtId="0" fontId="76" fillId="0" borderId="51" xfId="496" applyFont="1" applyFill="1" applyBorder="1" applyAlignment="1">
      <alignment shrinkToFit="1"/>
    </xf>
    <xf numFmtId="0" fontId="76" fillId="0" borderId="10" xfId="496" applyFont="1" applyFill="1" applyBorder="1" applyAlignment="1">
      <alignment shrinkToFit="1"/>
    </xf>
    <xf numFmtId="0" fontId="76" fillId="0" borderId="45" xfId="496" applyFont="1" applyFill="1" applyBorder="1" applyAlignment="1">
      <alignment shrinkToFit="1"/>
    </xf>
    <xf numFmtId="0" fontId="105" fillId="0" borderId="0" xfId="499" applyFont="1" applyFill="1" applyAlignment="1">
      <alignment horizontal="centerContinuous" vertical="center"/>
    </xf>
    <xf numFmtId="0" fontId="106" fillId="0" borderId="0" xfId="499" applyFont="1" applyFill="1" applyAlignment="1">
      <alignment horizontal="centerContinuous" vertical="center"/>
    </xf>
    <xf numFmtId="0" fontId="106" fillId="0" borderId="0" xfId="499" applyFont="1" applyFill="1" applyAlignment="1">
      <alignment vertical="center"/>
    </xf>
    <xf numFmtId="0" fontId="105" fillId="0" borderId="0" xfId="499" applyFont="1" applyFill="1" applyAlignment="1">
      <alignment horizontal="centerContinuous"/>
    </xf>
    <xf numFmtId="0" fontId="106" fillId="0" borderId="0" xfId="499" applyFont="1" applyFill="1" applyAlignment="1">
      <alignment horizontal="centerContinuous"/>
    </xf>
    <xf numFmtId="0" fontId="106" fillId="0" borderId="0" xfId="499" applyFont="1" applyFill="1" applyAlignment="1"/>
    <xf numFmtId="0" fontId="108" fillId="0" borderId="0" xfId="496" applyFont="1" applyFill="1" applyAlignment="1"/>
    <xf numFmtId="0" fontId="76" fillId="27" borderId="37" xfId="499" applyFont="1" applyFill="1" applyBorder="1" applyAlignment="1">
      <alignment horizontal="center" vertical="center"/>
    </xf>
    <xf numFmtId="0" fontId="76" fillId="27" borderId="49" xfId="499" applyFont="1" applyFill="1" applyBorder="1" applyAlignment="1">
      <alignment horizontal="centerContinuous" vertical="center"/>
    </xf>
    <xf numFmtId="0" fontId="76" fillId="27" borderId="39" xfId="499" applyFont="1" applyFill="1" applyBorder="1" applyAlignment="1">
      <alignment horizontal="center" vertical="center"/>
    </xf>
    <xf numFmtId="0" fontId="76" fillId="27" borderId="42" xfId="499" applyFont="1" applyFill="1" applyBorder="1" applyAlignment="1">
      <alignment horizontal="center" vertical="center"/>
    </xf>
    <xf numFmtId="0" fontId="76" fillId="27" borderId="52" xfId="499" applyFont="1" applyFill="1" applyBorder="1" applyAlignment="1">
      <alignment horizontal="center" vertical="center" shrinkToFit="1"/>
    </xf>
    <xf numFmtId="0" fontId="76" fillId="0" borderId="39" xfId="499" applyFont="1" applyFill="1" applyBorder="1" applyAlignment="1">
      <alignment horizontal="center"/>
    </xf>
    <xf numFmtId="193" fontId="80" fillId="0" borderId="40" xfId="500" applyNumberFormat="1" applyFont="1" applyFill="1" applyBorder="1" applyAlignment="1" applyProtection="1">
      <alignment horizontal="center"/>
      <protection locked="0"/>
    </xf>
    <xf numFmtId="0" fontId="76" fillId="0" borderId="39" xfId="499" applyFont="1" applyFill="1" applyBorder="1" applyAlignment="1">
      <alignment horizontal="distributed"/>
    </xf>
    <xf numFmtId="0" fontId="76" fillId="0" borderId="44" xfId="499" applyFont="1" applyFill="1" applyBorder="1" applyProtection="1"/>
    <xf numFmtId="193" fontId="76" fillId="0" borderId="10" xfId="500" applyNumberFormat="1" applyFont="1" applyFill="1" applyBorder="1" applyProtection="1"/>
    <xf numFmtId="193" fontId="76" fillId="0" borderId="10" xfId="500" applyNumberFormat="1" applyFont="1" applyFill="1" applyBorder="1"/>
    <xf numFmtId="193" fontId="76" fillId="0" borderId="45" xfId="500" applyNumberFormat="1" applyFont="1" applyFill="1" applyBorder="1"/>
    <xf numFmtId="0" fontId="83" fillId="27" borderId="40" xfId="496" applyFont="1" applyFill="1" applyBorder="1" applyAlignment="1">
      <alignment horizontal="center" vertical="center"/>
    </xf>
    <xf numFmtId="3" fontId="107" fillId="0" borderId="0" xfId="496" applyNumberFormat="1" applyFont="1" applyFill="1" applyAlignment="1">
      <alignment horizontal="centerContinuous" vertical="center"/>
    </xf>
    <xf numFmtId="0" fontId="108" fillId="0" borderId="0" xfId="496" applyFont="1" applyFill="1" applyAlignment="1">
      <alignment vertical="top"/>
    </xf>
    <xf numFmtId="0" fontId="83" fillId="27" borderId="18" xfId="496" applyFont="1" applyFill="1" applyBorder="1" applyAlignment="1">
      <alignment horizontal="center"/>
    </xf>
    <xf numFmtId="0" fontId="83" fillId="27" borderId="16" xfId="496" applyFont="1" applyFill="1" applyBorder="1" applyAlignment="1">
      <alignment horizontal="center"/>
    </xf>
    <xf numFmtId="0" fontId="83" fillId="27" borderId="0" xfId="496" applyFont="1" applyFill="1" applyBorder="1" applyAlignment="1">
      <alignment horizontal="center"/>
    </xf>
    <xf numFmtId="0" fontId="83" fillId="27" borderId="19" xfId="496" applyFont="1" applyFill="1" applyBorder="1" applyAlignment="1">
      <alignment horizontal="center"/>
    </xf>
    <xf numFmtId="0" fontId="83" fillId="27" borderId="40" xfId="496" applyFont="1" applyFill="1" applyBorder="1" applyAlignment="1">
      <alignment horizontal="center" vertical="top"/>
    </xf>
    <xf numFmtId="41" fontId="83" fillId="0" borderId="40" xfId="497" applyNumberFormat="1" applyFont="1" applyFill="1" applyBorder="1"/>
    <xf numFmtId="176" fontId="83" fillId="0" borderId="40" xfId="497" applyFont="1" applyFill="1" applyBorder="1"/>
    <xf numFmtId="0" fontId="83" fillId="0" borderId="44" xfId="496" applyFont="1" applyFill="1" applyBorder="1" applyAlignment="1">
      <alignment horizontal="center"/>
    </xf>
    <xf numFmtId="0" fontId="83" fillId="27" borderId="31" xfId="496" applyFont="1" applyFill="1" applyBorder="1" applyAlignment="1">
      <alignment horizontal="center" vertical="center"/>
    </xf>
    <xf numFmtId="0" fontId="83" fillId="27" borderId="59" xfId="496" applyFont="1" applyFill="1" applyBorder="1" applyAlignment="1">
      <alignment horizontal="center" vertical="center"/>
    </xf>
    <xf numFmtId="0" fontId="83" fillId="27" borderId="57" xfId="496" applyFont="1" applyFill="1" applyBorder="1" applyAlignment="1">
      <alignment horizontal="center" vertical="center"/>
    </xf>
    <xf numFmtId="0" fontId="83" fillId="27" borderId="57" xfId="496" applyFont="1" applyFill="1" applyBorder="1" applyAlignment="1">
      <alignment vertical="center"/>
    </xf>
    <xf numFmtId="0" fontId="83" fillId="27" borderId="42" xfId="496" applyFont="1" applyFill="1" applyBorder="1" applyAlignment="1">
      <alignment horizontal="center"/>
    </xf>
    <xf numFmtId="176" fontId="83" fillId="0" borderId="50" xfId="497" applyFont="1" applyFill="1" applyBorder="1" applyProtection="1"/>
    <xf numFmtId="41" fontId="83" fillId="0" borderId="0" xfId="497" applyNumberFormat="1" applyFont="1" applyFill="1" applyBorder="1"/>
    <xf numFmtId="41" fontId="83" fillId="0" borderId="0" xfId="497" applyNumberFormat="1" applyFont="1" applyFill="1" applyBorder="1" applyAlignment="1">
      <alignment horizontal="right"/>
    </xf>
    <xf numFmtId="176" fontId="83" fillId="0" borderId="50" xfId="497" applyFont="1" applyFill="1" applyBorder="1"/>
    <xf numFmtId="0" fontId="109" fillId="0" borderId="0" xfId="501" applyFont="1" applyFill="1" applyAlignment="1">
      <alignment horizontal="centerContinuous" vertical="center"/>
    </xf>
    <xf numFmtId="0" fontId="110" fillId="0" borderId="0" xfId="501" applyFont="1" applyFill="1" applyAlignment="1">
      <alignment horizontal="centerContinuous" vertical="center"/>
    </xf>
    <xf numFmtId="0" fontId="112" fillId="0" borderId="0" xfId="501" applyFont="1" applyFill="1" applyAlignment="1">
      <alignment horizontal="centerContinuous" vertical="center"/>
    </xf>
    <xf numFmtId="0" fontId="110" fillId="0" borderId="0" xfId="501" applyFont="1" applyFill="1" applyAlignment="1">
      <alignment vertical="center"/>
    </xf>
    <xf numFmtId="0" fontId="110" fillId="0" borderId="0" xfId="501" applyFont="1" applyFill="1" applyAlignment="1">
      <alignment horizontal="centerContinuous"/>
    </xf>
    <xf numFmtId="0" fontId="110" fillId="0" borderId="0" xfId="501" applyFont="1" applyFill="1" applyAlignment="1"/>
    <xf numFmtId="0" fontId="76" fillId="27" borderId="25" xfId="496" applyFont="1" applyFill="1" applyBorder="1" applyAlignment="1">
      <alignment horizontal="center" vertical="center"/>
    </xf>
    <xf numFmtId="176" fontId="76" fillId="0" borderId="0" xfId="497" applyFont="1" applyFill="1" applyBorder="1" applyAlignment="1" applyProtection="1"/>
    <xf numFmtId="0" fontId="92" fillId="0" borderId="0" xfId="496" applyFont="1" applyFill="1" applyBorder="1" applyAlignment="1">
      <alignment horizontal="center"/>
    </xf>
    <xf numFmtId="176" fontId="113" fillId="0" borderId="0" xfId="497" applyFont="1" applyFill="1" applyBorder="1" applyProtection="1"/>
    <xf numFmtId="176" fontId="92" fillId="0" borderId="0" xfId="505" applyFont="1" applyFill="1" applyAlignment="1" applyProtection="1">
      <protection locked="0"/>
    </xf>
    <xf numFmtId="176" fontId="92" fillId="0" borderId="0" xfId="497" applyFont="1" applyFill="1" applyAlignment="1" applyProtection="1">
      <alignment horizontal="right"/>
    </xf>
    <xf numFmtId="176" fontId="92" fillId="0" borderId="0" xfId="497" applyFont="1" applyFill="1" applyBorder="1" applyAlignment="1" applyProtection="1"/>
    <xf numFmtId="0" fontId="76" fillId="27" borderId="18" xfId="496" applyFont="1" applyFill="1" applyBorder="1" applyAlignment="1">
      <alignment horizontal="center"/>
    </xf>
    <xf numFmtId="176" fontId="76" fillId="0" borderId="0" xfId="505" applyFont="1" applyFill="1" applyBorder="1" applyAlignment="1" applyProtection="1">
      <protection locked="0"/>
    </xf>
    <xf numFmtId="176" fontId="76" fillId="0" borderId="40" xfId="497" applyFont="1" applyFill="1" applyBorder="1" applyAlignment="1" applyProtection="1"/>
    <xf numFmtId="0" fontId="92" fillId="0" borderId="44" xfId="496" applyFont="1" applyFill="1" applyBorder="1" applyAlignment="1">
      <alignment horizontal="center"/>
    </xf>
    <xf numFmtId="176" fontId="92" fillId="0" borderId="10" xfId="497" applyFont="1" applyFill="1" applyBorder="1" applyAlignment="1" applyProtection="1"/>
    <xf numFmtId="176" fontId="92" fillId="0" borderId="10" xfId="497" applyFont="1" applyFill="1" applyBorder="1" applyProtection="1"/>
    <xf numFmtId="176" fontId="113" fillId="0" borderId="10" xfId="497" applyFont="1" applyFill="1" applyBorder="1" applyProtection="1"/>
    <xf numFmtId="176" fontId="92" fillId="0" borderId="10" xfId="505" applyFont="1" applyFill="1" applyBorder="1" applyAlignment="1" applyProtection="1">
      <protection locked="0"/>
    </xf>
    <xf numFmtId="176" fontId="92" fillId="0" borderId="10" xfId="497" applyFont="1" applyFill="1" applyBorder="1" applyAlignment="1" applyProtection="1">
      <alignment horizontal="right"/>
    </xf>
    <xf numFmtId="176" fontId="92" fillId="0" borderId="45" xfId="497" applyFont="1" applyFill="1" applyBorder="1" applyAlignment="1" applyProtection="1"/>
    <xf numFmtId="0" fontId="76" fillId="27" borderId="16" xfId="496" applyFont="1" applyFill="1" applyBorder="1" applyAlignment="1">
      <alignment horizontal="centerContinuous" vertical="center" wrapText="1" shrinkToFit="1"/>
    </xf>
    <xf numFmtId="0" fontId="76" fillId="27" borderId="18" xfId="496" applyFont="1" applyFill="1" applyBorder="1" applyAlignment="1">
      <alignment horizontal="center" wrapText="1"/>
    </xf>
    <xf numFmtId="0" fontId="78" fillId="27" borderId="17" xfId="501" applyFont="1" applyFill="1" applyBorder="1" applyAlignment="1">
      <alignment horizontal="centerContinuous" vertical="center" wrapText="1"/>
    </xf>
    <xf numFmtId="0" fontId="76" fillId="27" borderId="32" xfId="501" applyFont="1" applyFill="1" applyBorder="1" applyAlignment="1">
      <alignment horizontal="centerContinuous" vertical="top"/>
    </xf>
    <xf numFmtId="0" fontId="76" fillId="27" borderId="29" xfId="501" applyFont="1" applyFill="1" applyBorder="1" applyAlignment="1">
      <alignment horizontal="centerContinuous" vertical="top"/>
    </xf>
    <xf numFmtId="0" fontId="76" fillId="27" borderId="30" xfId="501" applyFont="1" applyFill="1" applyBorder="1" applyAlignment="1">
      <alignment horizontal="centerContinuous" vertical="top"/>
    </xf>
    <xf numFmtId="0" fontId="78" fillId="27" borderId="18" xfId="501" applyFont="1" applyFill="1" applyBorder="1" applyAlignment="1">
      <alignment horizontal="center" wrapText="1" shrinkToFit="1"/>
    </xf>
    <xf numFmtId="0" fontId="78" fillId="27" borderId="18" xfId="501" applyFont="1" applyFill="1" applyBorder="1" applyAlignment="1">
      <alignment horizontal="center"/>
    </xf>
    <xf numFmtId="0" fontId="76" fillId="27" borderId="38" xfId="501" applyFont="1" applyFill="1" applyBorder="1" applyAlignment="1">
      <alignment horizontal="centerContinuous" vertical="center"/>
    </xf>
    <xf numFmtId="0" fontId="76" fillId="27" borderId="43" xfId="501" applyFont="1" applyFill="1" applyBorder="1" applyAlignment="1">
      <alignment horizontal="centerContinuous" vertical="center"/>
    </xf>
    <xf numFmtId="0" fontId="78" fillId="27" borderId="40" xfId="501" applyFont="1" applyFill="1" applyBorder="1" applyAlignment="1">
      <alignment horizontal="center" vertical="center"/>
    </xf>
    <xf numFmtId="0" fontId="78" fillId="27" borderId="43" xfId="501" applyFont="1" applyFill="1" applyBorder="1" applyAlignment="1">
      <alignment horizontal="center"/>
    </xf>
    <xf numFmtId="0" fontId="76" fillId="0" borderId="39" xfId="501" applyFont="1" applyFill="1" applyBorder="1" applyAlignment="1">
      <alignment horizontal="center"/>
    </xf>
    <xf numFmtId="176" fontId="76" fillId="0" borderId="0" xfId="503" applyFont="1" applyFill="1" applyBorder="1" applyProtection="1">
      <protection locked="0"/>
    </xf>
    <xf numFmtId="176" fontId="76" fillId="0" borderId="40" xfId="503" applyFont="1" applyFill="1" applyBorder="1" applyProtection="1">
      <protection locked="0"/>
    </xf>
    <xf numFmtId="176" fontId="76" fillId="0" borderId="40" xfId="497" applyFont="1" applyFill="1" applyBorder="1" applyAlignment="1">
      <alignment horizontal="right"/>
    </xf>
    <xf numFmtId="0" fontId="92" fillId="0" borderId="44" xfId="501" applyFont="1" applyFill="1" applyBorder="1" applyAlignment="1">
      <alignment horizontal="center"/>
    </xf>
    <xf numFmtId="176" fontId="76" fillId="0" borderId="10" xfId="497" applyFont="1" applyFill="1" applyBorder="1" applyAlignment="1">
      <alignment horizontal="right"/>
    </xf>
    <xf numFmtId="176" fontId="76" fillId="0" borderId="45" xfId="497" applyFont="1" applyFill="1" applyBorder="1" applyAlignment="1">
      <alignment horizontal="right"/>
    </xf>
    <xf numFmtId="0" fontId="76" fillId="27" borderId="38" xfId="501" applyFont="1" applyFill="1" applyBorder="1" applyAlignment="1">
      <alignment horizontal="centerContinuous" vertical="top"/>
    </xf>
    <xf numFmtId="0" fontId="76" fillId="0" borderId="51" xfId="496" applyFont="1" applyFill="1" applyBorder="1" applyAlignment="1">
      <alignment horizontal="center"/>
    </xf>
    <xf numFmtId="176" fontId="76" fillId="0" borderId="58" xfId="497" applyFont="1" applyFill="1" applyBorder="1" applyProtection="1">
      <protection locked="0"/>
    </xf>
    <xf numFmtId="176" fontId="76" fillId="0" borderId="10" xfId="497" applyFont="1" applyFill="1" applyBorder="1" applyProtection="1">
      <protection locked="0"/>
    </xf>
    <xf numFmtId="176" fontId="76" fillId="0" borderId="45" xfId="497" applyFont="1" applyFill="1" applyBorder="1" applyProtection="1">
      <protection locked="0"/>
    </xf>
    <xf numFmtId="0" fontId="76" fillId="27" borderId="29" xfId="496" applyFont="1" applyFill="1" applyBorder="1" applyAlignment="1">
      <alignment horizontal="center" vertical="top"/>
    </xf>
    <xf numFmtId="0" fontId="76" fillId="27" borderId="29" xfId="496" applyFont="1" applyFill="1" applyBorder="1" applyAlignment="1">
      <alignment horizontal="center" vertical="top" shrinkToFit="1"/>
    </xf>
    <xf numFmtId="0" fontId="76" fillId="27" borderId="29" xfId="496" applyFont="1" applyFill="1" applyBorder="1" applyAlignment="1">
      <alignment horizontal="center" vertical="top" wrapText="1"/>
    </xf>
    <xf numFmtId="0" fontId="76" fillId="27" borderId="31" xfId="496" applyFont="1" applyFill="1" applyBorder="1" applyAlignment="1">
      <alignment horizontal="center" vertical="top"/>
    </xf>
    <xf numFmtId="0" fontId="76" fillId="27" borderId="38" xfId="496" applyFont="1" applyFill="1" applyBorder="1" applyAlignment="1">
      <alignment horizontal="center" vertical="top" wrapText="1"/>
    </xf>
    <xf numFmtId="0" fontId="106" fillId="0" borderId="0" xfId="496" applyFont="1" applyFill="1" applyAlignment="1">
      <alignment horizontal="center" vertical="center"/>
    </xf>
    <xf numFmtId="0" fontId="106" fillId="0" borderId="0" xfId="496" applyFont="1" applyFill="1" applyAlignment="1">
      <alignment horizontal="center"/>
    </xf>
    <xf numFmtId="0" fontId="76" fillId="27" borderId="16" xfId="496" applyFont="1" applyFill="1" applyBorder="1" applyAlignment="1">
      <alignment horizontal="center"/>
    </xf>
    <xf numFmtId="0" fontId="76" fillId="27" borderId="40" xfId="496" applyFont="1" applyFill="1" applyBorder="1" applyAlignment="1">
      <alignment horizontal="center" vertical="top"/>
    </xf>
    <xf numFmtId="0" fontId="76" fillId="0" borderId="10" xfId="496" applyFont="1" applyFill="1" applyBorder="1" applyAlignment="1">
      <alignment horizontal="center"/>
    </xf>
    <xf numFmtId="0" fontId="76" fillId="27" borderId="59" xfId="496" applyFont="1" applyFill="1" applyBorder="1" applyAlignment="1">
      <alignment horizontal="center" vertical="center"/>
    </xf>
    <xf numFmtId="0" fontId="76" fillId="27" borderId="57" xfId="496" applyFont="1" applyFill="1" applyBorder="1" applyAlignment="1">
      <alignment horizontal="center" vertical="top"/>
    </xf>
    <xf numFmtId="0" fontId="76" fillId="0" borderId="50" xfId="496" applyFont="1" applyFill="1" applyBorder="1" applyAlignment="1">
      <alignment horizontal="center"/>
    </xf>
    <xf numFmtId="0" fontId="76" fillId="0" borderId="30" xfId="496" applyFont="1" applyFill="1" applyBorder="1" applyAlignment="1">
      <alignment horizontal="center"/>
    </xf>
    <xf numFmtId="0" fontId="106" fillId="0" borderId="0" xfId="496" applyFont="1" applyFill="1" applyAlignment="1" applyProtection="1">
      <alignment vertical="center"/>
    </xf>
    <xf numFmtId="0" fontId="106" fillId="0" borderId="0" xfId="496" applyFont="1" applyFill="1" applyAlignment="1" applyProtection="1"/>
    <xf numFmtId="0" fontId="78" fillId="27" borderId="38" xfId="496" applyFont="1" applyFill="1" applyBorder="1" applyAlignment="1" applyProtection="1">
      <alignment horizontal="centerContinuous" vertical="center"/>
    </xf>
    <xf numFmtId="0" fontId="76" fillId="27" borderId="40" xfId="496" applyFont="1" applyFill="1" applyBorder="1" applyAlignment="1" applyProtection="1">
      <alignment horizontal="center" vertical="center"/>
    </xf>
    <xf numFmtId="0" fontId="76" fillId="27" borderId="43" xfId="496" applyFont="1" applyFill="1" applyBorder="1" applyAlignment="1" applyProtection="1">
      <alignment horizontal="center" vertical="center" shrinkToFit="1"/>
    </xf>
    <xf numFmtId="0" fontId="76" fillId="0" borderId="39" xfId="496" applyFont="1" applyFill="1" applyBorder="1" applyAlignment="1" applyProtection="1">
      <alignment horizontal="center"/>
    </xf>
    <xf numFmtId="200" fontId="76" fillId="0" borderId="0" xfId="497" applyNumberFormat="1" applyFont="1" applyFill="1" applyBorder="1" applyAlignment="1" applyProtection="1"/>
    <xf numFmtId="200" fontId="76" fillId="0" borderId="40" xfId="497" applyNumberFormat="1" applyFont="1" applyFill="1" applyBorder="1" applyAlignment="1" applyProtection="1"/>
    <xf numFmtId="193" fontId="76" fillId="0" borderId="10" xfId="497" applyNumberFormat="1" applyFont="1" applyFill="1" applyBorder="1" applyProtection="1"/>
    <xf numFmtId="0" fontId="76" fillId="0" borderId="10" xfId="496" applyFont="1" applyFill="1" applyBorder="1"/>
    <xf numFmtId="193" fontId="76" fillId="0" borderId="45" xfId="497" applyNumberFormat="1" applyFont="1" applyFill="1" applyBorder="1" applyProtection="1"/>
    <xf numFmtId="0" fontId="76" fillId="0" borderId="44" xfId="496" applyFont="1" applyFill="1" applyBorder="1" applyAlignment="1" applyProtection="1">
      <alignment horizontal="center"/>
    </xf>
    <xf numFmtId="193" fontId="76" fillId="0" borderId="0" xfId="497" applyNumberFormat="1" applyFont="1" applyFill="1" applyBorder="1" applyProtection="1"/>
    <xf numFmtId="0" fontId="76" fillId="27" borderId="24" xfId="496" applyFont="1" applyFill="1" applyBorder="1" applyAlignment="1" applyProtection="1">
      <alignment horizontal="center" vertical="center"/>
    </xf>
    <xf numFmtId="0" fontId="76" fillId="27" borderId="21" xfId="496" applyFont="1" applyFill="1" applyBorder="1" applyAlignment="1" applyProtection="1">
      <alignment horizontal="centerContinuous" vertical="center" wrapText="1"/>
    </xf>
    <xf numFmtId="0" fontId="76" fillId="27" borderId="43" xfId="496" applyFont="1" applyFill="1" applyBorder="1" applyAlignment="1" applyProtection="1">
      <alignment horizontal="centerContinuous" vertical="center"/>
    </xf>
    <xf numFmtId="196" fontId="83" fillId="0" borderId="0" xfId="497" applyNumberFormat="1" applyFont="1" applyFill="1" applyBorder="1" applyProtection="1"/>
    <xf numFmtId="176" fontId="83" fillId="0" borderId="40" xfId="497" applyFont="1" applyFill="1" applyBorder="1" applyProtection="1"/>
    <xf numFmtId="198" fontId="83" fillId="0" borderId="0" xfId="497" applyNumberFormat="1" applyFont="1" applyFill="1" applyBorder="1" applyProtection="1"/>
    <xf numFmtId="0" fontId="83" fillId="0" borderId="51" xfId="496" applyFont="1" applyFill="1" applyBorder="1" applyAlignment="1">
      <alignment horizontal="center"/>
    </xf>
    <xf numFmtId="176" fontId="83" fillId="0" borderId="58" xfId="497" applyFont="1" applyFill="1" applyBorder="1" applyAlignment="1" applyProtection="1"/>
    <xf numFmtId="196" fontId="83" fillId="0" borderId="10" xfId="497" applyNumberFormat="1" applyFont="1" applyFill="1" applyBorder="1" applyAlignment="1" applyProtection="1"/>
    <xf numFmtId="176" fontId="83" fillId="0" borderId="10" xfId="497" applyFont="1" applyFill="1" applyBorder="1" applyAlignment="1" applyProtection="1"/>
    <xf numFmtId="176" fontId="83" fillId="0" borderId="10" xfId="497" applyFont="1" applyFill="1" applyBorder="1" applyProtection="1">
      <protection locked="0"/>
    </xf>
    <xf numFmtId="196" fontId="83" fillId="0" borderId="10" xfId="497" applyNumberFormat="1" applyFont="1" applyFill="1" applyBorder="1" applyProtection="1">
      <protection locked="0"/>
    </xf>
    <xf numFmtId="176" fontId="83" fillId="0" borderId="45" xfId="497" applyFont="1" applyFill="1" applyBorder="1" applyProtection="1">
      <protection locked="0"/>
    </xf>
    <xf numFmtId="0" fontId="83" fillId="27" borderId="41" xfId="496" applyFont="1" applyFill="1" applyBorder="1" applyAlignment="1">
      <alignment horizontal="center" vertical="center"/>
    </xf>
    <xf numFmtId="199" fontId="83" fillId="0" borderId="0" xfId="497" applyNumberFormat="1" applyFont="1" applyFill="1" applyBorder="1" applyProtection="1"/>
    <xf numFmtId="185" fontId="83" fillId="0" borderId="10" xfId="497" applyNumberFormat="1" applyFont="1" applyFill="1" applyBorder="1" applyProtection="1">
      <protection locked="0"/>
    </xf>
    <xf numFmtId="0" fontId="76" fillId="0" borderId="0" xfId="496" applyFont="1" applyFill="1" applyBorder="1" applyAlignment="1"/>
    <xf numFmtId="0" fontId="116" fillId="0" borderId="0" xfId="496" applyFont="1" applyFill="1" applyAlignment="1">
      <alignment vertical="center"/>
    </xf>
    <xf numFmtId="0" fontId="116" fillId="0" borderId="0" xfId="496" applyFont="1" applyFill="1" applyAlignment="1"/>
    <xf numFmtId="49" fontId="76" fillId="0" borderId="0" xfId="497" applyNumberFormat="1" applyFont="1" applyFill="1" applyBorder="1" applyProtection="1">
      <protection locked="0"/>
    </xf>
    <xf numFmtId="0" fontId="105" fillId="0" borderId="0" xfId="496" applyFont="1" applyFill="1" applyAlignment="1" applyProtection="1">
      <alignment horizontal="centerContinuous" vertical="center" wrapText="1"/>
    </xf>
    <xf numFmtId="0" fontId="105" fillId="0" borderId="0" xfId="496" applyFont="1" applyFill="1" applyAlignment="1" applyProtection="1">
      <alignment horizontal="centerContinuous" vertical="center"/>
    </xf>
    <xf numFmtId="0" fontId="78" fillId="27" borderId="57" xfId="496" applyFont="1" applyFill="1" applyBorder="1" applyAlignment="1">
      <alignment horizontal="center" vertical="center"/>
    </xf>
    <xf numFmtId="0" fontId="78" fillId="0" borderId="39" xfId="496" applyFont="1" applyFill="1" applyBorder="1" applyAlignment="1">
      <alignment horizontal="center"/>
    </xf>
    <xf numFmtId="176" fontId="78" fillId="0" borderId="40" xfId="497" applyFont="1" applyFill="1" applyBorder="1" applyAlignment="1"/>
    <xf numFmtId="0" fontId="104" fillId="0" borderId="51" xfId="496" applyFont="1" applyFill="1" applyBorder="1" applyAlignment="1">
      <alignment horizontal="center"/>
    </xf>
    <xf numFmtId="176" fontId="104" fillId="0" borderId="58" xfId="497" applyFont="1" applyFill="1" applyBorder="1"/>
    <xf numFmtId="176" fontId="104" fillId="0" borderId="10" xfId="497" applyFont="1" applyFill="1" applyBorder="1"/>
    <xf numFmtId="176" fontId="104" fillId="0" borderId="10" xfId="497" applyFont="1" applyFill="1" applyBorder="1" applyAlignment="1" applyProtection="1">
      <protection locked="0"/>
    </xf>
    <xf numFmtId="176" fontId="104" fillId="0" borderId="10" xfId="497" applyFont="1" applyFill="1" applyBorder="1" applyAlignment="1" applyProtection="1"/>
    <xf numFmtId="176" fontId="104" fillId="0" borderId="10" xfId="497" applyFont="1" applyFill="1" applyBorder="1" applyProtection="1">
      <protection locked="0"/>
    </xf>
    <xf numFmtId="176" fontId="104" fillId="0" borderId="45" xfId="497" applyFont="1" applyFill="1" applyBorder="1" applyProtection="1">
      <protection locked="0"/>
    </xf>
    <xf numFmtId="176" fontId="80" fillId="0" borderId="10" xfId="497" applyFont="1" applyFill="1" applyBorder="1" applyAlignment="1"/>
    <xf numFmtId="176" fontId="80" fillId="0" borderId="10" xfId="497" applyFont="1" applyFill="1" applyBorder="1" applyAlignment="1">
      <alignment vertical="center"/>
    </xf>
    <xf numFmtId="0" fontId="76" fillId="27" borderId="43" xfId="496" applyFont="1" applyFill="1" applyBorder="1" applyAlignment="1">
      <alignment horizontal="centerContinuous" vertical="center"/>
    </xf>
    <xf numFmtId="191" fontId="80" fillId="0" borderId="10" xfId="497" applyNumberFormat="1" applyFont="1" applyFill="1" applyBorder="1" applyAlignment="1"/>
    <xf numFmtId="191" fontId="80" fillId="0" borderId="10" xfId="497" applyNumberFormat="1" applyFont="1" applyFill="1" applyBorder="1" applyAlignment="1">
      <alignment vertical="center"/>
    </xf>
    <xf numFmtId="176" fontId="80" fillId="0" borderId="45" xfId="497" applyFont="1" applyFill="1" applyBorder="1" applyAlignment="1">
      <alignment vertical="center"/>
    </xf>
    <xf numFmtId="0" fontId="92" fillId="0" borderId="44" xfId="496" applyFont="1" applyFill="1" applyBorder="1" applyAlignment="1">
      <alignment horizontal="center" vertical="center"/>
    </xf>
    <xf numFmtId="176" fontId="76" fillId="0" borderId="10" xfId="497" applyFont="1" applyFill="1" applyBorder="1" applyAlignment="1" applyProtection="1">
      <alignment vertical="center"/>
      <protection locked="0"/>
    </xf>
    <xf numFmtId="176" fontId="76" fillId="0" borderId="45" xfId="497" applyFont="1" applyFill="1" applyBorder="1" applyAlignment="1" applyProtection="1">
      <alignment vertical="center"/>
      <protection locked="0"/>
    </xf>
    <xf numFmtId="204" fontId="76" fillId="0" borderId="0" xfId="497" applyNumberFormat="1" applyFont="1" applyFill="1" applyBorder="1" applyAlignment="1"/>
    <xf numFmtId="204" fontId="76" fillId="0" borderId="40" xfId="497" applyNumberFormat="1" applyFont="1" applyFill="1" applyBorder="1" applyAlignment="1"/>
    <xf numFmtId="204" fontId="80" fillId="28" borderId="0" xfId="497" applyNumberFormat="1" applyFont="1" applyFill="1" applyBorder="1" applyAlignment="1"/>
    <xf numFmtId="204" fontId="80" fillId="28" borderId="40" xfId="497" applyNumberFormat="1" applyFont="1" applyFill="1" applyBorder="1" applyAlignment="1"/>
    <xf numFmtId="204" fontId="76" fillId="0" borderId="0" xfId="497" applyNumberFormat="1" applyFont="1" applyFill="1" applyBorder="1" applyAlignment="1">
      <alignment horizontal="center"/>
    </xf>
    <xf numFmtId="204" fontId="76" fillId="0" borderId="40" xfId="497" applyNumberFormat="1" applyFont="1" applyFill="1" applyBorder="1" applyAlignment="1">
      <alignment horizontal="center"/>
    </xf>
    <xf numFmtId="204" fontId="92" fillId="28" borderId="0" xfId="497" applyNumberFormat="1" applyFont="1" applyFill="1" applyBorder="1" applyAlignment="1"/>
    <xf numFmtId="204" fontId="92" fillId="28" borderId="40" xfId="497" applyNumberFormat="1" applyFont="1" applyFill="1" applyBorder="1" applyAlignment="1"/>
    <xf numFmtId="0" fontId="92" fillId="0" borderId="0" xfId="496" applyFont="1" applyFill="1" applyAlignment="1">
      <alignment vertical="center"/>
    </xf>
    <xf numFmtId="0" fontId="113" fillId="0" borderId="0" xfId="496" applyFont="1" applyFill="1"/>
    <xf numFmtId="176" fontId="92" fillId="0" borderId="58" xfId="497" applyFont="1" applyFill="1" applyBorder="1"/>
    <xf numFmtId="176" fontId="92" fillId="0" borderId="10" xfId="496" applyNumberFormat="1" applyFont="1" applyFill="1" applyBorder="1" applyAlignment="1">
      <alignment horizontal="center"/>
    </xf>
    <xf numFmtId="176" fontId="92" fillId="0" borderId="45" xfId="497" applyFont="1" applyFill="1" applyBorder="1" applyAlignment="1" applyProtection="1">
      <protection locked="0"/>
    </xf>
    <xf numFmtId="176" fontId="92" fillId="0" borderId="51" xfId="496" applyNumberFormat="1" applyFont="1" applyFill="1" applyBorder="1" applyAlignment="1">
      <alignment horizontal="center"/>
    </xf>
    <xf numFmtId="176" fontId="92" fillId="0" borderId="45" xfId="496" applyNumberFormat="1" applyFont="1" applyFill="1" applyBorder="1" applyAlignment="1">
      <alignment horizontal="center"/>
    </xf>
    <xf numFmtId="0" fontId="92" fillId="0" borderId="0" xfId="496" applyFont="1" applyFill="1"/>
    <xf numFmtId="0" fontId="92" fillId="0" borderId="0" xfId="496" applyFont="1" applyFill="1" applyProtection="1"/>
    <xf numFmtId="0" fontId="113" fillId="0" borderId="0" xfId="496" applyFont="1" applyFill="1" applyAlignment="1">
      <alignment horizontal="right"/>
    </xf>
    <xf numFmtId="0" fontId="92" fillId="28" borderId="0" xfId="495" applyFont="1" applyFill="1"/>
    <xf numFmtId="41" fontId="80" fillId="28" borderId="0" xfId="498" applyNumberFormat="1" applyFont="1" applyFill="1" applyBorder="1" applyAlignment="1" applyProtection="1">
      <protection locked="0"/>
    </xf>
    <xf numFmtId="41" fontId="80" fillId="28" borderId="0" xfId="498" applyNumberFormat="1" applyFont="1" applyFill="1" applyBorder="1" applyAlignment="1" applyProtection="1">
      <alignment horizontal="right"/>
    </xf>
    <xf numFmtId="41" fontId="97" fillId="0" borderId="0" xfId="497" applyNumberFormat="1" applyFont="1" applyFill="1" applyBorder="1" applyAlignment="1" applyProtection="1">
      <alignment horizontal="right"/>
    </xf>
    <xf numFmtId="41" fontId="80" fillId="28" borderId="0" xfId="498" applyNumberFormat="1" applyFont="1" applyFill="1" applyBorder="1" applyProtection="1"/>
    <xf numFmtId="0" fontId="80" fillId="28" borderId="39" xfId="496" applyFont="1" applyFill="1" applyBorder="1" applyAlignment="1">
      <alignment horizontal="center"/>
    </xf>
    <xf numFmtId="0" fontId="92" fillId="28" borderId="0" xfId="496" applyFont="1" applyFill="1" applyBorder="1"/>
    <xf numFmtId="0" fontId="92" fillId="28" borderId="0" xfId="496" applyFont="1" applyFill="1"/>
    <xf numFmtId="191" fontId="76" fillId="0" borderId="0" xfId="497" applyNumberFormat="1" applyFont="1" applyFill="1" applyBorder="1"/>
    <xf numFmtId="203" fontId="76" fillId="0" borderId="0" xfId="496" applyNumberFormat="1" applyFont="1" applyFill="1" applyBorder="1"/>
    <xf numFmtId="203" fontId="76" fillId="0" borderId="40" xfId="496" applyNumberFormat="1" applyFont="1" applyFill="1" applyBorder="1"/>
    <xf numFmtId="0" fontId="80" fillId="28" borderId="0" xfId="496" applyFont="1" applyFill="1"/>
    <xf numFmtId="176" fontId="80" fillId="28" borderId="0" xfId="497" applyFont="1" applyFill="1" applyBorder="1"/>
    <xf numFmtId="176" fontId="80" fillId="28" borderId="40" xfId="497" applyFont="1" applyFill="1" applyBorder="1"/>
    <xf numFmtId="41" fontId="80" fillId="28" borderId="0" xfId="496" applyNumberFormat="1" applyFont="1" applyFill="1" applyBorder="1"/>
    <xf numFmtId="0" fontId="80" fillId="28" borderId="16" xfId="496" applyFont="1" applyFill="1" applyBorder="1" applyAlignment="1">
      <alignment horizontal="center"/>
    </xf>
    <xf numFmtId="193" fontId="80" fillId="28" borderId="0" xfId="497" applyNumberFormat="1" applyFont="1" applyFill="1" applyBorder="1"/>
    <xf numFmtId="193" fontId="118" fillId="28" borderId="0" xfId="497" applyNumberFormat="1" applyFont="1" applyFill="1" applyBorder="1" applyAlignment="1"/>
    <xf numFmtId="0" fontId="114" fillId="0" borderId="0" xfId="497" applyNumberFormat="1" applyFont="1" applyFill="1" applyBorder="1" applyAlignment="1"/>
    <xf numFmtId="193" fontId="114" fillId="0" borderId="0" xfId="497" applyNumberFormat="1" applyFont="1" applyFill="1" applyBorder="1" applyAlignment="1"/>
    <xf numFmtId="193" fontId="76" fillId="0" borderId="0" xfId="497" applyNumberFormat="1" applyFont="1" applyFill="1" applyBorder="1" applyAlignment="1">
      <alignment horizontal="right"/>
    </xf>
    <xf numFmtId="193" fontId="114" fillId="0" borderId="40" xfId="497" applyNumberFormat="1" applyFont="1" applyFill="1" applyBorder="1" applyAlignment="1"/>
    <xf numFmtId="0" fontId="114" fillId="0" borderId="40" xfId="497" applyNumberFormat="1" applyFont="1" applyFill="1" applyBorder="1" applyAlignment="1"/>
    <xf numFmtId="0" fontId="86" fillId="28" borderId="39" xfId="496" applyFont="1" applyFill="1" applyBorder="1" applyAlignment="1">
      <alignment horizontal="center"/>
    </xf>
    <xf numFmtId="193" fontId="118" fillId="28" borderId="40" xfId="497" applyNumberFormat="1" applyFont="1" applyFill="1" applyBorder="1" applyAlignment="1"/>
    <xf numFmtId="193" fontId="76" fillId="0" borderId="40" xfId="497" applyNumberFormat="1" applyFont="1" applyFill="1" applyBorder="1" applyAlignment="1">
      <alignment horizontal="right"/>
    </xf>
    <xf numFmtId="0" fontId="80" fillId="28" borderId="0" xfId="496" applyFont="1" applyFill="1" applyAlignment="1"/>
    <xf numFmtId="0" fontId="80" fillId="28" borderId="39" xfId="499" applyFont="1" applyFill="1" applyBorder="1" applyAlignment="1">
      <alignment horizontal="center"/>
    </xf>
    <xf numFmtId="0" fontId="80" fillId="28" borderId="0" xfId="499" applyFont="1" applyFill="1" applyAlignment="1">
      <alignment vertical="center"/>
    </xf>
    <xf numFmtId="193" fontId="80" fillId="28" borderId="50" xfId="497" applyNumberFormat="1" applyFont="1" applyFill="1" applyBorder="1"/>
    <xf numFmtId="193" fontId="80" fillId="28" borderId="0" xfId="497" applyNumberFormat="1" applyFont="1" applyFill="1" applyAlignment="1"/>
    <xf numFmtId="0" fontId="76" fillId="0" borderId="44" xfId="496" applyFont="1" applyFill="1" applyBorder="1" applyAlignment="1">
      <alignment horizontal="center"/>
    </xf>
    <xf numFmtId="193" fontId="76" fillId="0" borderId="10" xfId="497" applyNumberFormat="1" applyFont="1" applyFill="1" applyBorder="1"/>
    <xf numFmtId="193" fontId="76" fillId="0" borderId="45" xfId="497" applyNumberFormat="1" applyFont="1" applyFill="1" applyBorder="1"/>
    <xf numFmtId="0" fontId="80" fillId="28" borderId="39" xfId="497" applyNumberFormat="1" applyFont="1" applyFill="1" applyBorder="1" applyAlignment="1">
      <alignment horizontal="center"/>
    </xf>
    <xf numFmtId="176" fontId="86" fillId="28" borderId="0" xfId="497" applyFont="1" applyFill="1" applyBorder="1"/>
    <xf numFmtId="176" fontId="86" fillId="28" borderId="40" xfId="497" applyFont="1" applyFill="1" applyBorder="1"/>
    <xf numFmtId="176" fontId="86" fillId="28" borderId="50" xfId="497" applyFont="1" applyFill="1" applyBorder="1"/>
    <xf numFmtId="0" fontId="86" fillId="28" borderId="0" xfId="496" applyFont="1" applyFill="1"/>
    <xf numFmtId="176" fontId="80" fillId="28" borderId="0" xfId="497" applyFont="1" applyFill="1" applyBorder="1" applyAlignment="1" applyProtection="1"/>
    <xf numFmtId="176" fontId="80" fillId="28" borderId="0" xfId="497" applyFont="1" applyFill="1" applyBorder="1" applyProtection="1"/>
    <xf numFmtId="176" fontId="80" fillId="28" borderId="0" xfId="505" applyFont="1" applyFill="1" applyBorder="1" applyAlignment="1" applyProtection="1">
      <protection locked="0"/>
    </xf>
    <xf numFmtId="176" fontId="80" fillId="28" borderId="0" xfId="497" applyFont="1" applyFill="1" applyBorder="1" applyAlignment="1" applyProtection="1">
      <alignment horizontal="right"/>
    </xf>
    <xf numFmtId="176" fontId="80" fillId="28" borderId="40" xfId="497" applyFont="1" applyFill="1" applyBorder="1" applyAlignment="1" applyProtection="1"/>
    <xf numFmtId="176" fontId="80" fillId="28" borderId="0" xfId="497" applyFont="1" applyFill="1" applyBorder="1" applyAlignment="1">
      <alignment horizontal="right"/>
    </xf>
    <xf numFmtId="176" fontId="80" fillId="28" borderId="40" xfId="497" applyFont="1" applyFill="1" applyBorder="1" applyAlignment="1">
      <alignment horizontal="right"/>
    </xf>
    <xf numFmtId="0" fontId="80" fillId="0" borderId="39" xfId="501" applyFont="1" applyFill="1" applyBorder="1" applyAlignment="1">
      <alignment horizontal="center"/>
    </xf>
    <xf numFmtId="0" fontId="80" fillId="28" borderId="39" xfId="501" applyFont="1" applyFill="1" applyBorder="1" applyAlignment="1">
      <alignment horizontal="center"/>
    </xf>
    <xf numFmtId="0" fontId="80" fillId="28" borderId="39" xfId="496" applyFont="1" applyFill="1" applyBorder="1" applyAlignment="1" applyProtection="1">
      <alignment horizontal="center"/>
    </xf>
    <xf numFmtId="200" fontId="80" fillId="28" borderId="0" xfId="496" applyNumberFormat="1" applyFont="1" applyFill="1" applyBorder="1" applyAlignment="1">
      <alignment horizontal="right"/>
    </xf>
    <xf numFmtId="200" fontId="80" fillId="28" borderId="40" xfId="497" applyNumberFormat="1" applyFont="1" applyFill="1" applyBorder="1" applyAlignment="1" applyProtection="1">
      <alignment horizontal="right"/>
    </xf>
    <xf numFmtId="197" fontId="80" fillId="28" borderId="0" xfId="497" applyNumberFormat="1" applyFont="1" applyFill="1" applyBorder="1" applyProtection="1"/>
    <xf numFmtId="176" fontId="80" fillId="28" borderId="40" xfId="497" applyFont="1" applyFill="1" applyBorder="1" applyProtection="1"/>
    <xf numFmtId="197" fontId="80" fillId="28" borderId="0" xfId="497" applyNumberFormat="1" applyFont="1" applyFill="1" applyBorder="1" applyAlignment="1" applyProtection="1">
      <alignment horizontal="right"/>
    </xf>
    <xf numFmtId="198" fontId="83" fillId="0" borderId="0" xfId="497" applyNumberFormat="1" applyFont="1" applyFill="1" applyBorder="1" applyAlignment="1" applyProtection="1"/>
    <xf numFmtId="198" fontId="80" fillId="28" borderId="0" xfId="497" applyNumberFormat="1" applyFont="1" applyFill="1" applyBorder="1" applyProtection="1"/>
    <xf numFmtId="198" fontId="118" fillId="28" borderId="0" xfId="497" applyNumberFormat="1" applyFont="1" applyFill="1" applyBorder="1" applyAlignment="1" applyProtection="1"/>
    <xf numFmtId="198" fontId="80" fillId="28" borderId="0" xfId="497" applyNumberFormat="1" applyFont="1" applyFill="1" applyBorder="1" applyAlignment="1" applyProtection="1">
      <alignment horizontal="right"/>
    </xf>
    <xf numFmtId="198" fontId="83" fillId="0" borderId="0" xfId="497" applyNumberFormat="1" applyFont="1" applyFill="1" applyBorder="1"/>
    <xf numFmtId="198" fontId="83" fillId="0" borderId="0" xfId="497" applyNumberFormat="1" applyFont="1" applyFill="1" applyBorder="1" applyProtection="1">
      <protection locked="0"/>
    </xf>
    <xf numFmtId="41" fontId="83" fillId="0" borderId="0" xfId="497" applyNumberFormat="1" applyFont="1" applyFill="1" applyBorder="1" applyProtection="1"/>
    <xf numFmtId="41" fontId="80" fillId="28" borderId="0" xfId="497" applyNumberFormat="1" applyFont="1" applyFill="1" applyBorder="1" applyProtection="1"/>
    <xf numFmtId="0" fontId="97" fillId="27" borderId="37" xfId="496" applyFont="1" applyFill="1" applyBorder="1" applyAlignment="1">
      <alignment horizontal="center" vertical="center"/>
    </xf>
    <xf numFmtId="0" fontId="97" fillId="27" borderId="49" xfId="496" applyFont="1" applyFill="1" applyBorder="1" applyAlignment="1">
      <alignment horizontal="centerContinuous" vertical="center"/>
    </xf>
    <xf numFmtId="0" fontId="97" fillId="27" borderId="39" xfId="496" applyFont="1" applyFill="1" applyBorder="1" applyAlignment="1">
      <alignment horizontal="center" vertical="center"/>
    </xf>
    <xf numFmtId="0" fontId="97" fillId="27" borderId="40" xfId="496" applyFont="1" applyFill="1" applyBorder="1" applyAlignment="1">
      <alignment horizontal="centerContinuous" vertical="center"/>
    </xf>
    <xf numFmtId="0" fontId="97" fillId="27" borderId="41" xfId="496" applyFont="1" applyFill="1" applyBorder="1" applyAlignment="1">
      <alignment horizontal="center" vertical="center"/>
    </xf>
    <xf numFmtId="0" fontId="97" fillId="27" borderId="40" xfId="496" applyFont="1" applyFill="1" applyBorder="1" applyAlignment="1">
      <alignment horizontal="center" vertical="center"/>
    </xf>
    <xf numFmtId="0" fontId="97" fillId="27" borderId="42" xfId="496" applyFont="1" applyFill="1" applyBorder="1" applyAlignment="1">
      <alignment horizontal="center" vertical="center"/>
    </xf>
    <xf numFmtId="0" fontId="97" fillId="27" borderId="43" xfId="496" applyFont="1" applyFill="1" applyBorder="1" applyAlignment="1">
      <alignment horizontal="center" vertical="center"/>
    </xf>
    <xf numFmtId="0" fontId="97" fillId="0" borderId="39" xfId="496" applyFont="1" applyFill="1" applyBorder="1" applyAlignment="1">
      <alignment horizontal="center"/>
    </xf>
    <xf numFmtId="185" fontId="97" fillId="0" borderId="40" xfId="497" applyNumberFormat="1" applyFont="1" applyFill="1" applyBorder="1" applyProtection="1"/>
    <xf numFmtId="176" fontId="97" fillId="0" borderId="0" xfId="497" applyFont="1" applyFill="1" applyBorder="1" applyAlignment="1" applyProtection="1">
      <alignment horizontal="right"/>
    </xf>
    <xf numFmtId="185" fontId="97" fillId="0" borderId="40" xfId="497" applyNumberFormat="1" applyFont="1" applyFill="1" applyBorder="1" applyAlignment="1" applyProtection="1"/>
    <xf numFmtId="0" fontId="97" fillId="0" borderId="44" xfId="496" applyFont="1" applyFill="1" applyBorder="1" applyAlignment="1">
      <alignment horizontal="center"/>
    </xf>
    <xf numFmtId="176" fontId="97" fillId="0" borderId="58" xfId="497" applyFont="1" applyFill="1" applyBorder="1" applyAlignment="1"/>
    <xf numFmtId="176" fontId="97" fillId="0" borderId="10" xfId="497" applyFont="1" applyFill="1" applyBorder="1" applyAlignment="1" applyProtection="1">
      <protection locked="0"/>
    </xf>
    <xf numFmtId="176" fontId="97" fillId="0" borderId="10" xfId="497" applyFont="1" applyFill="1" applyBorder="1" applyAlignment="1" applyProtection="1"/>
    <xf numFmtId="185" fontId="97" fillId="0" borderId="45" xfId="497" applyNumberFormat="1" applyFont="1" applyFill="1" applyBorder="1" applyAlignment="1" applyProtection="1"/>
    <xf numFmtId="0" fontId="100" fillId="0" borderId="0" xfId="496" applyFont="1" applyFill="1" applyBorder="1" applyAlignment="1">
      <alignment horizontal="center"/>
    </xf>
    <xf numFmtId="176" fontId="97" fillId="0" borderId="40" xfId="497" applyFont="1" applyFill="1" applyBorder="1" applyProtection="1"/>
    <xf numFmtId="41" fontId="97" fillId="0" borderId="40" xfId="497" applyNumberFormat="1" applyFont="1" applyFill="1" applyBorder="1" applyAlignment="1" applyProtection="1">
      <protection locked="0"/>
    </xf>
    <xf numFmtId="41" fontId="97" fillId="0" borderId="10" xfId="497" applyNumberFormat="1" applyFont="1" applyFill="1" applyBorder="1" applyAlignment="1" applyProtection="1"/>
    <xf numFmtId="2" fontId="97" fillId="0" borderId="10" xfId="497" applyNumberFormat="1" applyFont="1" applyFill="1" applyBorder="1" applyAlignment="1" applyProtection="1">
      <alignment horizontal="centerContinuous"/>
    </xf>
    <xf numFmtId="41" fontId="97" fillId="0" borderId="10" xfId="497" applyNumberFormat="1" applyFont="1" applyFill="1" applyBorder="1" applyAlignment="1" applyProtection="1">
      <alignment horizontal="centerContinuous"/>
    </xf>
    <xf numFmtId="41" fontId="97" fillId="0" borderId="10" xfId="497" applyNumberFormat="1" applyFont="1" applyFill="1" applyBorder="1" applyAlignment="1" applyProtection="1">
      <protection locked="0"/>
    </xf>
    <xf numFmtId="41" fontId="97" fillId="0" borderId="45" xfId="497" applyNumberFormat="1" applyFont="1" applyFill="1" applyBorder="1" applyAlignment="1" applyProtection="1">
      <protection locked="0"/>
    </xf>
    <xf numFmtId="176" fontId="80" fillId="28" borderId="0" xfId="497" applyFont="1" applyFill="1" applyBorder="1" applyAlignment="1"/>
    <xf numFmtId="185" fontId="80" fillId="28" borderId="40" xfId="497" applyNumberFormat="1" applyFont="1" applyFill="1" applyBorder="1" applyAlignment="1" applyProtection="1"/>
    <xf numFmtId="41" fontId="80" fillId="28" borderId="0" xfId="497" applyNumberFormat="1" applyFont="1" applyFill="1" applyBorder="1" applyAlignment="1" applyProtection="1"/>
    <xf numFmtId="41" fontId="80" fillId="28" borderId="0" xfId="497" applyNumberFormat="1" applyFont="1" applyFill="1" applyBorder="1" applyAlignment="1" applyProtection="1">
      <protection locked="0"/>
    </xf>
    <xf numFmtId="41" fontId="80" fillId="28" borderId="40" xfId="497" applyNumberFormat="1" applyFont="1" applyFill="1" applyBorder="1" applyAlignment="1" applyProtection="1">
      <protection locked="0"/>
    </xf>
    <xf numFmtId="0" fontId="76" fillId="27" borderId="40" xfId="496" applyFont="1" applyFill="1" applyBorder="1" applyAlignment="1">
      <alignment horizontal="center" vertical="center"/>
    </xf>
    <xf numFmtId="0" fontId="76" fillId="27" borderId="43" xfId="496" applyFont="1" applyFill="1" applyBorder="1" applyAlignment="1">
      <alignment horizontal="center"/>
    </xf>
    <xf numFmtId="185" fontId="76" fillId="0" borderId="0" xfId="497" applyNumberFormat="1" applyFont="1" applyFill="1" applyBorder="1" applyAlignment="1" applyProtection="1">
      <alignment horizontal="right"/>
    </xf>
    <xf numFmtId="202" fontId="76" fillId="0" borderId="0" xfId="497" applyNumberFormat="1" applyFont="1" applyFill="1" applyBorder="1" applyAlignment="1" applyProtection="1">
      <alignment horizontal="right"/>
    </xf>
    <xf numFmtId="185" fontId="76" fillId="0" borderId="40" xfId="497" applyNumberFormat="1" applyFont="1" applyFill="1" applyBorder="1" applyAlignment="1" applyProtection="1">
      <alignment horizontal="right"/>
    </xf>
    <xf numFmtId="176" fontId="76" fillId="0" borderId="58" xfId="497" applyFont="1" applyFill="1" applyBorder="1" applyAlignment="1" applyProtection="1">
      <protection locked="0"/>
    </xf>
    <xf numFmtId="199" fontId="76" fillId="0" borderId="10" xfId="497" applyNumberFormat="1" applyFont="1" applyFill="1" applyBorder="1" applyAlignment="1" applyProtection="1">
      <protection locked="0"/>
    </xf>
    <xf numFmtId="185" fontId="76" fillId="0" borderId="10" xfId="497" applyNumberFormat="1" applyFont="1" applyFill="1" applyBorder="1" applyProtection="1">
      <protection locked="0"/>
    </xf>
    <xf numFmtId="49" fontId="76" fillId="0" borderId="45" xfId="497" applyNumberFormat="1" applyFont="1" applyFill="1" applyBorder="1" applyProtection="1">
      <protection locked="0"/>
    </xf>
    <xf numFmtId="0" fontId="76" fillId="27" borderId="43" xfId="496" applyFont="1" applyFill="1" applyBorder="1" applyAlignment="1">
      <alignment horizontal="center" wrapText="1"/>
    </xf>
    <xf numFmtId="49" fontId="76" fillId="0" borderId="10" xfId="497" applyNumberFormat="1" applyFont="1" applyFill="1" applyBorder="1" applyProtection="1">
      <protection locked="0"/>
    </xf>
    <xf numFmtId="176" fontId="103" fillId="28" borderId="0" xfId="497" applyFont="1" applyFill="1" applyBorder="1" applyAlignment="1"/>
    <xf numFmtId="0" fontId="104" fillId="28" borderId="0" xfId="496" applyFont="1" applyFill="1"/>
    <xf numFmtId="0" fontId="103" fillId="28" borderId="39" xfId="496" applyFont="1" applyFill="1" applyBorder="1" applyAlignment="1">
      <alignment horizontal="center"/>
    </xf>
    <xf numFmtId="176" fontId="103" fillId="28" borderId="40" xfId="497" applyFont="1" applyFill="1" applyBorder="1" applyAlignment="1"/>
    <xf numFmtId="176" fontId="78" fillId="0" borderId="26" xfId="497" applyFont="1" applyFill="1" applyBorder="1" applyAlignment="1"/>
    <xf numFmtId="176" fontId="78" fillId="0" borderId="40" xfId="497" applyFont="1" applyFill="1" applyBorder="1" applyAlignment="1">
      <alignment horizontal="right"/>
    </xf>
    <xf numFmtId="0" fontId="104" fillId="0" borderId="44" xfId="496" applyFont="1" applyFill="1" applyBorder="1" applyAlignment="1">
      <alignment horizontal="center"/>
    </xf>
    <xf numFmtId="41" fontId="76" fillId="0" borderId="0" xfId="497" applyNumberFormat="1" applyFont="1" applyFill="1" applyBorder="1"/>
    <xf numFmtId="41" fontId="114" fillId="0" borderId="0" xfId="497" applyNumberFormat="1" applyFont="1" applyFill="1" applyBorder="1" applyAlignment="1"/>
    <xf numFmtId="203" fontId="114" fillId="0" borderId="0" xfId="497" applyNumberFormat="1" applyFont="1" applyFill="1" applyBorder="1" applyAlignment="1"/>
    <xf numFmtId="200" fontId="114" fillId="0" borderId="0" xfId="497" applyNumberFormat="1" applyFont="1" applyFill="1" applyBorder="1" applyAlignment="1"/>
    <xf numFmtId="203" fontId="114" fillId="0" borderId="40" xfId="497" applyNumberFormat="1" applyFont="1" applyFill="1" applyBorder="1" applyAlignment="1"/>
    <xf numFmtId="200" fontId="76" fillId="0" borderId="0" xfId="497" applyNumberFormat="1" applyFont="1" applyFill="1" applyBorder="1"/>
    <xf numFmtId="41" fontId="80" fillId="28" borderId="0" xfId="497" applyNumberFormat="1" applyFont="1" applyFill="1" applyBorder="1"/>
    <xf numFmtId="41" fontId="80" fillId="28" borderId="0" xfId="497" applyNumberFormat="1" applyFont="1" applyFill="1" applyBorder="1" applyAlignment="1">
      <alignment horizontal="right"/>
    </xf>
    <xf numFmtId="41" fontId="80" fillId="28" borderId="40" xfId="497" applyNumberFormat="1" applyFont="1" applyFill="1" applyBorder="1" applyAlignment="1">
      <alignment horizontal="right"/>
    </xf>
    <xf numFmtId="0" fontId="76" fillId="27" borderId="19" xfId="495" applyFont="1" applyFill="1" applyBorder="1" applyAlignment="1" applyProtection="1">
      <alignment horizontal="center" vertical="center"/>
    </xf>
    <xf numFmtId="0" fontId="76" fillId="27" borderId="39" xfId="496" applyFont="1" applyFill="1" applyBorder="1" applyAlignment="1">
      <alignment horizontal="center" vertical="center"/>
    </xf>
    <xf numFmtId="0" fontId="83" fillId="27" borderId="29" xfId="496" applyFont="1" applyFill="1" applyBorder="1" applyAlignment="1">
      <alignment horizontal="center" vertical="center"/>
    </xf>
    <xf numFmtId="0" fontId="83" fillId="27" borderId="38" xfId="496" applyFont="1" applyFill="1" applyBorder="1" applyAlignment="1">
      <alignment horizontal="center" vertical="center"/>
    </xf>
    <xf numFmtId="0" fontId="83" fillId="27" borderId="18" xfId="496" applyFont="1" applyFill="1" applyBorder="1" applyAlignment="1">
      <alignment horizontal="center" vertical="center"/>
    </xf>
    <xf numFmtId="0" fontId="83" fillId="27" borderId="24" xfId="496" applyFont="1" applyFill="1" applyBorder="1" applyAlignment="1">
      <alignment horizontal="center"/>
    </xf>
    <xf numFmtId="0" fontId="83" fillId="27" borderId="37" xfId="496" applyFont="1" applyFill="1" applyBorder="1" applyAlignment="1">
      <alignment horizontal="center" vertical="center"/>
    </xf>
    <xf numFmtId="0" fontId="83" fillId="27" borderId="39" xfId="496" applyFont="1" applyFill="1" applyBorder="1" applyAlignment="1">
      <alignment horizontal="center" vertical="center"/>
    </xf>
    <xf numFmtId="0" fontId="83" fillId="27" borderId="42" xfId="496" applyFont="1" applyFill="1" applyBorder="1" applyAlignment="1">
      <alignment horizontal="center" vertical="center"/>
    </xf>
    <xf numFmtId="0" fontId="76" fillId="27" borderId="24" xfId="496" applyFont="1" applyFill="1" applyBorder="1" applyAlignment="1">
      <alignment horizontal="center" wrapText="1"/>
    </xf>
    <xf numFmtId="0" fontId="76" fillId="27" borderId="37" xfId="496" applyFont="1" applyFill="1" applyBorder="1" applyAlignment="1">
      <alignment horizontal="center" vertical="center"/>
    </xf>
    <xf numFmtId="0" fontId="76" fillId="27" borderId="42" xfId="496" applyFont="1" applyFill="1" applyBorder="1" applyAlignment="1">
      <alignment horizontal="center" vertical="center"/>
    </xf>
    <xf numFmtId="0" fontId="76" fillId="27" borderId="16" xfId="496" applyFont="1" applyFill="1" applyBorder="1" applyAlignment="1">
      <alignment horizontal="center" vertical="center"/>
    </xf>
    <xf numFmtId="41" fontId="76" fillId="0" borderId="0" xfId="497" applyNumberFormat="1" applyFont="1" applyFill="1" applyBorder="1" applyAlignment="1" applyProtection="1">
      <alignment horizontal="right"/>
    </xf>
    <xf numFmtId="200" fontId="80" fillId="28" borderId="0" xfId="497" applyNumberFormat="1" applyFont="1" applyFill="1" applyBorder="1" applyAlignment="1" applyProtection="1">
      <alignment horizontal="right"/>
    </xf>
    <xf numFmtId="0" fontId="76" fillId="27" borderId="22" xfId="496" applyFont="1" applyFill="1" applyBorder="1" applyAlignment="1" applyProtection="1">
      <alignment horizontal="center" vertical="center"/>
    </xf>
    <xf numFmtId="200" fontId="76" fillId="0" borderId="0" xfId="497" applyNumberFormat="1" applyFont="1" applyFill="1" applyBorder="1" applyAlignment="1" applyProtection="1">
      <alignment horizontal="right"/>
    </xf>
    <xf numFmtId="0" fontId="76" fillId="27" borderId="18" xfId="496" applyFont="1" applyFill="1" applyBorder="1" applyAlignment="1" applyProtection="1">
      <alignment horizontal="center" vertical="center" shrinkToFit="1"/>
    </xf>
    <xf numFmtId="0" fontId="83" fillId="27" borderId="43" xfId="496" applyFont="1" applyFill="1" applyBorder="1" applyAlignment="1">
      <alignment horizontal="center" vertical="center"/>
    </xf>
    <xf numFmtId="0" fontId="78" fillId="27" borderId="16" xfId="496" applyFont="1" applyFill="1" applyBorder="1" applyAlignment="1">
      <alignment horizontal="center" vertical="center"/>
    </xf>
    <xf numFmtId="0" fontId="76" fillId="27" borderId="29" xfId="496" applyFont="1" applyFill="1" applyBorder="1" applyAlignment="1">
      <alignment horizontal="center" vertical="center"/>
    </xf>
    <xf numFmtId="0" fontId="76" fillId="27" borderId="38" xfId="496" applyFont="1" applyFill="1" applyBorder="1" applyAlignment="1">
      <alignment horizontal="center" vertical="center"/>
    </xf>
    <xf numFmtId="0" fontId="76" fillId="27" borderId="18" xfId="496" applyFont="1" applyFill="1" applyBorder="1" applyAlignment="1">
      <alignment horizontal="center" vertical="center"/>
    </xf>
    <xf numFmtId="0" fontId="76" fillId="0" borderId="0" xfId="495" applyFont="1" applyFill="1" applyAlignment="1" applyProtection="1"/>
    <xf numFmtId="0" fontId="83" fillId="0" borderId="0" xfId="496" applyFont="1" applyFill="1" applyAlignment="1" applyProtection="1">
      <alignment horizontal="right"/>
    </xf>
    <xf numFmtId="0" fontId="76" fillId="0" borderId="0" xfId="495" applyFont="1" applyFill="1" applyProtection="1"/>
    <xf numFmtId="0" fontId="76" fillId="27" borderId="30" xfId="495" applyFont="1" applyFill="1" applyBorder="1" applyAlignment="1" applyProtection="1">
      <alignment horizontal="centerContinuous" vertical="center"/>
    </xf>
    <xf numFmtId="0" fontId="76" fillId="27" borderId="29" xfId="495" applyFont="1" applyFill="1" applyBorder="1" applyAlignment="1" applyProtection="1">
      <alignment horizontal="centerContinuous" vertical="center"/>
    </xf>
    <xf numFmtId="0" fontId="76" fillId="27" borderId="38" xfId="495" applyFont="1" applyFill="1" applyBorder="1" applyAlignment="1" applyProtection="1">
      <alignment horizontal="centerContinuous" vertical="center"/>
    </xf>
    <xf numFmtId="0" fontId="76" fillId="27" borderId="47" xfId="495" applyFont="1" applyFill="1" applyBorder="1" applyAlignment="1" applyProtection="1">
      <alignment horizontal="center" vertical="center"/>
    </xf>
    <xf numFmtId="0" fontId="76" fillId="27" borderId="57" xfId="495" applyFont="1" applyFill="1" applyBorder="1" applyAlignment="1" applyProtection="1">
      <alignment horizontal="center" vertical="center"/>
    </xf>
    <xf numFmtId="0" fontId="76" fillId="27" borderId="57" xfId="495" applyFont="1" applyFill="1" applyBorder="1" applyAlignment="1">
      <alignment horizontal="center" vertical="center"/>
    </xf>
    <xf numFmtId="0" fontId="76" fillId="27" borderId="48" xfId="495" applyFont="1" applyFill="1" applyBorder="1" applyAlignment="1">
      <alignment horizontal="center" vertical="center"/>
    </xf>
    <xf numFmtId="0" fontId="76" fillId="0" borderId="39" xfId="495" applyFont="1" applyFill="1" applyBorder="1" applyAlignment="1" applyProtection="1">
      <alignment horizontal="center"/>
    </xf>
    <xf numFmtId="41" fontId="76" fillId="0" borderId="0" xfId="497" applyNumberFormat="1" applyFont="1" applyFill="1" applyBorder="1" applyAlignment="1" applyProtection="1">
      <protection locked="0"/>
    </xf>
    <xf numFmtId="41" fontId="76" fillId="0" borderId="40" xfId="498" applyNumberFormat="1" applyFont="1" applyFill="1" applyBorder="1" applyAlignment="1" applyProtection="1">
      <protection locked="0"/>
    </xf>
    <xf numFmtId="0" fontId="80" fillId="28" borderId="39" xfId="495" applyFont="1" applyFill="1" applyBorder="1" applyAlignment="1" applyProtection="1">
      <alignment horizontal="center"/>
    </xf>
    <xf numFmtId="41" fontId="80" fillId="28" borderId="40" xfId="498" applyNumberFormat="1" applyFont="1" applyFill="1" applyBorder="1" applyAlignment="1" applyProtection="1">
      <alignment horizontal="right"/>
    </xf>
    <xf numFmtId="0" fontId="80" fillId="0" borderId="44" xfId="495" applyFont="1" applyFill="1" applyBorder="1" applyAlignment="1" applyProtection="1">
      <alignment horizontal="center"/>
    </xf>
    <xf numFmtId="41" fontId="80" fillId="0" borderId="10" xfId="498" applyNumberFormat="1" applyFont="1" applyFill="1" applyBorder="1" applyAlignment="1" applyProtection="1">
      <protection locked="0"/>
    </xf>
    <xf numFmtId="41" fontId="80" fillId="0" borderId="10" xfId="498" applyNumberFormat="1" applyFont="1" applyFill="1" applyBorder="1" applyAlignment="1" applyProtection="1">
      <alignment horizontal="right"/>
    </xf>
    <xf numFmtId="41" fontId="80" fillId="0" borderId="45" xfId="498" applyNumberFormat="1" applyFont="1" applyFill="1" applyBorder="1" applyAlignment="1" applyProtection="1">
      <protection locked="0"/>
    </xf>
    <xf numFmtId="0" fontId="76" fillId="0" borderId="0" xfId="496" applyFont="1" applyFill="1" applyAlignment="1">
      <alignment horizontal="right"/>
    </xf>
    <xf numFmtId="0" fontId="119" fillId="0" borderId="0" xfId="496" applyFont="1" applyFill="1" applyAlignment="1" applyProtection="1">
      <alignment horizontal="right"/>
    </xf>
    <xf numFmtId="0" fontId="76" fillId="27" borderId="33" xfId="496" applyFont="1" applyFill="1" applyBorder="1" applyAlignment="1">
      <alignment horizontal="centerContinuous" vertical="center" shrinkToFit="1"/>
    </xf>
    <xf numFmtId="41" fontId="80" fillId="28" borderId="40" xfId="496" applyNumberFormat="1" applyFont="1" applyFill="1" applyBorder="1"/>
    <xf numFmtId="193" fontId="80" fillId="28" borderId="40" xfId="497" applyNumberFormat="1" applyFont="1" applyFill="1" applyBorder="1"/>
    <xf numFmtId="193" fontId="80" fillId="28" borderId="0" xfId="497" applyNumberFormat="1" applyFont="1" applyFill="1" applyBorder="1" applyAlignment="1"/>
    <xf numFmtId="193" fontId="80" fillId="28" borderId="40" xfId="497" applyNumberFormat="1" applyFont="1" applyFill="1" applyBorder="1" applyAlignment="1"/>
    <xf numFmtId="203" fontId="76" fillId="0" borderId="0" xfId="497" applyNumberFormat="1" applyFont="1" applyFill="1" applyBorder="1" applyAlignment="1"/>
    <xf numFmtId="0" fontId="76" fillId="0" borderId="0" xfId="497" applyNumberFormat="1" applyFont="1" applyFill="1" applyBorder="1" applyAlignment="1"/>
    <xf numFmtId="0" fontId="76" fillId="0" borderId="40" xfId="497" applyNumberFormat="1" applyFont="1" applyFill="1" applyBorder="1" applyAlignment="1"/>
    <xf numFmtId="203" fontId="76" fillId="0" borderId="40" xfId="497" applyNumberFormat="1" applyFont="1" applyFill="1" applyBorder="1" applyAlignment="1"/>
    <xf numFmtId="0" fontId="76" fillId="0" borderId="0" xfId="496" applyFont="1" applyFill="1" applyAlignment="1">
      <alignment shrinkToFit="1"/>
    </xf>
    <xf numFmtId="0" fontId="76" fillId="0" borderId="0" xfId="0" applyFont="1" applyFill="1" applyBorder="1" applyAlignment="1">
      <alignment vertical="center"/>
    </xf>
    <xf numFmtId="0" fontId="76" fillId="0" borderId="0" xfId="499" applyFont="1" applyFill="1" applyAlignment="1">
      <alignment horizontal="right"/>
    </xf>
    <xf numFmtId="0" fontId="119" fillId="0" borderId="0" xfId="499" applyFont="1" applyFill="1" applyAlignment="1" applyProtection="1">
      <alignment horizontal="right"/>
    </xf>
    <xf numFmtId="0" fontId="83" fillId="0" borderId="10" xfId="496" applyFont="1" applyFill="1" applyBorder="1" applyAlignment="1"/>
    <xf numFmtId="176" fontId="83" fillId="0" borderId="0" xfId="497" applyFont="1" applyFill="1" applyBorder="1" applyAlignment="1"/>
    <xf numFmtId="41" fontId="76" fillId="0" borderId="0" xfId="506" applyFont="1" applyFill="1" applyBorder="1" applyAlignment="1" applyProtection="1">
      <alignment horizontal="right"/>
    </xf>
    <xf numFmtId="41" fontId="76" fillId="0" borderId="0" xfId="506" applyFont="1" applyFill="1" applyBorder="1" applyAlignment="1">
      <alignment horizontal="right"/>
    </xf>
    <xf numFmtId="41" fontId="76" fillId="0" borderId="0" xfId="506" applyFont="1" applyFill="1" applyBorder="1" applyAlignment="1"/>
    <xf numFmtId="41" fontId="80" fillId="28" borderId="0" xfId="506" applyFont="1" applyFill="1" applyBorder="1" applyAlignment="1"/>
    <xf numFmtId="0" fontId="76" fillId="27" borderId="38" xfId="502" applyFont="1" applyFill="1" applyBorder="1" applyAlignment="1">
      <alignment horizontal="centerContinuous" vertical="center"/>
    </xf>
    <xf numFmtId="0" fontId="76" fillId="27" borderId="43" xfId="502" applyFont="1" applyFill="1" applyBorder="1" applyAlignment="1">
      <alignment horizontal="centerContinuous" vertical="center"/>
    </xf>
    <xf numFmtId="0" fontId="76" fillId="27" borderId="40" xfId="502" applyFont="1" applyFill="1" applyBorder="1" applyAlignment="1">
      <alignment horizontal="center" vertical="center"/>
    </xf>
    <xf numFmtId="0" fontId="76" fillId="27" borderId="43" xfId="502" applyFont="1" applyFill="1" applyBorder="1" applyAlignment="1">
      <alignment horizontal="center" vertical="center"/>
    </xf>
    <xf numFmtId="41" fontId="76" fillId="0" borderId="0" xfId="506" applyFont="1" applyFill="1" applyBorder="1" applyAlignment="1" applyProtection="1"/>
    <xf numFmtId="41" fontId="76" fillId="0" borderId="40" xfId="506" applyFont="1" applyFill="1" applyBorder="1" applyAlignment="1" applyProtection="1">
      <alignment horizontal="right"/>
    </xf>
    <xf numFmtId="41" fontId="76" fillId="0" borderId="0" xfId="506" applyFont="1" applyFill="1" applyBorder="1" applyAlignment="1" applyProtection="1">
      <protection locked="0"/>
    </xf>
    <xf numFmtId="41" fontId="76" fillId="0" borderId="40" xfId="506" applyFont="1" applyFill="1" applyBorder="1" applyAlignment="1" applyProtection="1"/>
    <xf numFmtId="41" fontId="80" fillId="28" borderId="0" xfId="506" applyFont="1" applyFill="1" applyBorder="1" applyAlignment="1" applyProtection="1"/>
    <xf numFmtId="41" fontId="80" fillId="28" borderId="0" xfId="506" applyFont="1" applyFill="1" applyBorder="1" applyAlignment="1" applyProtection="1">
      <protection locked="0"/>
    </xf>
    <xf numFmtId="41" fontId="80" fillId="28" borderId="40" xfId="506" applyFont="1" applyFill="1" applyBorder="1" applyAlignment="1" applyProtection="1"/>
    <xf numFmtId="193" fontId="76" fillId="0" borderId="58" xfId="497" applyNumberFormat="1" applyFont="1" applyFill="1" applyBorder="1" applyAlignment="1" applyProtection="1"/>
    <xf numFmtId="193" fontId="76" fillId="0" borderId="10" xfId="497" applyNumberFormat="1" applyFont="1" applyFill="1" applyBorder="1" applyAlignment="1" applyProtection="1"/>
    <xf numFmtId="193" fontId="76" fillId="0" borderId="10" xfId="497" applyNumberFormat="1" applyFont="1" applyFill="1" applyBorder="1" applyProtection="1">
      <protection locked="0"/>
    </xf>
    <xf numFmtId="41" fontId="76" fillId="0" borderId="40" xfId="506" applyFont="1" applyFill="1" applyBorder="1" applyAlignment="1">
      <alignment horizontal="right"/>
    </xf>
    <xf numFmtId="41" fontId="76" fillId="0" borderId="40" xfId="506" applyFont="1" applyFill="1" applyBorder="1" applyAlignment="1"/>
    <xf numFmtId="0" fontId="80" fillId="0" borderId="39" xfId="496" applyFont="1" applyFill="1" applyBorder="1" applyAlignment="1">
      <alignment horizontal="center"/>
    </xf>
    <xf numFmtId="41" fontId="80" fillId="28" borderId="0" xfId="506" applyFont="1" applyFill="1" applyBorder="1" applyAlignment="1" applyProtection="1">
      <alignment horizontal="right"/>
    </xf>
    <xf numFmtId="41" fontId="80" fillId="28" borderId="40" xfId="506" applyFont="1" applyFill="1" applyBorder="1" applyAlignment="1"/>
    <xf numFmtId="200" fontId="76" fillId="0" borderId="0" xfId="497" applyNumberFormat="1" applyFont="1" applyFill="1" applyBorder="1" applyProtection="1"/>
    <xf numFmtId="200" fontId="76" fillId="0" borderId="40" xfId="497" applyNumberFormat="1" applyFont="1" applyFill="1" applyBorder="1" applyProtection="1"/>
    <xf numFmtId="194" fontId="76" fillId="0" borderId="0" xfId="497" applyNumberFormat="1" applyFont="1" applyFill="1" applyBorder="1" applyProtection="1"/>
    <xf numFmtId="194" fontId="76" fillId="0" borderId="0" xfId="497" applyNumberFormat="1" applyFont="1" applyFill="1" applyBorder="1" applyAlignment="1" applyProtection="1">
      <alignment horizontal="right"/>
    </xf>
    <xf numFmtId="194" fontId="76" fillId="0" borderId="40" xfId="497" applyNumberFormat="1" applyFont="1" applyFill="1" applyBorder="1" applyAlignment="1" applyProtection="1">
      <alignment horizontal="right"/>
    </xf>
    <xf numFmtId="41" fontId="76" fillId="0" borderId="40" xfId="497" applyNumberFormat="1" applyFont="1" applyFill="1" applyBorder="1" applyAlignment="1" applyProtection="1">
      <alignment horizontal="right"/>
    </xf>
    <xf numFmtId="194" fontId="80" fillId="28" borderId="0" xfId="497" applyNumberFormat="1" applyFont="1" applyFill="1" applyBorder="1" applyProtection="1"/>
    <xf numFmtId="200" fontId="80" fillId="28" borderId="0" xfId="497" applyNumberFormat="1" applyFont="1" applyFill="1" applyBorder="1" applyProtection="1"/>
    <xf numFmtId="194" fontId="80" fillId="28" borderId="40" xfId="497" applyNumberFormat="1" applyFont="1" applyFill="1" applyBorder="1" applyProtection="1"/>
    <xf numFmtId="0" fontId="76" fillId="0" borderId="51" xfId="496" applyFont="1" applyFill="1" applyBorder="1" applyAlignment="1" applyProtection="1">
      <alignment horizontal="center"/>
    </xf>
    <xf numFmtId="0" fontId="97" fillId="0" borderId="0" xfId="496" applyFont="1" applyFill="1" applyAlignment="1"/>
    <xf numFmtId="0" fontId="97" fillId="0" borderId="0" xfId="496" applyFont="1" applyFill="1" applyAlignment="1">
      <alignment horizontal="right"/>
    </xf>
    <xf numFmtId="0" fontId="83" fillId="0" borderId="0" xfId="496" applyFont="1" applyFill="1" applyAlignment="1" applyProtection="1">
      <alignment horizontal="left"/>
    </xf>
    <xf numFmtId="0" fontId="97" fillId="0" borderId="0" xfId="496" applyFont="1" applyFill="1" applyProtection="1"/>
    <xf numFmtId="176" fontId="97" fillId="0" borderId="0" xfId="497" applyFont="1" applyFill="1" applyAlignment="1" applyProtection="1">
      <alignment horizontal="right"/>
    </xf>
    <xf numFmtId="0" fontId="97" fillId="0" borderId="0" xfId="496" applyFont="1" applyFill="1" applyAlignment="1" applyProtection="1"/>
    <xf numFmtId="0" fontId="97" fillId="0" borderId="0" xfId="496" applyFont="1" applyFill="1" applyAlignment="1" applyProtection="1">
      <alignment horizontal="center"/>
    </xf>
    <xf numFmtId="0" fontId="97" fillId="0" borderId="0" xfId="496" applyFont="1" applyFill="1" applyBorder="1" applyAlignment="1" applyProtection="1">
      <alignment horizontal="center"/>
    </xf>
    <xf numFmtId="176" fontId="76" fillId="0" borderId="0" xfId="497" applyFont="1" applyFill="1" applyBorder="1" applyAlignment="1"/>
    <xf numFmtId="0" fontId="80" fillId="0" borderId="0" xfId="496" applyFont="1" applyFill="1" applyBorder="1" applyAlignment="1">
      <alignment horizontal="center"/>
    </xf>
    <xf numFmtId="176" fontId="80" fillId="0" borderId="0" xfId="497" applyFont="1" applyFill="1" applyBorder="1" applyAlignment="1"/>
    <xf numFmtId="176" fontId="80" fillId="0" borderId="0" xfId="497" applyFont="1" applyFill="1" applyBorder="1" applyAlignment="1">
      <alignment vertical="center"/>
    </xf>
    <xf numFmtId="0" fontId="95" fillId="27" borderId="43" xfId="496" applyFont="1" applyFill="1" applyBorder="1" applyAlignment="1">
      <alignment horizontal="center" vertical="center"/>
    </xf>
    <xf numFmtId="0" fontId="83" fillId="27" borderId="37" xfId="496" applyFont="1" applyFill="1" applyBorder="1" applyAlignment="1">
      <alignment horizontal="center" vertical="center" wrapText="1"/>
    </xf>
    <xf numFmtId="41" fontId="118" fillId="28" borderId="0" xfId="497" applyNumberFormat="1" applyFont="1" applyFill="1" applyBorder="1" applyAlignment="1" applyProtection="1"/>
    <xf numFmtId="191" fontId="83" fillId="0" borderId="40" xfId="497" applyNumberFormat="1" applyFont="1" applyFill="1" applyBorder="1"/>
    <xf numFmtId="200" fontId="83" fillId="0" borderId="0" xfId="497" applyNumberFormat="1" applyFont="1" applyFill="1" applyBorder="1" applyProtection="1"/>
    <xf numFmtId="0" fontId="76" fillId="27" borderId="37" xfId="495" applyFont="1" applyFill="1" applyBorder="1" applyAlignment="1" applyProtection="1">
      <alignment horizontal="center" vertical="center"/>
    </xf>
    <xf numFmtId="0" fontId="76" fillId="27" borderId="39" xfId="495" applyFont="1" applyFill="1" applyBorder="1" applyAlignment="1" applyProtection="1">
      <alignment horizontal="center" vertical="center"/>
    </xf>
    <xf numFmtId="0" fontId="76" fillId="27" borderId="42" xfId="495" applyFont="1" applyFill="1" applyBorder="1" applyAlignment="1" applyProtection="1">
      <alignment horizontal="center" vertical="center"/>
    </xf>
    <xf numFmtId="0" fontId="76" fillId="27" borderId="19" xfId="496" applyFont="1" applyFill="1" applyBorder="1" applyAlignment="1">
      <alignment horizontal="center"/>
    </xf>
    <xf numFmtId="0" fontId="76" fillId="27" borderId="24" xfId="496" applyFont="1" applyFill="1" applyBorder="1" applyAlignment="1">
      <alignment horizontal="center"/>
    </xf>
    <xf numFmtId="0" fontId="76" fillId="27" borderId="37" xfId="496" applyFont="1" applyFill="1" applyBorder="1" applyAlignment="1">
      <alignment horizontal="center" vertical="center"/>
    </xf>
    <xf numFmtId="0" fontId="76" fillId="27" borderId="39" xfId="496" applyFont="1" applyFill="1" applyBorder="1" applyAlignment="1">
      <alignment horizontal="center" vertical="center"/>
    </xf>
    <xf numFmtId="0" fontId="76" fillId="27" borderId="42" xfId="496" applyFont="1" applyFill="1" applyBorder="1" applyAlignment="1">
      <alignment horizontal="center" vertical="center"/>
    </xf>
    <xf numFmtId="0" fontId="76" fillId="27" borderId="35" xfId="496" applyFont="1" applyFill="1" applyBorder="1" applyAlignment="1">
      <alignment horizontal="center" vertical="center"/>
    </xf>
    <xf numFmtId="0" fontId="76" fillId="27" borderId="36" xfId="496" applyFont="1" applyFill="1" applyBorder="1" applyAlignment="1">
      <alignment horizontal="center" vertical="center"/>
    </xf>
    <xf numFmtId="0" fontId="76" fillId="27" borderId="49" xfId="496" applyFont="1" applyFill="1" applyBorder="1" applyAlignment="1">
      <alignment horizontal="center" vertical="center"/>
    </xf>
    <xf numFmtId="0" fontId="105" fillId="0" borderId="0" xfId="496" applyFont="1" applyFill="1" applyAlignment="1">
      <alignment horizontal="center" vertical="center" wrapText="1"/>
    </xf>
    <xf numFmtId="0" fontId="105" fillId="0" borderId="0" xfId="496" applyFont="1" applyFill="1" applyAlignment="1">
      <alignment horizontal="center" vertical="center"/>
    </xf>
    <xf numFmtId="0" fontId="85" fillId="27" borderId="35" xfId="496" applyFont="1" applyFill="1" applyBorder="1" applyAlignment="1">
      <alignment horizontal="center" vertical="center"/>
    </xf>
    <xf numFmtId="0" fontId="85" fillId="27" borderId="36" xfId="496" applyFont="1" applyFill="1" applyBorder="1" applyAlignment="1">
      <alignment horizontal="center" vertical="center"/>
    </xf>
    <xf numFmtId="0" fontId="83" fillId="27" borderId="35" xfId="496" applyFont="1" applyFill="1" applyBorder="1" applyAlignment="1" applyProtection="1">
      <alignment horizontal="center" vertical="center" wrapText="1"/>
    </xf>
    <xf numFmtId="0" fontId="83" fillId="27" borderId="33" xfId="496" applyFont="1" applyFill="1" applyBorder="1" applyAlignment="1" applyProtection="1">
      <alignment horizontal="center" vertical="center" wrapText="1"/>
    </xf>
    <xf numFmtId="0" fontId="83" fillId="27" borderId="49" xfId="496" applyFont="1" applyFill="1" applyBorder="1" applyAlignment="1" applyProtection="1">
      <alignment horizontal="center" vertical="center" wrapText="1"/>
    </xf>
    <xf numFmtId="0" fontId="76" fillId="27" borderId="23" xfId="496" applyFont="1" applyFill="1" applyBorder="1" applyAlignment="1">
      <alignment horizontal="center" vertical="center" wrapText="1"/>
    </xf>
    <xf numFmtId="0" fontId="76" fillId="27" borderId="25" xfId="496" applyFont="1" applyFill="1" applyBorder="1" applyAlignment="1">
      <alignment horizontal="center" vertical="center" wrapText="1"/>
    </xf>
    <xf numFmtId="0" fontId="76" fillId="27" borderId="41" xfId="496" applyFont="1" applyFill="1" applyBorder="1" applyAlignment="1">
      <alignment horizontal="center" vertical="center" wrapText="1"/>
    </xf>
    <xf numFmtId="0" fontId="83" fillId="27" borderId="39" xfId="496" applyFont="1" applyFill="1" applyBorder="1" applyAlignment="1">
      <alignment horizontal="center" vertical="center" wrapText="1"/>
    </xf>
    <xf numFmtId="0" fontId="83" fillId="27" borderId="42" xfId="496" applyFont="1" applyFill="1" applyBorder="1" applyAlignment="1">
      <alignment horizontal="center" vertical="center"/>
    </xf>
    <xf numFmtId="0" fontId="83" fillId="27" borderId="54" xfId="496" applyFont="1" applyFill="1" applyBorder="1" applyAlignment="1">
      <alignment horizontal="center" vertical="center"/>
    </xf>
    <xf numFmtId="0" fontId="83" fillId="27" borderId="30" xfId="496" applyFont="1" applyFill="1" applyBorder="1" applyAlignment="1">
      <alignment horizontal="center" vertical="center"/>
    </xf>
    <xf numFmtId="0" fontId="83" fillId="27" borderId="38" xfId="496" applyFont="1" applyFill="1" applyBorder="1" applyAlignment="1">
      <alignment horizontal="center" vertical="center"/>
    </xf>
    <xf numFmtId="0" fontId="76" fillId="0" borderId="0" xfId="0" applyFont="1" applyFill="1" applyBorder="1" applyAlignment="1">
      <alignment horizontal="left" vertical="center"/>
    </xf>
    <xf numFmtId="0" fontId="83" fillId="27" borderId="27" xfId="496" applyFont="1" applyFill="1" applyBorder="1" applyAlignment="1">
      <alignment horizontal="center" vertical="center"/>
    </xf>
    <xf numFmtId="0" fontId="83" fillId="27" borderId="4" xfId="496" applyFont="1" applyFill="1" applyBorder="1" applyAlignment="1">
      <alignment horizontal="center" vertical="center"/>
    </xf>
    <xf numFmtId="0" fontId="83" fillId="27" borderId="28" xfId="496" applyFont="1" applyFill="1" applyBorder="1" applyAlignment="1">
      <alignment horizontal="center" vertical="center"/>
    </xf>
    <xf numFmtId="0" fontId="107" fillId="0" borderId="0" xfId="496" applyFont="1" applyFill="1" applyAlignment="1">
      <alignment horizontal="center" vertical="center"/>
    </xf>
    <xf numFmtId="0" fontId="107" fillId="0" borderId="0" xfId="496" applyFont="1" applyFill="1" applyAlignment="1">
      <alignment horizontal="center" vertical="center" wrapText="1"/>
    </xf>
    <xf numFmtId="0" fontId="83" fillId="0" borderId="10" xfId="496" applyFont="1" applyFill="1" applyBorder="1" applyAlignment="1"/>
    <xf numFmtId="0" fontId="83" fillId="27" borderId="32" xfId="496" applyFont="1" applyFill="1" applyBorder="1" applyAlignment="1">
      <alignment horizontal="center" vertical="center"/>
    </xf>
    <xf numFmtId="0" fontId="83" fillId="27" borderId="29" xfId="496" applyFont="1" applyFill="1" applyBorder="1" applyAlignment="1">
      <alignment horizontal="center" vertical="center"/>
    </xf>
    <xf numFmtId="0" fontId="83" fillId="27" borderId="37" xfId="496" applyFont="1" applyFill="1" applyBorder="1" applyAlignment="1">
      <alignment horizontal="center" vertical="center"/>
    </xf>
    <xf numFmtId="0" fontId="83" fillId="27" borderId="39" xfId="496" applyFont="1" applyFill="1" applyBorder="1" applyAlignment="1">
      <alignment horizontal="center" vertical="center"/>
    </xf>
    <xf numFmtId="0" fontId="83" fillId="27" borderId="52" xfId="496" applyFont="1" applyFill="1" applyBorder="1" applyAlignment="1">
      <alignment horizontal="center" vertical="center"/>
    </xf>
    <xf numFmtId="0" fontId="83" fillId="27" borderId="56" xfId="496" applyFont="1" applyFill="1" applyBorder="1" applyAlignment="1">
      <alignment horizontal="center" vertical="center"/>
    </xf>
    <xf numFmtId="0" fontId="83" fillId="27" borderId="33" xfId="496" applyFont="1" applyFill="1" applyBorder="1" applyAlignment="1">
      <alignment horizontal="center" vertical="center"/>
    </xf>
    <xf numFmtId="0" fontId="83" fillId="27" borderId="49" xfId="496" applyFont="1" applyFill="1" applyBorder="1" applyAlignment="1">
      <alignment horizontal="center" vertical="center"/>
    </xf>
    <xf numFmtId="0" fontId="85" fillId="27" borderId="33" xfId="496" applyFont="1" applyFill="1" applyBorder="1" applyAlignment="1">
      <alignment horizontal="center" vertical="center"/>
    </xf>
    <xf numFmtId="0" fontId="85" fillId="27" borderId="49" xfId="496" applyFont="1" applyFill="1" applyBorder="1" applyAlignment="1">
      <alignment horizontal="center" vertical="center"/>
    </xf>
    <xf numFmtId="0" fontId="85" fillId="27" borderId="32" xfId="496" applyFont="1" applyFill="1" applyBorder="1" applyAlignment="1">
      <alignment horizontal="center" vertical="center"/>
    </xf>
    <xf numFmtId="0" fontId="85" fillId="27" borderId="30" xfId="496" applyFont="1" applyFill="1" applyBorder="1" applyAlignment="1">
      <alignment horizontal="center" vertical="center"/>
    </xf>
    <xf numFmtId="0" fontId="85" fillId="27" borderId="38" xfId="496" applyFont="1" applyFill="1" applyBorder="1" applyAlignment="1">
      <alignment horizontal="center" vertical="center"/>
    </xf>
    <xf numFmtId="0" fontId="76" fillId="27" borderId="35" xfId="499" applyFont="1" applyFill="1" applyBorder="1" applyAlignment="1">
      <alignment horizontal="center" vertical="center" wrapText="1"/>
    </xf>
    <xf numFmtId="0" fontId="76" fillId="27" borderId="33" xfId="499" applyFont="1" applyFill="1" applyBorder="1" applyAlignment="1">
      <alignment horizontal="center" vertical="center"/>
    </xf>
    <xf numFmtId="0" fontId="76" fillId="27" borderId="36" xfId="499" applyFont="1" applyFill="1" applyBorder="1" applyAlignment="1">
      <alignment horizontal="center" vertical="center"/>
    </xf>
    <xf numFmtId="0" fontId="96" fillId="0" borderId="0" xfId="496" applyFont="1" applyFill="1" applyBorder="1" applyAlignment="1">
      <alignment horizontal="left"/>
    </xf>
    <xf numFmtId="3" fontId="107" fillId="0" borderId="0" xfId="496" applyNumberFormat="1" applyFont="1" applyFill="1" applyAlignment="1">
      <alignment horizontal="center" vertical="center"/>
    </xf>
    <xf numFmtId="0" fontId="83" fillId="27" borderId="21" xfId="496" applyFont="1" applyFill="1" applyBorder="1" applyAlignment="1">
      <alignment horizontal="center" vertical="center"/>
    </xf>
    <xf numFmtId="0" fontId="83" fillId="27" borderId="17" xfId="496" applyFont="1" applyFill="1" applyBorder="1" applyAlignment="1">
      <alignment horizontal="center" vertical="center"/>
    </xf>
    <xf numFmtId="0" fontId="83" fillId="27" borderId="18" xfId="496" applyFont="1" applyFill="1" applyBorder="1" applyAlignment="1">
      <alignment horizontal="center" vertical="center"/>
    </xf>
    <xf numFmtId="0" fontId="83" fillId="27" borderId="57" xfId="496" applyFont="1" applyFill="1" applyBorder="1" applyAlignment="1">
      <alignment horizontal="center" wrapText="1"/>
    </xf>
    <xf numFmtId="0" fontId="83" fillId="27" borderId="48" xfId="496" applyFont="1" applyFill="1" applyBorder="1" applyAlignment="1">
      <alignment horizontal="center"/>
    </xf>
    <xf numFmtId="0" fontId="83" fillId="27" borderId="19" xfId="496" applyFont="1" applyFill="1" applyBorder="1" applyAlignment="1">
      <alignment horizontal="center" wrapText="1"/>
    </xf>
    <xf numFmtId="0" fontId="83" fillId="27" borderId="24" xfId="496" applyFont="1" applyFill="1" applyBorder="1" applyAlignment="1">
      <alignment horizontal="center" wrapText="1"/>
    </xf>
    <xf numFmtId="0" fontId="83" fillId="27" borderId="48" xfId="496" applyFont="1" applyFill="1" applyBorder="1" applyAlignment="1">
      <alignment horizontal="center" wrapText="1"/>
    </xf>
    <xf numFmtId="0" fontId="83" fillId="27" borderId="24" xfId="496" applyFont="1" applyFill="1" applyBorder="1" applyAlignment="1">
      <alignment horizontal="center"/>
    </xf>
    <xf numFmtId="0" fontId="83" fillId="27" borderId="35" xfId="496" applyFont="1" applyFill="1" applyBorder="1" applyAlignment="1">
      <alignment horizontal="center" vertical="center"/>
    </xf>
    <xf numFmtId="0" fontId="83" fillId="27" borderId="36" xfId="496" applyFont="1" applyFill="1" applyBorder="1" applyAlignment="1">
      <alignment horizontal="center" vertical="center"/>
    </xf>
    <xf numFmtId="0" fontId="76" fillId="27" borderId="57" xfId="496" applyFont="1" applyFill="1" applyBorder="1" applyAlignment="1">
      <alignment horizontal="center" wrapText="1"/>
    </xf>
    <xf numFmtId="0" fontId="76" fillId="27" borderId="48" xfId="496" applyFont="1" applyFill="1" applyBorder="1" applyAlignment="1">
      <alignment horizontal="center" wrapText="1"/>
    </xf>
    <xf numFmtId="0" fontId="76" fillId="27" borderId="19" xfId="496" applyFont="1" applyFill="1" applyBorder="1" applyAlignment="1">
      <alignment horizontal="center" wrapText="1"/>
    </xf>
    <xf numFmtId="0" fontId="76" fillId="27" borderId="24" xfId="496" applyFont="1" applyFill="1" applyBorder="1" applyAlignment="1">
      <alignment horizontal="center" wrapText="1"/>
    </xf>
    <xf numFmtId="0" fontId="79" fillId="0" borderId="10" xfId="502" applyFont="1" applyFill="1" applyBorder="1" applyAlignment="1" applyProtection="1">
      <alignment horizontal="right"/>
    </xf>
    <xf numFmtId="0" fontId="76" fillId="27" borderId="32" xfId="501" applyFont="1" applyFill="1" applyBorder="1" applyAlignment="1">
      <alignment horizontal="center" vertical="center"/>
    </xf>
    <xf numFmtId="0" fontId="76" fillId="27" borderId="29" xfId="501" applyFont="1" applyFill="1" applyBorder="1" applyAlignment="1">
      <alignment horizontal="center" vertical="center"/>
    </xf>
    <xf numFmtId="0" fontId="76" fillId="27" borderId="37" xfId="501" applyFont="1" applyFill="1" applyBorder="1" applyAlignment="1">
      <alignment horizontal="center" vertical="center"/>
    </xf>
    <xf numFmtId="0" fontId="76" fillId="27" borderId="39" xfId="501" applyFont="1" applyFill="1" applyBorder="1" applyAlignment="1">
      <alignment horizontal="center" vertical="center"/>
    </xf>
    <xf numFmtId="0" fontId="76" fillId="27" borderId="42" xfId="501" applyFont="1" applyFill="1" applyBorder="1" applyAlignment="1">
      <alignment horizontal="center" vertical="center"/>
    </xf>
    <xf numFmtId="0" fontId="119" fillId="0" borderId="10" xfId="496" applyFont="1" applyFill="1" applyBorder="1" applyAlignment="1" applyProtection="1">
      <alignment horizontal="right" shrinkToFit="1"/>
    </xf>
    <xf numFmtId="0" fontId="76" fillId="27" borderId="19" xfId="496" applyFont="1" applyFill="1" applyBorder="1" applyAlignment="1">
      <alignment horizontal="center" wrapText="1" shrinkToFit="1"/>
    </xf>
    <xf numFmtId="0" fontId="76" fillId="27" borderId="24" xfId="496" applyFont="1" applyFill="1" applyBorder="1" applyAlignment="1">
      <alignment horizontal="center" wrapText="1" shrinkToFit="1"/>
    </xf>
    <xf numFmtId="0" fontId="76" fillId="27" borderId="57" xfId="496" applyFont="1" applyFill="1" applyBorder="1" applyAlignment="1">
      <alignment horizontal="center" wrapText="1" shrinkToFit="1"/>
    </xf>
    <xf numFmtId="0" fontId="76" fillId="27" borderId="48" xfId="496" applyFont="1" applyFill="1" applyBorder="1" applyAlignment="1">
      <alignment horizontal="center" wrapText="1" shrinkToFit="1"/>
    </xf>
    <xf numFmtId="0" fontId="78" fillId="0" borderId="10" xfId="496" applyFont="1" applyFill="1" applyBorder="1" applyAlignment="1">
      <alignment horizontal="right"/>
    </xf>
    <xf numFmtId="0" fontId="76" fillId="27" borderId="57" xfId="496" applyFont="1" applyFill="1" applyBorder="1" applyAlignment="1">
      <alignment horizontal="center"/>
    </xf>
    <xf numFmtId="0" fontId="76" fillId="27" borderId="48" xfId="496" applyFont="1" applyFill="1" applyBorder="1" applyAlignment="1">
      <alignment horizontal="center"/>
    </xf>
    <xf numFmtId="0" fontId="76" fillId="27" borderId="37" xfId="496" applyFont="1" applyFill="1" applyBorder="1" applyAlignment="1" applyProtection="1">
      <alignment horizontal="center" vertical="center"/>
    </xf>
    <xf numFmtId="0" fontId="76" fillId="27" borderId="39" xfId="496" applyFont="1" applyFill="1" applyBorder="1" applyAlignment="1" applyProtection="1">
      <alignment horizontal="center" vertical="center"/>
    </xf>
    <xf numFmtId="0" fontId="76" fillId="27" borderId="42" xfId="496" applyFont="1" applyFill="1" applyBorder="1" applyAlignment="1" applyProtection="1">
      <alignment horizontal="center" vertical="center"/>
    </xf>
    <xf numFmtId="41" fontId="76" fillId="0" borderId="0" xfId="497" applyNumberFormat="1" applyFont="1" applyFill="1" applyBorder="1" applyAlignment="1" applyProtection="1">
      <alignment horizontal="right"/>
    </xf>
    <xf numFmtId="200" fontId="80" fillId="28" borderId="0" xfId="497" applyNumberFormat="1" applyFont="1" applyFill="1" applyBorder="1" applyAlignment="1" applyProtection="1">
      <alignment horizontal="right"/>
    </xf>
    <xf numFmtId="0" fontId="78" fillId="27" borderId="31" xfId="496" applyFont="1" applyFill="1" applyBorder="1" applyAlignment="1" applyProtection="1">
      <alignment horizontal="center" vertical="center" shrinkToFit="1"/>
    </xf>
    <xf numFmtId="0" fontId="76" fillId="27" borderId="24" xfId="496" applyFont="1" applyFill="1" applyBorder="1" applyAlignment="1" applyProtection="1">
      <alignment horizontal="center" vertical="center" wrapText="1"/>
    </xf>
    <xf numFmtId="0" fontId="76" fillId="27" borderId="22" xfId="496" applyFont="1" applyFill="1" applyBorder="1" applyAlignment="1" applyProtection="1">
      <alignment horizontal="center" vertical="center"/>
    </xf>
    <xf numFmtId="0" fontId="76" fillId="27" borderId="24" xfId="496" applyFont="1" applyFill="1" applyBorder="1" applyAlignment="1" applyProtection="1">
      <alignment horizontal="center" vertical="center" shrinkToFit="1"/>
    </xf>
    <xf numFmtId="200" fontId="76" fillId="0" borderId="0" xfId="497" applyNumberFormat="1" applyFont="1" applyFill="1" applyBorder="1" applyAlignment="1" applyProtection="1">
      <alignment horizontal="right"/>
    </xf>
    <xf numFmtId="0" fontId="76" fillId="27" borderId="21" xfId="496" applyFont="1" applyFill="1" applyBorder="1" applyAlignment="1" applyProtection="1">
      <alignment horizontal="center" vertical="center" wrapText="1" shrinkToFit="1"/>
    </xf>
    <xf numFmtId="0" fontId="76" fillId="27" borderId="18" xfId="496" applyFont="1" applyFill="1" applyBorder="1" applyAlignment="1" applyProtection="1">
      <alignment horizontal="center" vertical="center" shrinkToFit="1"/>
    </xf>
    <xf numFmtId="0" fontId="76" fillId="27" borderId="43" xfId="496" applyFont="1" applyFill="1" applyBorder="1" applyAlignment="1" applyProtection="1">
      <alignment horizontal="center" vertical="center" shrinkToFit="1"/>
    </xf>
    <xf numFmtId="0" fontId="76" fillId="27" borderId="24" xfId="496" applyFont="1" applyFill="1" applyBorder="1" applyAlignment="1" applyProtection="1">
      <alignment horizontal="center" vertical="center" wrapText="1" shrinkToFit="1"/>
    </xf>
    <xf numFmtId="0" fontId="83" fillId="27" borderId="21" xfId="496" applyFont="1" applyFill="1" applyBorder="1" applyAlignment="1">
      <alignment horizontal="center" vertical="center" wrapText="1"/>
    </xf>
    <xf numFmtId="0" fontId="83" fillId="27" borderId="17" xfId="496" applyFont="1" applyFill="1" applyBorder="1" applyAlignment="1">
      <alignment horizontal="center" vertical="center" wrapText="1"/>
    </xf>
    <xf numFmtId="0" fontId="83" fillId="27" borderId="18" xfId="496" applyFont="1" applyFill="1" applyBorder="1" applyAlignment="1">
      <alignment horizontal="center" vertical="center" wrapText="1"/>
    </xf>
    <xf numFmtId="0" fontId="83" fillId="27" borderId="43" xfId="496" applyFont="1" applyFill="1" applyBorder="1" applyAlignment="1">
      <alignment horizontal="center" vertical="center"/>
    </xf>
    <xf numFmtId="0" fontId="115" fillId="0" borderId="0" xfId="496" applyFont="1" applyFill="1" applyAlignment="1">
      <alignment horizontal="center" vertical="center" wrapText="1"/>
    </xf>
    <xf numFmtId="0" fontId="115" fillId="0" borderId="0" xfId="496" applyFont="1" applyFill="1" applyAlignment="1">
      <alignment horizontal="center" vertical="center"/>
    </xf>
    <xf numFmtId="201" fontId="97" fillId="0" borderId="0" xfId="497" applyNumberFormat="1" applyFont="1" applyFill="1" applyBorder="1" applyAlignment="1" applyProtection="1">
      <alignment horizontal="center"/>
    </xf>
    <xf numFmtId="201" fontId="80" fillId="28" borderId="0" xfId="497" applyNumberFormat="1" applyFont="1" applyFill="1" applyBorder="1" applyAlignment="1" applyProtection="1">
      <alignment horizontal="center"/>
    </xf>
    <xf numFmtId="201" fontId="97" fillId="0" borderId="26" xfId="497" applyNumberFormat="1" applyFont="1" applyFill="1" applyBorder="1" applyAlignment="1" applyProtection="1">
      <alignment horizontal="right"/>
    </xf>
    <xf numFmtId="0" fontId="117" fillId="0" borderId="0" xfId="496" applyFont="1" applyFill="1" applyAlignment="1">
      <alignment horizontal="center" vertical="center" wrapText="1"/>
    </xf>
    <xf numFmtId="0" fontId="117" fillId="0" borderId="0" xfId="496" applyFont="1" applyFill="1" applyAlignment="1">
      <alignment horizontal="center" vertical="center"/>
    </xf>
    <xf numFmtId="0" fontId="78" fillId="27" borderId="37" xfId="496" applyFont="1" applyFill="1" applyBorder="1" applyAlignment="1">
      <alignment horizontal="center" vertical="center"/>
    </xf>
    <xf numFmtId="0" fontId="78" fillId="27" borderId="39" xfId="496" applyFont="1" applyFill="1" applyBorder="1" applyAlignment="1">
      <alignment horizontal="center" vertical="center"/>
    </xf>
    <xf numFmtId="0" fontId="78" fillId="27" borderId="42" xfId="496" applyFont="1" applyFill="1" applyBorder="1" applyAlignment="1">
      <alignment horizontal="center" vertical="center"/>
    </xf>
    <xf numFmtId="0" fontId="78" fillId="27" borderId="19" xfId="496" applyFont="1" applyFill="1" applyBorder="1" applyAlignment="1">
      <alignment horizontal="center" wrapText="1"/>
    </xf>
    <xf numFmtId="0" fontId="78" fillId="27" borderId="19" xfId="496" applyFont="1" applyFill="1" applyBorder="1" applyAlignment="1">
      <alignment horizontal="center"/>
    </xf>
    <xf numFmtId="0" fontId="78" fillId="27" borderId="24" xfId="496" applyFont="1" applyFill="1" applyBorder="1" applyAlignment="1">
      <alignment horizontal="center"/>
    </xf>
    <xf numFmtId="0" fontId="78" fillId="27" borderId="21" xfId="496" applyFont="1" applyFill="1" applyBorder="1" applyAlignment="1">
      <alignment horizontal="center" vertical="center"/>
    </xf>
    <xf numFmtId="0" fontId="78" fillId="27" borderId="17" xfId="496" applyFont="1" applyFill="1" applyBorder="1" applyAlignment="1">
      <alignment horizontal="center" vertical="center"/>
    </xf>
    <xf numFmtId="0" fontId="78" fillId="27" borderId="18" xfId="496" applyFont="1" applyFill="1" applyBorder="1" applyAlignment="1">
      <alignment horizontal="center" vertical="center"/>
    </xf>
    <xf numFmtId="0" fontId="78" fillId="27" borderId="43" xfId="496" applyFont="1" applyFill="1" applyBorder="1" applyAlignment="1">
      <alignment horizontal="center" vertical="center"/>
    </xf>
    <xf numFmtId="0" fontId="78" fillId="27" borderId="20" xfId="496" applyFont="1" applyFill="1" applyBorder="1" applyAlignment="1">
      <alignment horizontal="center" vertical="center"/>
    </xf>
    <xf numFmtId="0" fontId="78" fillId="27" borderId="0" xfId="496" applyFont="1" applyFill="1" applyBorder="1" applyAlignment="1">
      <alignment horizontal="center" vertical="center"/>
    </xf>
    <xf numFmtId="0" fontId="78" fillId="27" borderId="16" xfId="496" applyFont="1" applyFill="1" applyBorder="1" applyAlignment="1">
      <alignment horizontal="center" vertical="center"/>
    </xf>
    <xf numFmtId="0" fontId="78" fillId="27" borderId="40" xfId="496" applyFont="1" applyFill="1" applyBorder="1" applyAlignment="1">
      <alignment horizontal="center" vertical="center"/>
    </xf>
    <xf numFmtId="0" fontId="78" fillId="27" borderId="57" xfId="496" applyFont="1" applyFill="1" applyBorder="1" applyAlignment="1">
      <alignment horizontal="center" wrapText="1" shrinkToFit="1"/>
    </xf>
    <xf numFmtId="0" fontId="78" fillId="27" borderId="48" xfId="496" applyFont="1" applyFill="1" applyBorder="1" applyAlignment="1">
      <alignment horizontal="center" wrapText="1" shrinkToFit="1"/>
    </xf>
    <xf numFmtId="0" fontId="78" fillId="27" borderId="19" xfId="496" applyFont="1" applyFill="1" applyBorder="1" applyAlignment="1">
      <alignment horizontal="center" wrapText="1" shrinkToFit="1"/>
    </xf>
    <xf numFmtId="0" fontId="78" fillId="27" borderId="24" xfId="496" applyFont="1" applyFill="1" applyBorder="1" applyAlignment="1">
      <alignment horizontal="center" wrapText="1" shrinkToFit="1"/>
    </xf>
    <xf numFmtId="0" fontId="76" fillId="0" borderId="0" xfId="496" applyFont="1" applyFill="1" applyBorder="1" applyAlignment="1">
      <alignment horizontal="right"/>
    </xf>
    <xf numFmtId="0" fontId="78" fillId="0" borderId="0" xfId="496" applyFont="1" applyFill="1" applyBorder="1" applyAlignment="1">
      <alignment horizontal="left" vertical="center"/>
    </xf>
    <xf numFmtId="0" fontId="76" fillId="27" borderId="32" xfId="496" applyFont="1" applyFill="1" applyBorder="1" applyAlignment="1">
      <alignment horizontal="center" vertical="center"/>
    </xf>
    <xf numFmtId="0" fontId="76" fillId="27" borderId="29" xfId="496" applyFont="1" applyFill="1" applyBorder="1" applyAlignment="1">
      <alignment horizontal="center" vertical="center"/>
    </xf>
    <xf numFmtId="0" fontId="76" fillId="27" borderId="38" xfId="496" applyFont="1" applyFill="1" applyBorder="1" applyAlignment="1">
      <alignment horizontal="center" vertical="center"/>
    </xf>
    <xf numFmtId="0" fontId="76" fillId="27" borderId="21" xfId="496" applyFont="1" applyFill="1" applyBorder="1" applyAlignment="1">
      <alignment horizontal="center" vertical="center"/>
    </xf>
    <xf numFmtId="0" fontId="76" fillId="27" borderId="18" xfId="496" applyFont="1" applyFill="1" applyBorder="1" applyAlignment="1">
      <alignment horizontal="center" vertical="center"/>
    </xf>
    <xf numFmtId="0" fontId="76" fillId="27" borderId="43" xfId="496" applyFont="1" applyFill="1" applyBorder="1" applyAlignment="1">
      <alignment horizontal="center" vertical="center"/>
    </xf>
  </cellXfs>
  <cellStyles count="507">
    <cellStyle name="??&amp;O?&amp;H?_x0008__x000f__x0007_?_x0007__x0001__x0001_" xfId="1"/>
    <cellStyle name="??&amp;O?&amp;H?_x0008_??_x0007__x0001__x0001_" xfId="2"/>
    <cellStyle name="_Book1" xfId="3"/>
    <cellStyle name="_Capex Tracking Control Sheet -ADMIN " xfId="4"/>
    <cellStyle name="_Project tracking Puri (Diana) per March'06 " xfId="5"/>
    <cellStyle name="_Recon with FAR " xfId="6"/>
    <cellStyle name="_금융점포(광주)" xfId="7"/>
    <cellStyle name="_은행별 점포현황(202011년12월말기준)" xfId="8"/>
    <cellStyle name="¤@?e_TEST-1 " xfId="9"/>
    <cellStyle name="20% - Accent1" xfId="10"/>
    <cellStyle name="20% - Accent2" xfId="11"/>
    <cellStyle name="20% - Accent3" xfId="12"/>
    <cellStyle name="20% - Accent4" xfId="13"/>
    <cellStyle name="20% - Accent5" xfId="14"/>
    <cellStyle name="20% - Accent6" xfId="15"/>
    <cellStyle name="20% - 강조색1" xfId="16" builtinId="30" customBuiltin="1"/>
    <cellStyle name="20% - 강조색1 2" xfId="17"/>
    <cellStyle name="20% - 강조색1 2 2" xfId="18"/>
    <cellStyle name="20% - 강조색1 3" xfId="19"/>
    <cellStyle name="20% - 강조색2" xfId="20" builtinId="34" customBuiltin="1"/>
    <cellStyle name="20% - 강조색2 2" xfId="21"/>
    <cellStyle name="20% - 강조색2 2 2" xfId="22"/>
    <cellStyle name="20% - 강조색2 3" xfId="23"/>
    <cellStyle name="20% - 강조색3" xfId="24" builtinId="38" customBuiltin="1"/>
    <cellStyle name="20% - 강조색3 2" xfId="25"/>
    <cellStyle name="20% - 강조색3 2 2" xfId="26"/>
    <cellStyle name="20% - 강조색3 3" xfId="27"/>
    <cellStyle name="20% - 강조색4" xfId="28" builtinId="42" customBuiltin="1"/>
    <cellStyle name="20% - 강조색4 2" xfId="29"/>
    <cellStyle name="20% - 강조색4 2 2" xfId="30"/>
    <cellStyle name="20% - 강조색4 3" xfId="31"/>
    <cellStyle name="20% - 강조색5" xfId="32" builtinId="46" customBuiltin="1"/>
    <cellStyle name="20% - 강조색5 2" xfId="33"/>
    <cellStyle name="20% - 강조색5 2 2" xfId="34"/>
    <cellStyle name="20% - 강조색5 3" xfId="35"/>
    <cellStyle name="20% - 강조색6" xfId="36" builtinId="50" customBuiltin="1"/>
    <cellStyle name="20% - 강조색6 2" xfId="37"/>
    <cellStyle name="20% - 강조색6 2 2" xfId="38"/>
    <cellStyle name="20% - 강조색6 3" xfId="39"/>
    <cellStyle name="40% - Accent1" xfId="40"/>
    <cellStyle name="40% - Accent2" xfId="41"/>
    <cellStyle name="40% - Accent3" xfId="42"/>
    <cellStyle name="40% - Accent4" xfId="43"/>
    <cellStyle name="40% - Accent5" xfId="44"/>
    <cellStyle name="40% - Accent6" xfId="45"/>
    <cellStyle name="40% - 강조색1" xfId="46" builtinId="31" customBuiltin="1"/>
    <cellStyle name="40% - 강조색1 2" xfId="47"/>
    <cellStyle name="40% - 강조색1 2 2" xfId="48"/>
    <cellStyle name="40% - 강조색1 3" xfId="49"/>
    <cellStyle name="40% - 강조색2" xfId="50" builtinId="35" customBuiltin="1"/>
    <cellStyle name="40% - 강조색2 2" xfId="51"/>
    <cellStyle name="40% - 강조색2 2 2" xfId="52"/>
    <cellStyle name="40% - 강조색2 3" xfId="53"/>
    <cellStyle name="40% - 강조색3" xfId="54" builtinId="39" customBuiltin="1"/>
    <cellStyle name="40% - 강조색3 2" xfId="55"/>
    <cellStyle name="40% - 강조색3 2 2" xfId="56"/>
    <cellStyle name="40% - 강조색3 3" xfId="57"/>
    <cellStyle name="40% - 강조색4" xfId="58" builtinId="43" customBuiltin="1"/>
    <cellStyle name="40% - 강조색4 2" xfId="59"/>
    <cellStyle name="40% - 강조색4 2 2" xfId="60"/>
    <cellStyle name="40% - 강조색4 3" xfId="61"/>
    <cellStyle name="40% - 강조색5" xfId="62" builtinId="47" customBuiltin="1"/>
    <cellStyle name="40% - 강조색5 2" xfId="63"/>
    <cellStyle name="40% - 강조색5 2 2" xfId="64"/>
    <cellStyle name="40% - 강조색5 3" xfId="65"/>
    <cellStyle name="40% - 강조색6" xfId="66" builtinId="51" customBuiltin="1"/>
    <cellStyle name="40% - 강조색6 2" xfId="67"/>
    <cellStyle name="40% - 강조색6 2 2" xfId="68"/>
    <cellStyle name="40% - 강조색6 3" xfId="69"/>
    <cellStyle name="60% - Accent1" xfId="70"/>
    <cellStyle name="60% - Accent2" xfId="71"/>
    <cellStyle name="60% - Accent3" xfId="72"/>
    <cellStyle name="60% - Accent4" xfId="73"/>
    <cellStyle name="60% - Accent5" xfId="74"/>
    <cellStyle name="60% - Accent6" xfId="75"/>
    <cellStyle name="60% - 강조색1" xfId="76" builtinId="32" customBuiltin="1"/>
    <cellStyle name="60% - 강조색1 2" xfId="77"/>
    <cellStyle name="60% - 강조색1 2 2" xfId="78"/>
    <cellStyle name="60% - 강조색1 3" xfId="79"/>
    <cellStyle name="60% - 강조색2" xfId="80" builtinId="36" customBuiltin="1"/>
    <cellStyle name="60% - 강조색2 2" xfId="81"/>
    <cellStyle name="60% - 강조색2 2 2" xfId="82"/>
    <cellStyle name="60% - 강조색2 3" xfId="83"/>
    <cellStyle name="60% - 강조색3" xfId="84" builtinId="40" customBuiltin="1"/>
    <cellStyle name="60% - 강조색3 2" xfId="85"/>
    <cellStyle name="60% - 강조색3 2 2" xfId="86"/>
    <cellStyle name="60% - 강조색3 3" xfId="87"/>
    <cellStyle name="60% - 강조색4" xfId="88" builtinId="44" customBuiltin="1"/>
    <cellStyle name="60% - 강조색4 2" xfId="89"/>
    <cellStyle name="60% - 강조색4 2 2" xfId="90"/>
    <cellStyle name="60% - 강조색4 3" xfId="91"/>
    <cellStyle name="60% - 강조색5" xfId="92" builtinId="48" customBuiltin="1"/>
    <cellStyle name="60% - 강조색5 2" xfId="93"/>
    <cellStyle name="60% - 강조색5 2 2" xfId="94"/>
    <cellStyle name="60% - 강조색5 3" xfId="95"/>
    <cellStyle name="60% - 강조색6" xfId="96" builtinId="52" customBuiltin="1"/>
    <cellStyle name="60% - 강조색6 2" xfId="97"/>
    <cellStyle name="60% - 강조색6 2 2" xfId="98"/>
    <cellStyle name="60% - 강조색6 3" xfId="99"/>
    <cellStyle name="A¨­￠￢￠O [0]_INQUIRY ￠?￥i¨u¡AAⓒ￢Aⓒª " xfId="100"/>
    <cellStyle name="A¨­￠￢￠O_INQUIRY ￠?￥i¨u¡AAⓒ￢Aⓒª " xfId="101"/>
    <cellStyle name="Accent1" xfId="102"/>
    <cellStyle name="Accent2" xfId="103"/>
    <cellStyle name="Accent3" xfId="104"/>
    <cellStyle name="Accent4" xfId="105"/>
    <cellStyle name="Accent5" xfId="106"/>
    <cellStyle name="Accent6" xfId="107"/>
    <cellStyle name="AeE­ [0]_°eE¹_11¿a½A " xfId="108"/>
    <cellStyle name="AeE­_°eE¹_11¿a½A " xfId="109"/>
    <cellStyle name="AeE¡ⓒ [0]_INQUIRY ￠?￥i¨u¡AAⓒ￢Aⓒª " xfId="110"/>
    <cellStyle name="AeE¡ⓒ_INQUIRY ￠?￥i¨u¡AAⓒ￢Aⓒª " xfId="111"/>
    <cellStyle name="ALIGNMENT" xfId="112"/>
    <cellStyle name="AÞ¸¶ [0]_°eE¹_11¿a½A " xfId="113"/>
    <cellStyle name="AÞ¸¶_°eE¹_11¿a½A " xfId="114"/>
    <cellStyle name="Bad" xfId="115"/>
    <cellStyle name="C¡IA¨ª_¡ic¨u¡A¨￢I¨￢¡Æ AN¡Æe " xfId="116"/>
    <cellStyle name="C￥AØ_¸AAa.¼OAI " xfId="117"/>
    <cellStyle name="Calculation" xfId="118"/>
    <cellStyle name="category" xfId="119"/>
    <cellStyle name="Check Cell" xfId="120"/>
    <cellStyle name="Comma [0]_ SG&amp;A Bridge " xfId="121"/>
    <cellStyle name="comma zerodec" xfId="122"/>
    <cellStyle name="Comma_ SG&amp;A Bridge " xfId="123"/>
    <cellStyle name="Comma0" xfId="124"/>
    <cellStyle name="Curren?_x0012_퐀_x0017_?" xfId="125"/>
    <cellStyle name="Currency [0]_ SG&amp;A Bridge " xfId="126"/>
    <cellStyle name="Currency_ SG&amp;A Bridge " xfId="127"/>
    <cellStyle name="Currency0" xfId="128"/>
    <cellStyle name="Currency1" xfId="129"/>
    <cellStyle name="Date" xfId="130"/>
    <cellStyle name="Dollar (zero dec)" xfId="131"/>
    <cellStyle name="Euro" xfId="132"/>
    <cellStyle name="Explanatory Text" xfId="133"/>
    <cellStyle name="Fixed" xfId="134"/>
    <cellStyle name="Good" xfId="135"/>
    <cellStyle name="Grey" xfId="136"/>
    <cellStyle name="Grey 2" xfId="137"/>
    <cellStyle name="Grey 3" xfId="138"/>
    <cellStyle name="HEADER" xfId="139"/>
    <cellStyle name="Header1" xfId="140"/>
    <cellStyle name="Header2" xfId="141"/>
    <cellStyle name="Heading 1" xfId="142"/>
    <cellStyle name="Heading 1 2" xfId="143"/>
    <cellStyle name="Heading 1 3" xfId="144"/>
    <cellStyle name="Heading 2" xfId="145"/>
    <cellStyle name="Heading 2 2" xfId="146"/>
    <cellStyle name="Heading 2 3" xfId="147"/>
    <cellStyle name="Heading 3" xfId="148"/>
    <cellStyle name="Heading 4" xfId="149"/>
    <cellStyle name="Hyperlink" xfId="150"/>
    <cellStyle name="Input" xfId="151"/>
    <cellStyle name="Input [yellow]" xfId="152"/>
    <cellStyle name="Input [yellow] 2" xfId="153"/>
    <cellStyle name="Input [yellow] 3" xfId="154"/>
    <cellStyle name="Linked Cell" xfId="155"/>
    <cellStyle name="Millares [0]_2AV_M_M " xfId="156"/>
    <cellStyle name="Milliers [0]_Arabian Spec" xfId="157"/>
    <cellStyle name="Milliers_Arabian Spec" xfId="158"/>
    <cellStyle name="Model" xfId="159"/>
    <cellStyle name="Mon?aire [0]_Arabian Spec" xfId="160"/>
    <cellStyle name="Mon?aire_Arabian Spec" xfId="161"/>
    <cellStyle name="Moneda [0]_2AV_M_M " xfId="162"/>
    <cellStyle name="Moneda_2AV_M_M " xfId="163"/>
    <cellStyle name="Neutral" xfId="164"/>
    <cellStyle name="Normal - Style1" xfId="165"/>
    <cellStyle name="Normal - Style1 2" xfId="166"/>
    <cellStyle name="Normal - Style1 3" xfId="167"/>
    <cellStyle name="Normal_ SG&amp;A Bridge " xfId="168"/>
    <cellStyle name="Note" xfId="169"/>
    <cellStyle name="Output" xfId="170"/>
    <cellStyle name="Percent [2]" xfId="171"/>
    <cellStyle name="subhead" xfId="172"/>
    <cellStyle name="Title" xfId="173"/>
    <cellStyle name="Total" xfId="174"/>
    <cellStyle name="Total 2" xfId="175"/>
    <cellStyle name="Total 3" xfId="176"/>
    <cellStyle name="UM" xfId="177"/>
    <cellStyle name="Warning Text" xfId="178"/>
    <cellStyle name="강조색1" xfId="179" builtinId="29" customBuiltin="1"/>
    <cellStyle name="강조색1 2" xfId="180"/>
    <cellStyle name="강조색1 2 2" xfId="181"/>
    <cellStyle name="강조색1 3" xfId="182"/>
    <cellStyle name="강조색2" xfId="183" builtinId="33" customBuiltin="1"/>
    <cellStyle name="강조색2 2" xfId="184"/>
    <cellStyle name="강조색2 2 2" xfId="185"/>
    <cellStyle name="강조색2 3" xfId="186"/>
    <cellStyle name="강조색3" xfId="187" builtinId="37" customBuiltin="1"/>
    <cellStyle name="강조색3 2" xfId="188"/>
    <cellStyle name="강조색3 2 2" xfId="189"/>
    <cellStyle name="강조색3 3" xfId="190"/>
    <cellStyle name="강조색4" xfId="191" builtinId="41" customBuiltin="1"/>
    <cellStyle name="강조색4 2" xfId="192"/>
    <cellStyle name="강조색4 2 2" xfId="193"/>
    <cellStyle name="강조색4 3" xfId="194"/>
    <cellStyle name="강조색5" xfId="195" builtinId="45" customBuiltin="1"/>
    <cellStyle name="강조색5 2" xfId="196"/>
    <cellStyle name="강조색5 2 2" xfId="197"/>
    <cellStyle name="강조색5 3" xfId="198"/>
    <cellStyle name="강조색6" xfId="199" builtinId="49" customBuiltin="1"/>
    <cellStyle name="강조색6 2" xfId="200"/>
    <cellStyle name="강조색6 2 2" xfId="201"/>
    <cellStyle name="강조색6 3" xfId="202"/>
    <cellStyle name="경고문" xfId="203" builtinId="11" customBuiltin="1"/>
    <cellStyle name="경고문 2" xfId="204"/>
    <cellStyle name="경고문 2 2" xfId="205"/>
    <cellStyle name="경고문 3" xfId="206"/>
    <cellStyle name="계산" xfId="207" builtinId="22" customBuiltin="1"/>
    <cellStyle name="계산 2" xfId="208"/>
    <cellStyle name="계산 2 2" xfId="209"/>
    <cellStyle name="계산 3" xfId="210"/>
    <cellStyle name="고정소숫점" xfId="211"/>
    <cellStyle name="고정출력1" xfId="212"/>
    <cellStyle name="고정출력2" xfId="213"/>
    <cellStyle name="나쁨" xfId="214" builtinId="27" customBuiltin="1"/>
    <cellStyle name="나쁨 2" xfId="215"/>
    <cellStyle name="나쁨 2 2" xfId="216"/>
    <cellStyle name="나쁨 3" xfId="217"/>
    <cellStyle name="날짜" xfId="218"/>
    <cellStyle name="달러" xfId="219"/>
    <cellStyle name="뒤에 오는 하이퍼링크_Book1" xfId="220"/>
    <cellStyle name="똿뗦먛귟 [0.00]_PRODUCT DETAIL Q1" xfId="221"/>
    <cellStyle name="똿뗦먛귟_PRODUCT DETAIL Q1" xfId="222"/>
    <cellStyle name="메모" xfId="223" builtinId="10" customBuiltin="1"/>
    <cellStyle name="메모 2" xfId="224"/>
    <cellStyle name="메모 2 2" xfId="225"/>
    <cellStyle name="메모 3" xfId="226"/>
    <cellStyle name="메모 4" xfId="227"/>
    <cellStyle name="믅됞 [0.00]_PRODUCT DETAIL Q1" xfId="228"/>
    <cellStyle name="믅됞_PRODUCT DETAIL Q1" xfId="229"/>
    <cellStyle name="바탕글" xfId="230"/>
    <cellStyle name="백분율 2" xfId="231"/>
    <cellStyle name="보통" xfId="232" builtinId="28" customBuiltin="1"/>
    <cellStyle name="보통 2" xfId="233"/>
    <cellStyle name="보통 2 2" xfId="234"/>
    <cellStyle name="보통 3" xfId="235"/>
    <cellStyle name="본문" xfId="236"/>
    <cellStyle name="부제목" xfId="237"/>
    <cellStyle name="뷭?_BOOKSHIP" xfId="238"/>
    <cellStyle name="설명 텍스트" xfId="239" builtinId="53" customBuiltin="1"/>
    <cellStyle name="설명 텍스트 2" xfId="240"/>
    <cellStyle name="설명 텍스트 2 2" xfId="241"/>
    <cellStyle name="설명 텍스트 3" xfId="242"/>
    <cellStyle name="셀 확인" xfId="243" builtinId="23" customBuiltin="1"/>
    <cellStyle name="셀 확인 2" xfId="244"/>
    <cellStyle name="셀 확인 2 2" xfId="245"/>
    <cellStyle name="셀 확인 3" xfId="246"/>
    <cellStyle name="숫자(R)" xfId="247"/>
    <cellStyle name="쉼표 [0]" xfId="506" builtinId="6"/>
    <cellStyle name="쉼표 [0] 10" xfId="248"/>
    <cellStyle name="쉼표 [0] 10 2" xfId="249"/>
    <cellStyle name="쉼표 [0] 10 2 2" xfId="250"/>
    <cellStyle name="쉼표 [0] 10 3" xfId="251"/>
    <cellStyle name="쉼표 [0] 11" xfId="497"/>
    <cellStyle name="쉼표 [0] 11 3" xfId="500"/>
    <cellStyle name="쉼표 [0] 12" xfId="252"/>
    <cellStyle name="쉼표 [0] 12 2" xfId="253"/>
    <cellStyle name="쉼표 [0] 13" xfId="498"/>
    <cellStyle name="쉼표 [0] 2" xfId="254"/>
    <cellStyle name="쉼표 [0] 2 2" xfId="255"/>
    <cellStyle name="쉼표 [0] 2 2 2" xfId="256"/>
    <cellStyle name="쉼표 [0] 2 2 2 2" xfId="257"/>
    <cellStyle name="쉼표 [0] 2 2 3" xfId="258"/>
    <cellStyle name="쉼표 [0] 2 3" xfId="259"/>
    <cellStyle name="쉼표 [0] 2 4" xfId="260"/>
    <cellStyle name="쉼표 [0] 2 4 2" xfId="261"/>
    <cellStyle name="쉼표 [0] 2 5" xfId="262"/>
    <cellStyle name="쉼표 [0] 28" xfId="263"/>
    <cellStyle name="쉼표 [0] 28 2" xfId="264"/>
    <cellStyle name="쉼표 [0] 28 2 2" xfId="265"/>
    <cellStyle name="쉼표 [0] 28 3" xfId="266"/>
    <cellStyle name="쉼표 [0] 3" xfId="267"/>
    <cellStyle name="쉼표 [0] 3 2" xfId="268"/>
    <cellStyle name="쉼표 [0] 3 2 2" xfId="269"/>
    <cellStyle name="쉼표 [0] 3 3" xfId="270"/>
    <cellStyle name="쉼표 [0] 4" xfId="271"/>
    <cellStyle name="쉼표 [0] 4 2" xfId="272"/>
    <cellStyle name="쉼표 [0] 4 2 2" xfId="273"/>
    <cellStyle name="쉼표 [0] 4 3" xfId="274"/>
    <cellStyle name="쉼표 [0] 5" xfId="275"/>
    <cellStyle name="쉼표 [0] 5 2" xfId="276"/>
    <cellStyle name="쉼표 [0] 5 2 2" xfId="277"/>
    <cellStyle name="쉼표 [0] 5 3" xfId="278"/>
    <cellStyle name="쉼표 [0] 51" xfId="279"/>
    <cellStyle name="쉼표 [0] 51 2" xfId="280"/>
    <cellStyle name="쉼표 [0] 51 2 2" xfId="281"/>
    <cellStyle name="쉼표 [0] 51 3" xfId="282"/>
    <cellStyle name="쉼표 [0] 6" xfId="283"/>
    <cellStyle name="쉼표 [0] 6 2" xfId="284"/>
    <cellStyle name="쉼표 [0] 6 2 2" xfId="285"/>
    <cellStyle name="쉼표 [0] 6 3" xfId="286"/>
    <cellStyle name="쉼표 [0] 6 4" xfId="287"/>
    <cellStyle name="쉼표 [0] 7" xfId="288"/>
    <cellStyle name="쉼표 [0] 7 2" xfId="289"/>
    <cellStyle name="쉼표 [0] 7 2 2" xfId="290"/>
    <cellStyle name="쉼표 [0] 7 3" xfId="291"/>
    <cellStyle name="쉼표 [0] 75" xfId="292"/>
    <cellStyle name="쉼표 [0] 75 2" xfId="293"/>
    <cellStyle name="쉼표 [0] 75 2 2" xfId="294"/>
    <cellStyle name="쉼표 [0] 75 3" xfId="295"/>
    <cellStyle name="쉼표 [0] 76" xfId="296"/>
    <cellStyle name="쉼표 [0] 76 2" xfId="297"/>
    <cellStyle name="쉼표 [0] 76 2 2" xfId="298"/>
    <cellStyle name="쉼표 [0] 76 3" xfId="299"/>
    <cellStyle name="쉼표 [0] 78" xfId="300"/>
    <cellStyle name="쉼표 [0] 78 2" xfId="301"/>
    <cellStyle name="쉼표 [0] 78 2 2" xfId="302"/>
    <cellStyle name="쉼표 [0] 78 3" xfId="303"/>
    <cellStyle name="쉼표 [0] 79" xfId="304"/>
    <cellStyle name="쉼표 [0] 79 2" xfId="305"/>
    <cellStyle name="쉼표 [0] 79 2 2" xfId="306"/>
    <cellStyle name="쉼표 [0] 79 3" xfId="307"/>
    <cellStyle name="쉼표 [0] 8" xfId="308"/>
    <cellStyle name="쉼표 [0] 8 2" xfId="309"/>
    <cellStyle name="쉼표 [0] 8 2 2" xfId="310"/>
    <cellStyle name="쉼표 [0] 8 3" xfId="311"/>
    <cellStyle name="쉼표 [0] 80" xfId="312"/>
    <cellStyle name="쉼표 [0] 80 2" xfId="313"/>
    <cellStyle name="쉼표 [0] 80 2 2" xfId="314"/>
    <cellStyle name="쉼표 [0] 80 3" xfId="315"/>
    <cellStyle name="쉼표 [0] 81" xfId="316"/>
    <cellStyle name="쉼표 [0] 81 2" xfId="317"/>
    <cellStyle name="쉼표 [0] 81 2 2" xfId="318"/>
    <cellStyle name="쉼표 [0] 81 3" xfId="319"/>
    <cellStyle name="쉼표 [0] 82" xfId="320"/>
    <cellStyle name="쉼표 [0] 82 2" xfId="321"/>
    <cellStyle name="쉼표 [0] 82 2 2" xfId="322"/>
    <cellStyle name="쉼표 [0] 82 3" xfId="323"/>
    <cellStyle name="쉼표 [0] 84" xfId="324"/>
    <cellStyle name="쉼표 [0] 84 2" xfId="325"/>
    <cellStyle name="쉼표 [0] 84 2 2" xfId="326"/>
    <cellStyle name="쉼표 [0] 84 3" xfId="327"/>
    <cellStyle name="쉼표 [0] 85" xfId="328"/>
    <cellStyle name="쉼표 [0] 85 2" xfId="329"/>
    <cellStyle name="쉼표 [0] 85 2 2" xfId="330"/>
    <cellStyle name="쉼표 [0] 85 3" xfId="331"/>
    <cellStyle name="쉼표 [0] 9" xfId="332"/>
    <cellStyle name="쉼표 [0] 9 2" xfId="333"/>
    <cellStyle name="쉼표 [0] 9 2 2" xfId="334"/>
    <cellStyle name="쉼표 [0] 9 3" xfId="335"/>
    <cellStyle name="쉼표 [0]_05-농업수산(시군)" xfId="503"/>
    <cellStyle name="쉼표 [0]_06-농업수산" xfId="505"/>
    <cellStyle name="스타일 1" xfId="336"/>
    <cellStyle name="스타일 1 2" xfId="337"/>
    <cellStyle name="스타일 1 3" xfId="338"/>
    <cellStyle name="연결된 셀" xfId="339" builtinId="24" customBuiltin="1"/>
    <cellStyle name="연결된 셀 2" xfId="340"/>
    <cellStyle name="연결된 셀 2 2" xfId="341"/>
    <cellStyle name="연결된 셀 3" xfId="342"/>
    <cellStyle name="요약" xfId="343" builtinId="25" customBuiltin="1"/>
    <cellStyle name="요약 2" xfId="344"/>
    <cellStyle name="요약 2 2" xfId="345"/>
    <cellStyle name="요약 3" xfId="346"/>
    <cellStyle name="입력" xfId="347" builtinId="20" customBuiltin="1"/>
    <cellStyle name="입력 2" xfId="348"/>
    <cellStyle name="입력 2 2" xfId="349"/>
    <cellStyle name="입력 3" xfId="350"/>
    <cellStyle name="자리수" xfId="351"/>
    <cellStyle name="자리수0" xfId="352"/>
    <cellStyle name="작은제목" xfId="353"/>
    <cellStyle name="제목" xfId="354" builtinId="15" customBuiltin="1"/>
    <cellStyle name="제목 1" xfId="355" builtinId="16" customBuiltin="1"/>
    <cellStyle name="제목 1 2" xfId="356"/>
    <cellStyle name="제목 1 2 2" xfId="357"/>
    <cellStyle name="제목 1 3" xfId="358"/>
    <cellStyle name="제목 2" xfId="359" builtinId="17" customBuiltin="1"/>
    <cellStyle name="제목 2 2" xfId="360"/>
    <cellStyle name="제목 2 2 2" xfId="361"/>
    <cellStyle name="제목 2 3" xfId="362"/>
    <cellStyle name="제목 3" xfId="363" builtinId="18" customBuiltin="1"/>
    <cellStyle name="제목 3 2" xfId="364"/>
    <cellStyle name="제목 3 2 2" xfId="365"/>
    <cellStyle name="제목 3 3" xfId="366"/>
    <cellStyle name="제목 4" xfId="367" builtinId="19" customBuiltin="1"/>
    <cellStyle name="제목 4 2" xfId="368"/>
    <cellStyle name="제목 4 2 2" xfId="369"/>
    <cellStyle name="제목 4 3" xfId="370"/>
    <cellStyle name="제목 5" xfId="371"/>
    <cellStyle name="제목 5 2" xfId="372"/>
    <cellStyle name="제목 6" xfId="373"/>
    <cellStyle name="좋음" xfId="374" builtinId="26" customBuiltin="1"/>
    <cellStyle name="좋음 2" xfId="375"/>
    <cellStyle name="좋음 2 2" xfId="376"/>
    <cellStyle name="좋음 3" xfId="377"/>
    <cellStyle name="출력" xfId="378" builtinId="21" customBuiltin="1"/>
    <cellStyle name="출력 2" xfId="379"/>
    <cellStyle name="출력 2 2" xfId="380"/>
    <cellStyle name="출력 3" xfId="381"/>
    <cellStyle name="콤마 [0]" xfId="382"/>
    <cellStyle name="콤마 [0] 2" xfId="383"/>
    <cellStyle name="콤마 [0] 2 2" xfId="384"/>
    <cellStyle name="콤마 [0] 3" xfId="385"/>
    <cellStyle name="콤마 [0]_11.두류" xfId="386"/>
    <cellStyle name="콤마_  종  합  " xfId="387"/>
    <cellStyle name="큰제목" xfId="388"/>
    <cellStyle name="큰제목 2" xfId="389"/>
    <cellStyle name="큰제목 3" xfId="390"/>
    <cellStyle name="통화 [0] 2" xfId="391"/>
    <cellStyle name="통화 [0] 2 2" xfId="392"/>
    <cellStyle name="통화 [0] 2 2 2" xfId="393"/>
    <cellStyle name="통화 [0] 2 3" xfId="394"/>
    <cellStyle name="퍼센트" xfId="395"/>
    <cellStyle name="표준" xfId="0" builtinId="0"/>
    <cellStyle name="표준 10" xfId="396"/>
    <cellStyle name="표준 10 2" xfId="397"/>
    <cellStyle name="표준 100" xfId="398"/>
    <cellStyle name="표준 101" xfId="399"/>
    <cellStyle name="표준 102" xfId="400"/>
    <cellStyle name="표준 103" xfId="401"/>
    <cellStyle name="표준 109" xfId="402"/>
    <cellStyle name="표준 11" xfId="403"/>
    <cellStyle name="표준 11 2" xfId="404"/>
    <cellStyle name="표준 110" xfId="405"/>
    <cellStyle name="표준 111" xfId="406"/>
    <cellStyle name="표준 12" xfId="407"/>
    <cellStyle name="표준 13" xfId="408"/>
    <cellStyle name="표준 14" xfId="409"/>
    <cellStyle name="표준 15" xfId="410"/>
    <cellStyle name="표준 16" xfId="411"/>
    <cellStyle name="표준 168" xfId="412"/>
    <cellStyle name="표준 169" xfId="413"/>
    <cellStyle name="표준 17" xfId="414"/>
    <cellStyle name="표준 170" xfId="415"/>
    <cellStyle name="표준 171" xfId="416"/>
    <cellStyle name="표준 172" xfId="417"/>
    <cellStyle name="표준 173" xfId="418"/>
    <cellStyle name="표준 175" xfId="419"/>
    <cellStyle name="표준 176" xfId="420"/>
    <cellStyle name="표준 177" xfId="421"/>
    <cellStyle name="표준 178" xfId="422"/>
    <cellStyle name="표준 179" xfId="423"/>
    <cellStyle name="표준 18" xfId="424"/>
    <cellStyle name="표준 180" xfId="425"/>
    <cellStyle name="표준 181" xfId="426"/>
    <cellStyle name="표준 182" xfId="427"/>
    <cellStyle name="표준 183" xfId="428"/>
    <cellStyle name="표준 19" xfId="429"/>
    <cellStyle name="표준 2" xfId="430"/>
    <cellStyle name="표준 2 2" xfId="431"/>
    <cellStyle name="표준 2 3" xfId="432"/>
    <cellStyle name="표준 2 4" xfId="433"/>
    <cellStyle name="표준 2 5" xfId="434"/>
    <cellStyle name="표준 2 6" xfId="496"/>
    <cellStyle name="표준 2 6 3" xfId="499"/>
    <cellStyle name="표준 2_(붙임2) 시정통계 활용도 의견조사표" xfId="435"/>
    <cellStyle name="표준 20" xfId="436"/>
    <cellStyle name="표준 21" xfId="437"/>
    <cellStyle name="표준 22" xfId="438"/>
    <cellStyle name="표준 23" xfId="439"/>
    <cellStyle name="표준 24" xfId="440"/>
    <cellStyle name="표준 25" xfId="441"/>
    <cellStyle name="표준 26" xfId="442"/>
    <cellStyle name="표준 27" xfId="443"/>
    <cellStyle name="표준 28" xfId="444"/>
    <cellStyle name="표준 29" xfId="445"/>
    <cellStyle name="표준 3" xfId="446"/>
    <cellStyle name="표준 3 2" xfId="447"/>
    <cellStyle name="표준 3 3" xfId="448"/>
    <cellStyle name="표준 3 4" xfId="449"/>
    <cellStyle name="표준 30" xfId="450"/>
    <cellStyle name="표준 31" xfId="451"/>
    <cellStyle name="표준 32" xfId="452"/>
    <cellStyle name="표준 33" xfId="453"/>
    <cellStyle name="표준 34" xfId="454"/>
    <cellStyle name="표준 35" xfId="455"/>
    <cellStyle name="표준 36" xfId="456"/>
    <cellStyle name="표준 37" xfId="457"/>
    <cellStyle name="표준 38" xfId="458"/>
    <cellStyle name="표준 39" xfId="459"/>
    <cellStyle name="표준 4" xfId="460"/>
    <cellStyle name="표준 40" xfId="461"/>
    <cellStyle name="표준 41" xfId="462"/>
    <cellStyle name="표준 42" xfId="463"/>
    <cellStyle name="표준 43" xfId="491"/>
    <cellStyle name="표준 44" xfId="492"/>
    <cellStyle name="표준 45" xfId="495"/>
    <cellStyle name="표준 5" xfId="464"/>
    <cellStyle name="표준 6" xfId="465"/>
    <cellStyle name="표준 6 2" xfId="466"/>
    <cellStyle name="표준 6 3" xfId="467"/>
    <cellStyle name="표준 6 4" xfId="468"/>
    <cellStyle name="표준 6 5" xfId="469"/>
    <cellStyle name="표준 7" xfId="470"/>
    <cellStyle name="표준 79" xfId="471"/>
    <cellStyle name="표준 8" xfId="472"/>
    <cellStyle name="표준 80" xfId="473"/>
    <cellStyle name="표준 87" xfId="474"/>
    <cellStyle name="표준 88" xfId="475"/>
    <cellStyle name="표준 89" xfId="476"/>
    <cellStyle name="표준 9" xfId="477"/>
    <cellStyle name="표준 90" xfId="478"/>
    <cellStyle name="표준 91" xfId="479"/>
    <cellStyle name="표준 92" xfId="480"/>
    <cellStyle name="표준 94" xfId="481"/>
    <cellStyle name="표준 95" xfId="482"/>
    <cellStyle name="표준 96" xfId="483"/>
    <cellStyle name="표준 97" xfId="484"/>
    <cellStyle name="표준 98" xfId="485"/>
    <cellStyle name="표준 99" xfId="486"/>
    <cellStyle name="표준_02-토지(군)" xfId="493"/>
    <cellStyle name="표준_03-인구(군)" xfId="494"/>
    <cellStyle name="표준_05-농업수산(시군)" xfId="501"/>
    <cellStyle name="표준_06-농업수산" xfId="502"/>
    <cellStyle name="표준_서식수정(5-15)" xfId="504"/>
    <cellStyle name="하이퍼링크 2" xfId="487"/>
    <cellStyle name="합산" xfId="488"/>
    <cellStyle name="화폐기호" xfId="489"/>
    <cellStyle name="화폐기호0" xfId="49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tat.gwd.go.kr/&#53685;&#44228;/&#53685;&#44228;&#50672;&#48372;/2012/8.7&#49688;&#51221;/&#49324;&#50629;&#52404;&#52572;&#51333;&#44208;&#44284;/1.%20&#51312;&#49324;&#44208;&#44284;%20&#53685;&#44228;&#54364;/&#51021;&#47732;&#46041;&#48324;%20&#49328;&#50629;&#45824;&#48516;&#47448;%20&#53685;&#44228;&#5436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53685;&#44228;/&#53685;&#44228;&#50672;&#48372;/2012/8.7&#49688;&#51221;/&#49324;&#50629;&#52404;&#52572;&#51333;&#44208;&#44284;/1.%20&#51312;&#49324;&#44208;&#44284;%20&#53685;&#44228;&#54364;/&#51021;&#47732;&#46041;&#48324;%20&#49328;&#50629;&#45824;&#48516;&#47448;%20&#53685;&#44228;&#5436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late_1"/>
      <sheetName val="Template_2"/>
      <sheetName val="Data"/>
      <sheetName val="11-9.선박등록"/>
      <sheetName val="11-10.여객선수송"/>
      <sheetName val="11-11.정기여객선수송"/>
      <sheetName val="11-12.정기여객선취항"/>
      <sheetName val="11-13.해운화물수송"/>
      <sheetName val="11-14.컨테이너수송"/>
      <sheetName val="11-15.항로표지"/>
      <sheetName val="11-16.관광사업체"/>
      <sheetName val="11-17.관광지방문객"/>
      <sheetName val="11-18.관광지지정(개황)"/>
      <sheetName val="11-19.해수욕장 이용"/>
      <sheetName val="11-20.관광호텔"/>
      <sheetName val="11-21.우편시설"/>
      <sheetName val="11-22.우편물취급"/>
      <sheetName val="11-23.우편요금수입"/>
      <sheetName val="14-26.청소년수련시설"/>
      <sheetName val="14-27.언론매체"/>
      <sheetName val="14-28.출판인쇄및기록물매체복제업"/>
    </sheetNames>
    <sheetDataSet>
      <sheetData sheetId="0">
        <row r="3">
          <cell r="D3" t="str">
            <v>WD_JIP_03</v>
          </cell>
        </row>
      </sheetData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late_1"/>
      <sheetName val="Template_2"/>
      <sheetName val="Data"/>
    </sheetNames>
    <sheetDataSet>
      <sheetData sheetId="0">
        <row r="3">
          <cell r="D3" t="str">
            <v>WD_JIP_03</v>
          </cell>
          <cell r="E3">
            <v>7</v>
          </cell>
          <cell r="H3" t="str">
            <v>10.134.2.139</v>
          </cell>
          <cell r="I3" t="str">
            <v>N</v>
          </cell>
        </row>
      </sheetData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J10"/>
  <sheetViews>
    <sheetView tabSelected="1" view="pageBreakPreview" zoomScaleNormal="100" workbookViewId="0">
      <selection activeCell="R13" sqref="R13"/>
    </sheetView>
  </sheetViews>
  <sheetFormatPr defaultColWidth="8" defaultRowHeight="17.25"/>
  <cols>
    <col min="1" max="1" width="8" style="1" customWidth="1"/>
    <col min="2" max="2" width="5.6640625" style="1" customWidth="1"/>
    <col min="3" max="7" width="8" style="1"/>
    <col min="8" max="8" width="8" style="1" customWidth="1"/>
    <col min="9" max="16384" width="8" style="1"/>
  </cols>
  <sheetData>
    <row r="1" spans="1:10" ht="25.5" customHeight="1"/>
    <row r="2" spans="1:10" ht="25.5" customHeight="1"/>
    <row r="3" spans="1:10" ht="25.5" customHeight="1"/>
    <row r="4" spans="1:10" ht="25.5" customHeight="1"/>
    <row r="5" spans="1:10" ht="25.5" customHeight="1"/>
    <row r="6" spans="1:10" ht="25.5" customHeight="1"/>
    <row r="7" spans="1:10" ht="25.5" customHeight="1"/>
    <row r="8" spans="1:10" ht="39">
      <c r="A8" s="2" t="s">
        <v>14</v>
      </c>
      <c r="B8" s="3"/>
      <c r="C8" s="3"/>
      <c r="D8" s="3"/>
      <c r="E8" s="3"/>
      <c r="F8" s="3"/>
      <c r="G8" s="3"/>
      <c r="H8" s="3"/>
      <c r="I8" s="3"/>
      <c r="J8" s="3"/>
    </row>
    <row r="10" spans="1:10" ht="31.5">
      <c r="A10" s="4" t="s">
        <v>15</v>
      </c>
      <c r="B10" s="3"/>
      <c r="C10" s="3"/>
      <c r="D10" s="3"/>
      <c r="E10" s="3"/>
      <c r="F10" s="3"/>
      <c r="G10" s="3"/>
      <c r="H10" s="3"/>
      <c r="I10" s="3"/>
      <c r="J10" s="3"/>
    </row>
  </sheetData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4" fitToWidth="2" fitToHeight="2" orientation="portrait" horizontalDpi="300" verticalDpi="300" r:id="rId1"/>
  <headerFooter alignWithMargins="0"/>
  <rowBreaks count="1" manualBreakCount="1">
    <brk id="43" max="9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BJ30"/>
  <sheetViews>
    <sheetView view="pageBreakPreview" topLeftCell="AV1" zoomScaleNormal="100" zoomScaleSheetLayoutView="100" workbookViewId="0">
      <selection activeCell="Q36" sqref="Q36"/>
    </sheetView>
  </sheetViews>
  <sheetFormatPr defaultColWidth="7.109375" defaultRowHeight="13.5" outlineLevelRow="1"/>
  <cols>
    <col min="1" max="1" width="7.33203125" style="51" customWidth="1"/>
    <col min="2" max="2" width="7.77734375" style="51" customWidth="1"/>
    <col min="3" max="7" width="8.6640625" style="51" customWidth="1"/>
    <col min="8" max="8" width="7.109375" style="51" customWidth="1"/>
    <col min="9" max="9" width="8.6640625" style="51" customWidth="1"/>
    <col min="10" max="10" width="7.33203125" style="51" customWidth="1"/>
    <col min="11" max="11" width="6.21875" style="51" customWidth="1"/>
    <col min="12" max="12" width="5.6640625" style="51" customWidth="1"/>
    <col min="13" max="13" width="5.77734375" style="51" customWidth="1"/>
    <col min="14" max="14" width="7.5546875" style="51" customWidth="1"/>
    <col min="15" max="15" width="8" style="51" customWidth="1"/>
    <col min="16" max="16" width="7.109375" style="51" customWidth="1"/>
    <col min="17" max="17" width="7.5546875" style="51" customWidth="1"/>
    <col min="18" max="19" width="7.5546875" style="51" bestFit="1" customWidth="1"/>
    <col min="20" max="20" width="7.5546875" style="51" customWidth="1"/>
    <col min="21" max="22" width="7.109375" style="51" customWidth="1"/>
    <col min="23" max="23" width="5.5546875" style="51" customWidth="1"/>
    <col min="24" max="24" width="7.6640625" style="51" customWidth="1"/>
    <col min="25" max="25" width="5.6640625" style="51" customWidth="1"/>
    <col min="26" max="26" width="7.88671875" style="51" customWidth="1"/>
    <col min="27" max="27" width="6.77734375" style="51" customWidth="1"/>
    <col min="28" max="28" width="5.5546875" style="51" customWidth="1"/>
    <col min="29" max="29" width="6.88671875" style="51" customWidth="1"/>
    <col min="30" max="30" width="7.5546875" style="51" bestFit="1" customWidth="1"/>
    <col min="31" max="31" width="4.77734375" style="51" customWidth="1"/>
    <col min="32" max="32" width="5.5546875" style="51" customWidth="1"/>
    <col min="33" max="33" width="7.5546875" style="51" bestFit="1" customWidth="1"/>
    <col min="34" max="34" width="4.88671875" style="51" customWidth="1"/>
    <col min="35" max="35" width="6" style="51" customWidth="1"/>
    <col min="36" max="36" width="7.21875" style="51" customWidth="1"/>
    <col min="37" max="37" width="7.33203125" style="51" customWidth="1"/>
    <col min="38" max="38" width="6.33203125" style="51" bestFit="1" customWidth="1"/>
    <col min="39" max="39" width="8.5546875" style="51" bestFit="1" customWidth="1"/>
    <col min="40" max="40" width="6.33203125" style="51" bestFit="1" customWidth="1"/>
    <col min="41" max="41" width="7.6640625" style="51" customWidth="1"/>
    <col min="42" max="42" width="7" style="51" customWidth="1"/>
    <col min="43" max="43" width="5.21875" style="51" customWidth="1"/>
    <col min="44" max="44" width="5.6640625" style="51" customWidth="1"/>
    <col min="45" max="45" width="6.77734375" style="51" customWidth="1"/>
    <col min="46" max="46" width="5.6640625" style="51" customWidth="1"/>
    <col min="47" max="47" width="7.44140625" style="51" customWidth="1"/>
    <col min="48" max="50" width="5.6640625" style="51" customWidth="1"/>
    <col min="51" max="52" width="6.5546875" style="51" customWidth="1"/>
    <col min="53" max="53" width="7.5546875" style="51" bestFit="1" customWidth="1"/>
    <col min="54" max="54" width="4.77734375" style="51" bestFit="1" customWidth="1"/>
    <col min="55" max="55" width="6" style="51" customWidth="1"/>
    <col min="56" max="56" width="6.5546875" style="51" customWidth="1"/>
    <col min="57" max="57" width="4.77734375" style="51" bestFit="1" customWidth="1"/>
    <col min="58" max="58" width="4.77734375" style="51" customWidth="1"/>
    <col min="59" max="62" width="6.5546875" style="51" customWidth="1"/>
    <col min="63" max="16384" width="7.109375" style="51"/>
  </cols>
  <sheetData>
    <row r="1" spans="1:62" s="32" customFormat="1" ht="15" customHeight="1">
      <c r="A1" s="96"/>
      <c r="B1" s="96"/>
      <c r="C1" s="96"/>
      <c r="D1" s="96"/>
      <c r="E1" s="96"/>
      <c r="F1" s="96"/>
      <c r="G1" s="96"/>
      <c r="H1" s="96"/>
      <c r="I1" s="130"/>
      <c r="J1" s="131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7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7"/>
      <c r="AH1" s="96"/>
      <c r="AI1" s="95"/>
      <c r="AJ1" s="130"/>
      <c r="AK1" s="131"/>
      <c r="AL1" s="96"/>
      <c r="AM1" s="96"/>
      <c r="AN1" s="96"/>
      <c r="AO1" s="96"/>
      <c r="AP1" s="96"/>
      <c r="AQ1" s="96"/>
      <c r="AR1" s="96"/>
      <c r="AS1" s="96"/>
      <c r="AT1" s="96"/>
      <c r="AU1" s="96"/>
      <c r="AV1" s="96"/>
      <c r="AW1" s="96"/>
      <c r="AX1" s="97"/>
      <c r="AY1" s="96"/>
      <c r="AZ1" s="96"/>
      <c r="BA1" s="96"/>
      <c r="BB1" s="96"/>
      <c r="BC1" s="96"/>
      <c r="BD1" s="96"/>
      <c r="BE1" s="96"/>
      <c r="BF1" s="96"/>
      <c r="BG1" s="97"/>
      <c r="BH1" s="96"/>
      <c r="BI1" s="96"/>
      <c r="BJ1" s="130"/>
    </row>
    <row r="2" spans="1:62" s="387" customFormat="1" ht="30" customHeight="1">
      <c r="A2" s="382" t="s">
        <v>414</v>
      </c>
      <c r="B2" s="382"/>
      <c r="C2" s="382"/>
      <c r="D2" s="382"/>
      <c r="E2" s="382"/>
      <c r="F2" s="382"/>
      <c r="G2" s="382"/>
      <c r="H2" s="382"/>
      <c r="I2" s="382"/>
      <c r="J2" s="854" t="s">
        <v>96</v>
      </c>
      <c r="K2" s="854"/>
      <c r="L2" s="854"/>
      <c r="M2" s="854"/>
      <c r="N2" s="854"/>
      <c r="O2" s="854"/>
      <c r="P2" s="854"/>
      <c r="Q2" s="854"/>
      <c r="R2" s="854"/>
      <c r="S2" s="854"/>
      <c r="T2" s="854"/>
      <c r="U2" s="854"/>
      <c r="V2" s="854"/>
      <c r="W2" s="382" t="s">
        <v>495</v>
      </c>
      <c r="X2" s="382"/>
      <c r="Y2" s="382"/>
      <c r="Z2" s="382"/>
      <c r="AA2" s="382"/>
      <c r="AB2" s="382"/>
      <c r="AC2" s="382"/>
      <c r="AD2" s="382"/>
      <c r="AE2" s="382"/>
      <c r="AF2" s="382"/>
      <c r="AG2" s="382"/>
      <c r="AH2" s="382"/>
      <c r="AI2" s="382"/>
      <c r="AJ2" s="382"/>
      <c r="AK2" s="382" t="s">
        <v>95</v>
      </c>
      <c r="AL2" s="382"/>
      <c r="AM2" s="382"/>
      <c r="AN2" s="382"/>
      <c r="AO2" s="382"/>
      <c r="AP2" s="382"/>
      <c r="AQ2" s="382"/>
      <c r="AR2" s="382"/>
      <c r="AS2" s="382"/>
      <c r="AT2" s="382"/>
      <c r="AU2" s="382"/>
      <c r="AV2" s="382"/>
      <c r="AW2" s="382"/>
      <c r="AX2" s="382"/>
      <c r="AY2" s="855" t="s">
        <v>496</v>
      </c>
      <c r="AZ2" s="855"/>
      <c r="BA2" s="855"/>
      <c r="BB2" s="855"/>
      <c r="BC2" s="855"/>
      <c r="BD2" s="855"/>
      <c r="BE2" s="855"/>
      <c r="BF2" s="855"/>
      <c r="BG2" s="855"/>
      <c r="BH2" s="855"/>
      <c r="BI2" s="855"/>
      <c r="BJ2" s="855"/>
    </row>
    <row r="3" spans="1:62" s="387" customFormat="1" ht="30" customHeight="1">
      <c r="A3" s="404"/>
      <c r="B3" s="382"/>
      <c r="C3" s="382"/>
      <c r="D3" s="382"/>
      <c r="E3" s="382"/>
      <c r="F3" s="382"/>
      <c r="G3" s="382"/>
      <c r="H3" s="382"/>
      <c r="I3" s="382"/>
      <c r="J3" s="854"/>
      <c r="K3" s="854"/>
      <c r="L3" s="854"/>
      <c r="M3" s="854"/>
      <c r="N3" s="854"/>
      <c r="O3" s="854"/>
      <c r="P3" s="854"/>
      <c r="Q3" s="854"/>
      <c r="R3" s="854"/>
      <c r="S3" s="854"/>
      <c r="T3" s="854"/>
      <c r="U3" s="854"/>
      <c r="V3" s="854"/>
      <c r="W3" s="403"/>
      <c r="X3" s="403"/>
      <c r="Y3" s="403"/>
      <c r="Z3" s="403"/>
      <c r="AA3" s="403"/>
      <c r="AB3" s="403"/>
      <c r="AC3" s="403"/>
      <c r="AD3" s="403"/>
      <c r="AE3" s="403"/>
      <c r="AF3" s="403"/>
      <c r="AG3" s="403"/>
      <c r="AH3" s="403"/>
      <c r="AI3" s="403"/>
      <c r="AJ3" s="403"/>
      <c r="AK3" s="382"/>
      <c r="AL3" s="403"/>
      <c r="AM3" s="403"/>
      <c r="AN3" s="403"/>
      <c r="AO3" s="403"/>
      <c r="AP3" s="403"/>
      <c r="AQ3" s="403"/>
      <c r="AR3" s="403"/>
      <c r="AS3" s="403"/>
      <c r="AT3" s="403"/>
      <c r="AU3" s="403"/>
      <c r="AV3" s="403"/>
      <c r="AW3" s="403"/>
      <c r="AX3" s="403"/>
      <c r="AY3" s="855"/>
      <c r="AZ3" s="855"/>
      <c r="BA3" s="855"/>
      <c r="BB3" s="855"/>
      <c r="BC3" s="855"/>
      <c r="BD3" s="855"/>
      <c r="BE3" s="855"/>
      <c r="BF3" s="855"/>
      <c r="BG3" s="855"/>
      <c r="BH3" s="855"/>
      <c r="BI3" s="855"/>
      <c r="BJ3" s="855"/>
    </row>
    <row r="4" spans="1:62" s="128" customFormat="1" ht="15" customHeight="1">
      <c r="A4" s="98"/>
      <c r="B4" s="132"/>
      <c r="C4" s="132"/>
      <c r="D4" s="132"/>
      <c r="E4" s="132"/>
      <c r="F4" s="132"/>
      <c r="G4" s="132"/>
      <c r="H4" s="132"/>
      <c r="I4" s="132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133"/>
      <c r="X4" s="133"/>
      <c r="Y4" s="133"/>
      <c r="Z4" s="133"/>
      <c r="AA4" s="133"/>
      <c r="AB4" s="133"/>
      <c r="AC4" s="133"/>
      <c r="AD4" s="133"/>
      <c r="AE4" s="133"/>
      <c r="AF4" s="133"/>
      <c r="AG4" s="133"/>
      <c r="AH4" s="133"/>
      <c r="AI4" s="133"/>
      <c r="AJ4" s="133"/>
      <c r="AK4" s="98"/>
      <c r="AL4" s="133"/>
      <c r="AM4" s="133"/>
      <c r="AN4" s="133"/>
      <c r="AO4" s="133"/>
      <c r="AP4" s="133"/>
      <c r="AQ4" s="133"/>
      <c r="AR4" s="133"/>
      <c r="AS4" s="133"/>
      <c r="AT4" s="133"/>
      <c r="AU4" s="133"/>
      <c r="AV4" s="133"/>
      <c r="AW4" s="133"/>
      <c r="AX4" s="133"/>
      <c r="AY4" s="133"/>
      <c r="AZ4" s="133"/>
      <c r="BA4" s="133"/>
      <c r="BB4" s="133"/>
      <c r="BC4" s="133"/>
      <c r="BD4" s="133"/>
      <c r="BE4" s="133"/>
      <c r="BF4" s="133"/>
      <c r="BG4" s="133"/>
      <c r="BH4" s="133"/>
      <c r="BI4" s="133"/>
      <c r="BJ4" s="133"/>
    </row>
    <row r="5" spans="1:62" s="38" customFormat="1" ht="15" customHeight="1" thickBot="1">
      <c r="A5" s="856" t="s">
        <v>97</v>
      </c>
      <c r="B5" s="856"/>
      <c r="C5" s="174"/>
      <c r="D5" s="174"/>
      <c r="E5" s="174"/>
      <c r="F5" s="174"/>
      <c r="G5" s="174"/>
      <c r="H5" s="174"/>
      <c r="I5" s="739"/>
      <c r="J5" s="175"/>
      <c r="K5" s="174"/>
      <c r="L5" s="174"/>
      <c r="M5" s="174"/>
      <c r="N5" s="174"/>
      <c r="O5" s="174"/>
      <c r="P5" s="174"/>
      <c r="Q5" s="174"/>
      <c r="R5" s="174"/>
      <c r="S5" s="174"/>
      <c r="T5" s="174"/>
      <c r="U5" s="174"/>
      <c r="V5" s="739" t="s">
        <v>45</v>
      </c>
      <c r="W5" s="856" t="s">
        <v>97</v>
      </c>
      <c r="X5" s="856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739"/>
      <c r="AK5" s="175"/>
      <c r="AL5" s="175"/>
      <c r="AM5" s="175"/>
      <c r="AN5" s="175"/>
      <c r="AO5" s="175"/>
      <c r="AP5" s="175"/>
      <c r="AQ5" s="175"/>
      <c r="AR5" s="175"/>
      <c r="AS5" s="175"/>
      <c r="AT5" s="175"/>
      <c r="AU5" s="175"/>
      <c r="AV5" s="175"/>
      <c r="AW5" s="175"/>
      <c r="AX5" s="739" t="s">
        <v>45</v>
      </c>
      <c r="AY5" s="856" t="s">
        <v>97</v>
      </c>
      <c r="AZ5" s="856"/>
      <c r="BA5" s="175"/>
      <c r="BB5" s="175"/>
      <c r="BC5" s="175"/>
      <c r="BD5" s="175"/>
      <c r="BE5" s="175"/>
      <c r="BF5" s="175"/>
      <c r="BG5" s="175"/>
      <c r="BH5" s="175"/>
      <c r="BI5" s="175"/>
      <c r="BJ5" s="739" t="s">
        <v>45</v>
      </c>
    </row>
    <row r="6" spans="1:62" s="39" customFormat="1" ht="17.25" customHeight="1">
      <c r="A6" s="859" t="s">
        <v>46</v>
      </c>
      <c r="B6" s="867" t="s">
        <v>411</v>
      </c>
      <c r="C6" s="868"/>
      <c r="D6" s="868"/>
      <c r="E6" s="868"/>
      <c r="F6" s="868"/>
      <c r="G6" s="868"/>
      <c r="H6" s="868"/>
      <c r="I6" s="869"/>
      <c r="J6" s="859" t="s">
        <v>46</v>
      </c>
      <c r="K6" s="837" t="s">
        <v>410</v>
      </c>
      <c r="L6" s="865"/>
      <c r="M6" s="865"/>
      <c r="N6" s="865"/>
      <c r="O6" s="865"/>
      <c r="P6" s="865"/>
      <c r="Q6" s="865"/>
      <c r="R6" s="865"/>
      <c r="S6" s="865"/>
      <c r="T6" s="865"/>
      <c r="U6" s="865"/>
      <c r="V6" s="866"/>
      <c r="W6" s="847" t="s">
        <v>497</v>
      </c>
      <c r="X6" s="848"/>
      <c r="Y6" s="848"/>
      <c r="Z6" s="848"/>
      <c r="AA6" s="848"/>
      <c r="AB6" s="848"/>
      <c r="AC6" s="848"/>
      <c r="AD6" s="848"/>
      <c r="AE6" s="848"/>
      <c r="AF6" s="848"/>
      <c r="AG6" s="848"/>
      <c r="AH6" s="848"/>
      <c r="AI6" s="848"/>
      <c r="AJ6" s="849"/>
      <c r="AK6" s="859" t="s">
        <v>46</v>
      </c>
      <c r="AL6" s="857" t="s">
        <v>412</v>
      </c>
      <c r="AM6" s="848"/>
      <c r="AN6" s="848"/>
      <c r="AO6" s="848"/>
      <c r="AP6" s="848"/>
      <c r="AQ6" s="848"/>
      <c r="AR6" s="848"/>
      <c r="AS6" s="858"/>
      <c r="AT6" s="857" t="s">
        <v>413</v>
      </c>
      <c r="AU6" s="848"/>
      <c r="AV6" s="848"/>
      <c r="AW6" s="848"/>
      <c r="AX6" s="849"/>
      <c r="AY6" s="862" t="s">
        <v>413</v>
      </c>
      <c r="AZ6" s="863"/>
      <c r="BA6" s="863"/>
      <c r="BB6" s="863"/>
      <c r="BC6" s="863"/>
      <c r="BD6" s="863"/>
      <c r="BE6" s="863"/>
      <c r="BF6" s="863"/>
      <c r="BG6" s="863"/>
      <c r="BH6" s="863"/>
      <c r="BI6" s="863"/>
      <c r="BJ6" s="864"/>
    </row>
    <row r="7" spans="1:62" s="35" customFormat="1" ht="19.5" customHeight="1">
      <c r="A7" s="860"/>
      <c r="B7" s="135"/>
      <c r="C7" s="135"/>
      <c r="D7" s="136" t="s">
        <v>108</v>
      </c>
      <c r="E7" s="138"/>
      <c r="F7" s="139"/>
      <c r="G7" s="138" t="s">
        <v>13</v>
      </c>
      <c r="H7" s="138"/>
      <c r="I7" s="406"/>
      <c r="J7" s="860"/>
      <c r="K7" s="135" t="s">
        <v>99</v>
      </c>
      <c r="L7" s="135"/>
      <c r="M7" s="137"/>
      <c r="N7" s="135" t="s">
        <v>109</v>
      </c>
      <c r="O7" s="135"/>
      <c r="P7" s="137"/>
      <c r="Q7" s="135" t="s">
        <v>110</v>
      </c>
      <c r="R7" s="135"/>
      <c r="S7" s="137"/>
      <c r="T7" s="851" t="s">
        <v>111</v>
      </c>
      <c r="U7" s="852"/>
      <c r="V7" s="861"/>
      <c r="W7" s="417"/>
      <c r="X7" s="135"/>
      <c r="Y7" s="136" t="s">
        <v>112</v>
      </c>
      <c r="Z7" s="138"/>
      <c r="AA7" s="139"/>
      <c r="AB7" s="138" t="s">
        <v>113</v>
      </c>
      <c r="AC7" s="138"/>
      <c r="AD7" s="139"/>
      <c r="AE7" s="138" t="s">
        <v>114</v>
      </c>
      <c r="AF7" s="138"/>
      <c r="AG7" s="139"/>
      <c r="AH7" s="138" t="s">
        <v>115</v>
      </c>
      <c r="AI7" s="138"/>
      <c r="AJ7" s="406"/>
      <c r="AK7" s="860"/>
      <c r="AL7" s="135"/>
      <c r="AM7" s="135"/>
      <c r="AN7" s="136" t="s">
        <v>100</v>
      </c>
      <c r="AO7" s="138"/>
      <c r="AP7" s="139"/>
      <c r="AQ7" s="851" t="s">
        <v>101</v>
      </c>
      <c r="AR7" s="852"/>
      <c r="AS7" s="853"/>
      <c r="AT7" s="135"/>
      <c r="AU7" s="135"/>
      <c r="AV7" s="136" t="s">
        <v>102</v>
      </c>
      <c r="AW7" s="138"/>
      <c r="AX7" s="406"/>
      <c r="AY7" s="417" t="s">
        <v>116</v>
      </c>
      <c r="AZ7" s="135"/>
      <c r="BA7" s="137"/>
      <c r="BB7" s="135" t="s">
        <v>103</v>
      </c>
      <c r="BC7" s="135"/>
      <c r="BD7" s="137"/>
      <c r="BE7" s="135" t="s">
        <v>104</v>
      </c>
      <c r="BF7" s="135"/>
      <c r="BG7" s="137"/>
      <c r="BH7" s="135" t="s">
        <v>105</v>
      </c>
      <c r="BI7" s="135"/>
      <c r="BJ7" s="418"/>
    </row>
    <row r="8" spans="1:62" s="35" customFormat="1" ht="27.75" customHeight="1">
      <c r="A8" s="845" t="s">
        <v>494</v>
      </c>
      <c r="B8" s="106" t="s">
        <v>74</v>
      </c>
      <c r="C8" s="140" t="s">
        <v>71</v>
      </c>
      <c r="D8" s="108" t="s">
        <v>74</v>
      </c>
      <c r="E8" s="842" t="s">
        <v>400</v>
      </c>
      <c r="F8" s="843"/>
      <c r="G8" s="106" t="s">
        <v>74</v>
      </c>
      <c r="H8" s="842" t="s">
        <v>400</v>
      </c>
      <c r="I8" s="844"/>
      <c r="J8" s="845" t="s">
        <v>494</v>
      </c>
      <c r="K8" s="106" t="s">
        <v>74</v>
      </c>
      <c r="L8" s="842" t="s">
        <v>400</v>
      </c>
      <c r="M8" s="843"/>
      <c r="N8" s="108" t="s">
        <v>74</v>
      </c>
      <c r="O8" s="842" t="s">
        <v>400</v>
      </c>
      <c r="P8" s="843"/>
      <c r="Q8" s="108" t="s">
        <v>74</v>
      </c>
      <c r="R8" s="842" t="s">
        <v>400</v>
      </c>
      <c r="S8" s="843"/>
      <c r="T8" s="106" t="s">
        <v>11</v>
      </c>
      <c r="U8" s="842" t="s">
        <v>400</v>
      </c>
      <c r="V8" s="844"/>
      <c r="W8" s="722" t="s">
        <v>74</v>
      </c>
      <c r="X8" s="140" t="s">
        <v>71</v>
      </c>
      <c r="Y8" s="108" t="s">
        <v>74</v>
      </c>
      <c r="Z8" s="842" t="s">
        <v>400</v>
      </c>
      <c r="AA8" s="843"/>
      <c r="AB8" s="108" t="s">
        <v>74</v>
      </c>
      <c r="AC8" s="842" t="s">
        <v>400</v>
      </c>
      <c r="AD8" s="843"/>
      <c r="AE8" s="106" t="s">
        <v>74</v>
      </c>
      <c r="AF8" s="842" t="s">
        <v>400</v>
      </c>
      <c r="AG8" s="843"/>
      <c r="AH8" s="108" t="s">
        <v>74</v>
      </c>
      <c r="AI8" s="842" t="s">
        <v>400</v>
      </c>
      <c r="AJ8" s="844"/>
      <c r="AK8" s="845" t="s">
        <v>494</v>
      </c>
      <c r="AL8" s="106" t="s">
        <v>74</v>
      </c>
      <c r="AM8" s="140" t="s">
        <v>71</v>
      </c>
      <c r="AN8" s="108" t="s">
        <v>74</v>
      </c>
      <c r="AO8" s="842" t="s">
        <v>400</v>
      </c>
      <c r="AP8" s="843"/>
      <c r="AQ8" s="106" t="s">
        <v>74</v>
      </c>
      <c r="AR8" s="842" t="s">
        <v>400</v>
      </c>
      <c r="AS8" s="843"/>
      <c r="AT8" s="106" t="s">
        <v>74</v>
      </c>
      <c r="AU8" s="405" t="s">
        <v>71</v>
      </c>
      <c r="AV8" s="106" t="s">
        <v>74</v>
      </c>
      <c r="AW8" s="842" t="s">
        <v>400</v>
      </c>
      <c r="AX8" s="844"/>
      <c r="AY8" s="722" t="s">
        <v>74</v>
      </c>
      <c r="AZ8" s="842" t="s">
        <v>400</v>
      </c>
      <c r="BA8" s="843"/>
      <c r="BB8" s="106" t="s">
        <v>74</v>
      </c>
      <c r="BC8" s="842" t="s">
        <v>400</v>
      </c>
      <c r="BD8" s="843"/>
      <c r="BE8" s="106" t="s">
        <v>74</v>
      </c>
      <c r="BF8" s="842" t="s">
        <v>400</v>
      </c>
      <c r="BG8" s="843"/>
      <c r="BH8" s="106" t="s">
        <v>74</v>
      </c>
      <c r="BI8" s="842" t="s">
        <v>400</v>
      </c>
      <c r="BJ8" s="844"/>
    </row>
    <row r="9" spans="1:62" s="35" customFormat="1" ht="17.25" customHeight="1">
      <c r="A9" s="846"/>
      <c r="B9" s="719" t="s">
        <v>106</v>
      </c>
      <c r="C9" s="109" t="s">
        <v>107</v>
      </c>
      <c r="D9" s="719" t="s">
        <v>106</v>
      </c>
      <c r="E9" s="109"/>
      <c r="F9" s="111" t="s">
        <v>3</v>
      </c>
      <c r="G9" s="719" t="s">
        <v>106</v>
      </c>
      <c r="H9" s="109"/>
      <c r="I9" s="392" t="s">
        <v>3</v>
      </c>
      <c r="J9" s="846"/>
      <c r="K9" s="719" t="s">
        <v>106</v>
      </c>
      <c r="L9" s="109"/>
      <c r="M9" s="111" t="s">
        <v>3</v>
      </c>
      <c r="N9" s="719" t="s">
        <v>106</v>
      </c>
      <c r="O9" s="109"/>
      <c r="P9" s="111" t="s">
        <v>3</v>
      </c>
      <c r="Q9" s="719" t="s">
        <v>106</v>
      </c>
      <c r="R9" s="109"/>
      <c r="S9" s="111" t="s">
        <v>3</v>
      </c>
      <c r="T9" s="719" t="s">
        <v>106</v>
      </c>
      <c r="U9" s="109"/>
      <c r="V9" s="392" t="s">
        <v>3</v>
      </c>
      <c r="W9" s="723" t="s">
        <v>106</v>
      </c>
      <c r="X9" s="109" t="s">
        <v>107</v>
      </c>
      <c r="Y9" s="719" t="s">
        <v>106</v>
      </c>
      <c r="Z9" s="109"/>
      <c r="AA9" s="111" t="s">
        <v>3</v>
      </c>
      <c r="AB9" s="719" t="s">
        <v>106</v>
      </c>
      <c r="AC9" s="109"/>
      <c r="AD9" s="111" t="s">
        <v>3</v>
      </c>
      <c r="AE9" s="719" t="s">
        <v>106</v>
      </c>
      <c r="AF9" s="109"/>
      <c r="AG9" s="111" t="s">
        <v>3</v>
      </c>
      <c r="AH9" s="719" t="s">
        <v>106</v>
      </c>
      <c r="AI9" s="109"/>
      <c r="AJ9" s="392" t="s">
        <v>3</v>
      </c>
      <c r="AK9" s="846"/>
      <c r="AL9" s="719" t="s">
        <v>106</v>
      </c>
      <c r="AM9" s="109" t="s">
        <v>107</v>
      </c>
      <c r="AN9" s="719" t="s">
        <v>106</v>
      </c>
      <c r="AO9" s="719"/>
      <c r="AP9" s="111" t="s">
        <v>3</v>
      </c>
      <c r="AQ9" s="719"/>
      <c r="AR9" s="719"/>
      <c r="AS9" s="111" t="s">
        <v>3</v>
      </c>
      <c r="AT9" s="719" t="s">
        <v>106</v>
      </c>
      <c r="AU9" s="109" t="s">
        <v>107</v>
      </c>
      <c r="AV9" s="719" t="s">
        <v>106</v>
      </c>
      <c r="AW9" s="719"/>
      <c r="AX9" s="392" t="s">
        <v>3</v>
      </c>
      <c r="AY9" s="723" t="s">
        <v>106</v>
      </c>
      <c r="AZ9" s="719"/>
      <c r="BA9" s="111" t="s">
        <v>3</v>
      </c>
      <c r="BB9" s="719" t="s">
        <v>106</v>
      </c>
      <c r="BC9" s="719"/>
      <c r="BD9" s="111" t="s">
        <v>3</v>
      </c>
      <c r="BE9" s="719" t="s">
        <v>106</v>
      </c>
      <c r="BF9" s="719"/>
      <c r="BG9" s="111" t="s">
        <v>3</v>
      </c>
      <c r="BH9" s="719" t="s">
        <v>106</v>
      </c>
      <c r="BI9" s="719"/>
      <c r="BJ9" s="392" t="s">
        <v>3</v>
      </c>
    </row>
    <row r="10" spans="1:62" s="144" customFormat="1" ht="36" customHeight="1">
      <c r="A10" s="407">
        <v>2014</v>
      </c>
      <c r="B10" s="141">
        <v>587.1</v>
      </c>
      <c r="C10" s="114">
        <v>23159.9</v>
      </c>
      <c r="D10" s="114">
        <v>0</v>
      </c>
      <c r="E10" s="114">
        <v>0</v>
      </c>
      <c r="F10" s="142">
        <v>0</v>
      </c>
      <c r="G10" s="114">
        <v>0</v>
      </c>
      <c r="H10" s="114">
        <v>0</v>
      </c>
      <c r="I10" s="408">
        <v>0</v>
      </c>
      <c r="J10" s="407">
        <v>2015</v>
      </c>
      <c r="K10" s="143">
        <v>0</v>
      </c>
      <c r="L10" s="143">
        <v>0</v>
      </c>
      <c r="M10" s="143">
        <v>0</v>
      </c>
      <c r="N10" s="114">
        <v>331.20000000000005</v>
      </c>
      <c r="O10" s="114">
        <v>15765.5</v>
      </c>
      <c r="P10" s="143">
        <v>4760.1147342995164</v>
      </c>
      <c r="Q10" s="114">
        <v>218</v>
      </c>
      <c r="R10" s="114">
        <v>5404.9000000000005</v>
      </c>
      <c r="S10" s="143">
        <v>2479.3119266055046</v>
      </c>
      <c r="T10" s="114">
        <v>37.9</v>
      </c>
      <c r="U10" s="114">
        <v>1989.5</v>
      </c>
      <c r="V10" s="414">
        <v>5249.3403693931396</v>
      </c>
      <c r="W10" s="419">
        <v>444.7</v>
      </c>
      <c r="X10" s="114">
        <v>14744.900000000001</v>
      </c>
      <c r="Y10" s="114">
        <v>357.8</v>
      </c>
      <c r="Z10" s="114">
        <v>11963</v>
      </c>
      <c r="AA10" s="143">
        <v>3343.4879821129121</v>
      </c>
      <c r="AB10" s="114">
        <v>50.9</v>
      </c>
      <c r="AC10" s="114">
        <v>2092.5</v>
      </c>
      <c r="AD10" s="143">
        <v>4111.0019646365427</v>
      </c>
      <c r="AE10" s="114">
        <v>9</v>
      </c>
      <c r="AF10" s="114">
        <v>125.7</v>
      </c>
      <c r="AG10" s="143">
        <v>1396.6666666666667</v>
      </c>
      <c r="AH10" s="114">
        <v>27</v>
      </c>
      <c r="AI10" s="114">
        <v>563.70000000000005</v>
      </c>
      <c r="AJ10" s="414">
        <v>2087.7777777777778</v>
      </c>
      <c r="AK10" s="407">
        <v>2015</v>
      </c>
      <c r="AL10" s="114">
        <v>451.5</v>
      </c>
      <c r="AM10" s="114">
        <v>13721.900000000001</v>
      </c>
      <c r="AN10" s="114">
        <v>436.6</v>
      </c>
      <c r="AO10" s="114">
        <v>13345.3</v>
      </c>
      <c r="AP10" s="143">
        <v>3056.6422354557944</v>
      </c>
      <c r="AQ10" s="114">
        <v>14.9</v>
      </c>
      <c r="AR10" s="114">
        <v>376.59999999999997</v>
      </c>
      <c r="AS10" s="143">
        <v>2527.5167785234894</v>
      </c>
      <c r="AT10" s="114">
        <v>129.30000000000001</v>
      </c>
      <c r="AU10" s="114">
        <v>452.59999999999997</v>
      </c>
      <c r="AV10" s="114">
        <v>95.5</v>
      </c>
      <c r="AW10" s="114">
        <v>98.6</v>
      </c>
      <c r="AX10" s="414">
        <v>103.24607329842932</v>
      </c>
      <c r="AY10" s="419">
        <v>9.1999999999999993</v>
      </c>
      <c r="AZ10" s="114">
        <v>188.7</v>
      </c>
      <c r="BA10" s="143">
        <v>2051.086956521739</v>
      </c>
      <c r="BB10" s="114">
        <v>0</v>
      </c>
      <c r="BC10" s="114">
        <v>0</v>
      </c>
      <c r="BD10" s="142">
        <v>0</v>
      </c>
      <c r="BE10" s="114">
        <v>0</v>
      </c>
      <c r="BF10" s="114">
        <v>0</v>
      </c>
      <c r="BG10" s="142">
        <v>0</v>
      </c>
      <c r="BH10" s="114">
        <v>24.6</v>
      </c>
      <c r="BI10" s="114">
        <v>165.3</v>
      </c>
      <c r="BJ10" s="414">
        <v>671.95121951219517</v>
      </c>
    </row>
    <row r="11" spans="1:62" s="144" customFormat="1" ht="36" customHeight="1">
      <c r="A11" s="407">
        <v>2015</v>
      </c>
      <c r="B11" s="141">
        <v>589.59999999999991</v>
      </c>
      <c r="C11" s="114">
        <v>22642</v>
      </c>
      <c r="D11" s="114">
        <v>0</v>
      </c>
      <c r="E11" s="114">
        <v>0</v>
      </c>
      <c r="F11" s="142">
        <v>0</v>
      </c>
      <c r="G11" s="114">
        <v>0</v>
      </c>
      <c r="H11" s="114">
        <v>0</v>
      </c>
      <c r="I11" s="408">
        <v>0</v>
      </c>
      <c r="J11" s="407">
        <v>2015</v>
      </c>
      <c r="K11" s="143">
        <v>0</v>
      </c>
      <c r="L11" s="143">
        <v>0</v>
      </c>
      <c r="M11" s="143">
        <v>0</v>
      </c>
      <c r="N11" s="114">
        <v>331.6</v>
      </c>
      <c r="O11" s="114">
        <v>15155.5</v>
      </c>
      <c r="P11" s="143">
        <v>4570.4161640530756</v>
      </c>
      <c r="Q11" s="114">
        <v>218.4</v>
      </c>
      <c r="R11" s="114">
        <v>5406.4</v>
      </c>
      <c r="S11" s="143">
        <v>2475.4578754578752</v>
      </c>
      <c r="T11" s="114">
        <v>39.6</v>
      </c>
      <c r="U11" s="114">
        <v>2080.1</v>
      </c>
      <c r="V11" s="414">
        <v>5252.7777777777774</v>
      </c>
      <c r="W11" s="419">
        <v>443.7</v>
      </c>
      <c r="X11" s="114">
        <v>14088.5</v>
      </c>
      <c r="Y11" s="114">
        <v>357.3</v>
      </c>
      <c r="Z11" s="114">
        <v>11143</v>
      </c>
      <c r="AA11" s="143">
        <v>3118.6677861740832</v>
      </c>
      <c r="AB11" s="114">
        <v>50.9</v>
      </c>
      <c r="AC11" s="114">
        <v>2272</v>
      </c>
      <c r="AD11" s="143">
        <v>4463.6542239685659</v>
      </c>
      <c r="AE11" s="114">
        <v>8.6999999999999993</v>
      </c>
      <c r="AF11" s="114">
        <v>122.1</v>
      </c>
      <c r="AG11" s="143">
        <v>1403.4482758620691</v>
      </c>
      <c r="AH11" s="114">
        <v>26.8</v>
      </c>
      <c r="AI11" s="114">
        <v>551.4</v>
      </c>
      <c r="AJ11" s="414">
        <v>2057.4626865671639</v>
      </c>
      <c r="AK11" s="407">
        <v>2015</v>
      </c>
      <c r="AL11" s="114">
        <v>452.20000000000005</v>
      </c>
      <c r="AM11" s="114">
        <v>13548.7</v>
      </c>
      <c r="AN11" s="114">
        <v>437.20000000000005</v>
      </c>
      <c r="AO11" s="114">
        <v>13162.7</v>
      </c>
      <c r="AP11" s="143">
        <v>3010.6816102470266</v>
      </c>
      <c r="AQ11" s="114">
        <v>15</v>
      </c>
      <c r="AR11" s="114">
        <v>386</v>
      </c>
      <c r="AS11" s="143">
        <v>2573.3333333333335</v>
      </c>
      <c r="AT11" s="114">
        <v>130.5</v>
      </c>
      <c r="AU11" s="114">
        <v>456.7</v>
      </c>
      <c r="AV11" s="114">
        <v>96.799999999999983</v>
      </c>
      <c r="AW11" s="114">
        <v>99.5</v>
      </c>
      <c r="AX11" s="414">
        <v>102.78925619834713</v>
      </c>
      <c r="AY11" s="419">
        <v>9.3000000000000007</v>
      </c>
      <c r="AZ11" s="114">
        <v>194.10000000000002</v>
      </c>
      <c r="BA11" s="143">
        <v>2087.0967741935483</v>
      </c>
      <c r="BB11" s="114">
        <v>0</v>
      </c>
      <c r="BC11" s="114">
        <v>0</v>
      </c>
      <c r="BD11" s="142">
        <v>0</v>
      </c>
      <c r="BE11" s="114">
        <v>0</v>
      </c>
      <c r="BF11" s="114">
        <v>0</v>
      </c>
      <c r="BG11" s="142">
        <v>0</v>
      </c>
      <c r="BH11" s="114">
        <v>24.4</v>
      </c>
      <c r="BI11" s="114">
        <v>163.1</v>
      </c>
      <c r="BJ11" s="414">
        <v>668.44262295081967</v>
      </c>
    </row>
    <row r="12" spans="1:62" s="146" customFormat="1" ht="36" customHeight="1">
      <c r="A12" s="407">
        <v>2016</v>
      </c>
      <c r="B12" s="141">
        <v>659.6</v>
      </c>
      <c r="C12" s="114">
        <v>23778.400000000005</v>
      </c>
      <c r="D12" s="145">
        <v>0</v>
      </c>
      <c r="E12" s="145">
        <v>0</v>
      </c>
      <c r="F12" s="142">
        <v>0</v>
      </c>
      <c r="G12" s="145">
        <v>0</v>
      </c>
      <c r="H12" s="145">
        <v>0</v>
      </c>
      <c r="I12" s="408">
        <v>0</v>
      </c>
      <c r="J12" s="407">
        <v>2016</v>
      </c>
      <c r="K12" s="143">
        <v>0</v>
      </c>
      <c r="L12" s="143">
        <v>0</v>
      </c>
      <c r="M12" s="143">
        <v>0</v>
      </c>
      <c r="N12" s="114">
        <v>336.7</v>
      </c>
      <c r="O12" s="114">
        <v>15132.400000000001</v>
      </c>
      <c r="P12" s="143">
        <v>4494.327294327295</v>
      </c>
      <c r="Q12" s="114">
        <v>270</v>
      </c>
      <c r="R12" s="114">
        <v>6147.2999999999993</v>
      </c>
      <c r="S12" s="143">
        <v>2276.7777777777774</v>
      </c>
      <c r="T12" s="114">
        <v>52.9</v>
      </c>
      <c r="U12" s="114">
        <v>2498.6999999999998</v>
      </c>
      <c r="V12" s="414">
        <v>4723.4404536862003</v>
      </c>
      <c r="W12" s="419">
        <v>558.6</v>
      </c>
      <c r="X12" s="114">
        <v>15863.400000000001</v>
      </c>
      <c r="Y12" s="114">
        <v>477</v>
      </c>
      <c r="Z12" s="114">
        <v>12925.9</v>
      </c>
      <c r="AA12" s="143">
        <v>2709.8322851153039</v>
      </c>
      <c r="AB12" s="114">
        <v>50.8</v>
      </c>
      <c r="AC12" s="114">
        <v>2230.6</v>
      </c>
      <c r="AD12" s="143">
        <v>4390.9448818897636</v>
      </c>
      <c r="AE12" s="114">
        <v>8.6999999999999993</v>
      </c>
      <c r="AF12" s="114">
        <v>122.39999999999999</v>
      </c>
      <c r="AG12" s="143">
        <v>1406.8965517241379</v>
      </c>
      <c r="AH12" s="114">
        <v>22.1</v>
      </c>
      <c r="AI12" s="114">
        <v>584.5</v>
      </c>
      <c r="AJ12" s="414">
        <v>2644.7963800904977</v>
      </c>
      <c r="AK12" s="407">
        <v>2016</v>
      </c>
      <c r="AL12" s="114">
        <v>514.79999999999995</v>
      </c>
      <c r="AM12" s="114">
        <v>15614.6</v>
      </c>
      <c r="AN12" s="114">
        <v>499.8</v>
      </c>
      <c r="AO12" s="114">
        <v>15225.300000000001</v>
      </c>
      <c r="AP12" s="143">
        <v>3046.2785114045619</v>
      </c>
      <c r="AQ12" s="114">
        <v>15</v>
      </c>
      <c r="AR12" s="114">
        <v>389.3</v>
      </c>
      <c r="AS12" s="143">
        <v>2595.3333333333335</v>
      </c>
      <c r="AT12" s="114">
        <v>135.4</v>
      </c>
      <c r="AU12" s="114">
        <v>451.40000000000003</v>
      </c>
      <c r="AV12" s="114">
        <v>97.200000000000017</v>
      </c>
      <c r="AW12" s="114">
        <v>99.000000000000014</v>
      </c>
      <c r="AX12" s="414">
        <v>101.85185185185183</v>
      </c>
      <c r="AY12" s="419">
        <v>9.3000000000000007</v>
      </c>
      <c r="AZ12" s="114">
        <v>189.3</v>
      </c>
      <c r="BA12" s="143">
        <v>2035.483870967742</v>
      </c>
      <c r="BB12" s="114">
        <v>0</v>
      </c>
      <c r="BC12" s="114">
        <v>0</v>
      </c>
      <c r="BD12" s="142">
        <v>0</v>
      </c>
      <c r="BE12" s="145">
        <v>0</v>
      </c>
      <c r="BF12" s="145">
        <v>0</v>
      </c>
      <c r="BG12" s="142">
        <v>0</v>
      </c>
      <c r="BH12" s="114">
        <v>28.9</v>
      </c>
      <c r="BI12" s="114">
        <v>163.10000000000002</v>
      </c>
      <c r="BJ12" s="414">
        <v>564.35986159169568</v>
      </c>
    </row>
    <row r="13" spans="1:62" s="146" customFormat="1" ht="36" customHeight="1">
      <c r="A13" s="407">
        <v>2017</v>
      </c>
      <c r="B13" s="114">
        <v>668.6</v>
      </c>
      <c r="C13" s="114">
        <v>24645.1</v>
      </c>
      <c r="D13" s="114">
        <v>0</v>
      </c>
      <c r="E13" s="114">
        <v>0</v>
      </c>
      <c r="F13" s="114">
        <v>0</v>
      </c>
      <c r="G13" s="114">
        <v>0</v>
      </c>
      <c r="H13" s="114">
        <v>0</v>
      </c>
      <c r="I13" s="409">
        <v>0</v>
      </c>
      <c r="J13" s="407">
        <v>2017</v>
      </c>
      <c r="K13" s="114">
        <v>0</v>
      </c>
      <c r="L13" s="114">
        <v>0</v>
      </c>
      <c r="M13" s="114">
        <v>0</v>
      </c>
      <c r="N13" s="114">
        <v>345.5</v>
      </c>
      <c r="O13" s="114">
        <v>15622.8</v>
      </c>
      <c r="P13" s="114">
        <v>4521.7945007235894</v>
      </c>
      <c r="Q13" s="114">
        <v>270</v>
      </c>
      <c r="R13" s="114">
        <v>6500.7</v>
      </c>
      <c r="S13" s="114">
        <v>2407.6666666666665</v>
      </c>
      <c r="T13" s="114">
        <v>53.1</v>
      </c>
      <c r="U13" s="114">
        <v>2521.6</v>
      </c>
      <c r="V13" s="409">
        <v>4748.7758945386058</v>
      </c>
      <c r="W13" s="419">
        <v>560.69999999999993</v>
      </c>
      <c r="X13" s="114">
        <v>15920.3</v>
      </c>
      <c r="Y13" s="114">
        <v>478.79999999999995</v>
      </c>
      <c r="Z13" s="114">
        <v>12973.400000000001</v>
      </c>
      <c r="AA13" s="114">
        <v>2709.5655806182126</v>
      </c>
      <c r="AB13" s="114">
        <v>51.4</v>
      </c>
      <c r="AC13" s="114">
        <v>2231.1999999999998</v>
      </c>
      <c r="AD13" s="114">
        <v>4340.8560311284045</v>
      </c>
      <c r="AE13" s="114">
        <v>8.4</v>
      </c>
      <c r="AF13" s="114">
        <v>116</v>
      </c>
      <c r="AG13" s="114">
        <v>1380.9523809523807</v>
      </c>
      <c r="AH13" s="114">
        <v>22.1</v>
      </c>
      <c r="AI13" s="114">
        <v>599.70000000000005</v>
      </c>
      <c r="AJ13" s="409">
        <v>2713.5746606334842</v>
      </c>
      <c r="AK13" s="407">
        <v>2017</v>
      </c>
      <c r="AL13" s="114">
        <v>529.6</v>
      </c>
      <c r="AM13" s="114">
        <v>16702.8</v>
      </c>
      <c r="AN13" s="114">
        <v>513.69999999999993</v>
      </c>
      <c r="AO13" s="114">
        <v>16288.3</v>
      </c>
      <c r="AP13" s="114">
        <v>3170.7806112517037</v>
      </c>
      <c r="AQ13" s="114">
        <v>15.9</v>
      </c>
      <c r="AR13" s="114">
        <v>414.5</v>
      </c>
      <c r="AS13" s="114">
        <v>2606.9182389937109</v>
      </c>
      <c r="AT13" s="114">
        <v>136.1</v>
      </c>
      <c r="AU13" s="114">
        <v>422.6</v>
      </c>
      <c r="AV13" s="114">
        <v>97.9</v>
      </c>
      <c r="AW13" s="114">
        <v>103</v>
      </c>
      <c r="AX13" s="409">
        <v>105.2093973442288</v>
      </c>
      <c r="AY13" s="419">
        <v>9.1999999999999993</v>
      </c>
      <c r="AZ13" s="114">
        <v>156.5</v>
      </c>
      <c r="BA13" s="114">
        <v>1701.0869565217395</v>
      </c>
      <c r="BB13" s="114">
        <v>0</v>
      </c>
      <c r="BC13" s="114">
        <v>0</v>
      </c>
      <c r="BD13" s="114">
        <v>0</v>
      </c>
      <c r="BE13" s="114">
        <v>0</v>
      </c>
      <c r="BF13" s="114">
        <v>0</v>
      </c>
      <c r="BG13" s="114">
        <v>0</v>
      </c>
      <c r="BH13" s="114">
        <v>29</v>
      </c>
      <c r="BI13" s="114">
        <v>163.10000000000002</v>
      </c>
      <c r="BJ13" s="409">
        <v>562.41379310344837</v>
      </c>
    </row>
    <row r="14" spans="1:62" s="147" customFormat="1" ht="36" customHeight="1">
      <c r="A14" s="407">
        <v>2018</v>
      </c>
      <c r="B14" s="114">
        <v>698.5</v>
      </c>
      <c r="C14" s="114">
        <v>24375.7</v>
      </c>
      <c r="D14" s="114">
        <v>0</v>
      </c>
      <c r="E14" s="114">
        <v>0</v>
      </c>
      <c r="F14" s="114">
        <v>0</v>
      </c>
      <c r="G14" s="114">
        <v>0</v>
      </c>
      <c r="H14" s="114">
        <v>0</v>
      </c>
      <c r="I14" s="409">
        <v>0</v>
      </c>
      <c r="J14" s="407">
        <v>2018</v>
      </c>
      <c r="K14" s="114">
        <v>0</v>
      </c>
      <c r="L14" s="114">
        <v>0</v>
      </c>
      <c r="M14" s="114">
        <v>0</v>
      </c>
      <c r="N14" s="114">
        <v>365.4</v>
      </c>
      <c r="O14" s="114">
        <v>15742</v>
      </c>
      <c r="P14" s="114">
        <v>4308.1554460864809</v>
      </c>
      <c r="Q14" s="114">
        <v>283.70000000000005</v>
      </c>
      <c r="R14" s="114">
        <v>6558.4000000000015</v>
      </c>
      <c r="S14" s="114">
        <v>2311.7377511455766</v>
      </c>
      <c r="T14" s="114">
        <v>49.400000000000006</v>
      </c>
      <c r="U14" s="114">
        <v>2075.2999999999997</v>
      </c>
      <c r="V14" s="409">
        <v>4201.0121457489868</v>
      </c>
      <c r="W14" s="419">
        <v>583.6</v>
      </c>
      <c r="X14" s="114">
        <v>16019.100000000002</v>
      </c>
      <c r="Y14" s="114">
        <v>495.9</v>
      </c>
      <c r="Z14" s="114">
        <v>13046.7</v>
      </c>
      <c r="AA14" s="114">
        <v>2630.9134906231097</v>
      </c>
      <c r="AB14" s="114">
        <v>54.6</v>
      </c>
      <c r="AC14" s="114">
        <v>2252.5</v>
      </c>
      <c r="AD14" s="114">
        <v>4125.4578754578752</v>
      </c>
      <c r="AE14" s="114">
        <v>9.4</v>
      </c>
      <c r="AF14" s="114">
        <v>117.60000000000001</v>
      </c>
      <c r="AG14" s="114">
        <v>1251.063829787234</v>
      </c>
      <c r="AH14" s="114">
        <v>23.7</v>
      </c>
      <c r="AI14" s="114">
        <v>602.29999999999995</v>
      </c>
      <c r="AJ14" s="409">
        <v>2713.5746606334842</v>
      </c>
      <c r="AK14" s="407">
        <v>2018</v>
      </c>
      <c r="AL14" s="114">
        <v>541.80000000000007</v>
      </c>
      <c r="AM14" s="114">
        <v>16687.099999999999</v>
      </c>
      <c r="AN14" s="114">
        <v>525.5</v>
      </c>
      <c r="AO14" s="114">
        <v>16271.9</v>
      </c>
      <c r="AP14" s="114">
        <v>3170.7806112517037</v>
      </c>
      <c r="AQ14" s="114">
        <v>16.3</v>
      </c>
      <c r="AR14" s="114">
        <v>415.20000000000005</v>
      </c>
      <c r="AS14" s="114">
        <v>2606.9182389937109</v>
      </c>
      <c r="AT14" s="114">
        <v>141</v>
      </c>
      <c r="AU14" s="114">
        <v>441.6</v>
      </c>
      <c r="AV14" s="114">
        <v>100.9</v>
      </c>
      <c r="AW14" s="114">
        <v>114.80000000000001</v>
      </c>
      <c r="AX14" s="409">
        <v>113.77601585728445</v>
      </c>
      <c r="AY14" s="419">
        <v>9.5</v>
      </c>
      <c r="AZ14" s="114">
        <v>158.70000000000002</v>
      </c>
      <c r="BA14" s="114">
        <v>1670.5263157894738</v>
      </c>
      <c r="BB14" s="114">
        <v>0</v>
      </c>
      <c r="BC14" s="114">
        <v>0</v>
      </c>
      <c r="BD14" s="114">
        <v>0</v>
      </c>
      <c r="BE14" s="114">
        <v>0</v>
      </c>
      <c r="BF14" s="114">
        <v>0</v>
      </c>
      <c r="BG14" s="114">
        <v>0</v>
      </c>
      <c r="BH14" s="114">
        <v>30.6</v>
      </c>
      <c r="BI14" s="114">
        <v>168.1</v>
      </c>
      <c r="BJ14" s="409">
        <v>549.34640522875804</v>
      </c>
    </row>
    <row r="15" spans="1:62" s="626" customFormat="1" ht="36" customHeight="1">
      <c r="A15" s="630">
        <v>2019</v>
      </c>
      <c r="B15" s="612">
        <f t="shared" ref="B15:I15" si="0">SUM(B16:B25)</f>
        <v>698.5</v>
      </c>
      <c r="C15" s="612">
        <f t="shared" si="0"/>
        <v>24375.7</v>
      </c>
      <c r="D15" s="612">
        <f t="shared" si="0"/>
        <v>0</v>
      </c>
      <c r="E15" s="612">
        <f t="shared" si="0"/>
        <v>0</v>
      </c>
      <c r="F15" s="612">
        <f t="shared" si="0"/>
        <v>0</v>
      </c>
      <c r="G15" s="612">
        <f t="shared" si="0"/>
        <v>0</v>
      </c>
      <c r="H15" s="612">
        <f t="shared" si="0"/>
        <v>0</v>
      </c>
      <c r="I15" s="761">
        <f t="shared" si="0"/>
        <v>0</v>
      </c>
      <c r="J15" s="630">
        <v>2019</v>
      </c>
      <c r="K15" s="612">
        <f>SUM(K16:K25)</f>
        <v>0</v>
      </c>
      <c r="L15" s="612">
        <f>SUM(L16:L25)</f>
        <v>0</v>
      </c>
      <c r="M15" s="612">
        <f>SUM(M16:M25)</f>
        <v>0</v>
      </c>
      <c r="N15" s="612">
        <f>SUM(N16:N25)</f>
        <v>365.4</v>
      </c>
      <c r="O15" s="612">
        <f>SUM(O16:O25)</f>
        <v>15742</v>
      </c>
      <c r="P15" s="762">
        <f>O15/N15*100</f>
        <v>4308.1554460864809</v>
      </c>
      <c r="Q15" s="612">
        <f>SUM(Q16:Q25)</f>
        <v>283.70000000000005</v>
      </c>
      <c r="R15" s="612">
        <f>SUM(R16:R25)</f>
        <v>6558.4000000000015</v>
      </c>
      <c r="S15" s="762">
        <f>R15/Q15*100</f>
        <v>2311.7377511455766</v>
      </c>
      <c r="T15" s="612">
        <f>SUM(T16:T25)</f>
        <v>49.400000000000006</v>
      </c>
      <c r="U15" s="612">
        <f>SUM(U16:U25)</f>
        <v>2075.2999999999997</v>
      </c>
      <c r="V15" s="763">
        <f>U15/T15*100</f>
        <v>4201.0121457489868</v>
      </c>
      <c r="W15" s="625">
        <f>SUM(W16:W25)</f>
        <v>592.5</v>
      </c>
      <c r="X15" s="612">
        <f>SUM(X16:X25)</f>
        <v>16282.600000000002</v>
      </c>
      <c r="Y15" s="612">
        <f>SUM(Y16:Y25)</f>
        <v>495.9</v>
      </c>
      <c r="Z15" s="612">
        <f>SUM(Z16:Z25)</f>
        <v>13046.7</v>
      </c>
      <c r="AA15" s="762">
        <f>Z15/Y15*100</f>
        <v>2630.9134906231097</v>
      </c>
      <c r="AB15" s="612">
        <f>SUM(AB16:AB25)</f>
        <v>54.6</v>
      </c>
      <c r="AC15" s="612">
        <f>SUM(AC16:AC25)</f>
        <v>2252.5</v>
      </c>
      <c r="AD15" s="762">
        <f>AC15/AB15*100</f>
        <v>4125.4578754578752</v>
      </c>
      <c r="AE15" s="612">
        <f>SUM(AE16:AE25)</f>
        <v>9.4</v>
      </c>
      <c r="AF15" s="612">
        <f>SUM(AF16:AF25)</f>
        <v>117.60000000000001</v>
      </c>
      <c r="AG15" s="762">
        <f>AF15/AE15*100</f>
        <v>1251.063829787234</v>
      </c>
      <c r="AH15" s="612">
        <f>SUM(AH16:AH25)</f>
        <v>32.6</v>
      </c>
      <c r="AI15" s="612">
        <f>SUM(AI16:AI25)</f>
        <v>865.8</v>
      </c>
      <c r="AJ15" s="763">
        <f>AI15/AH15*100</f>
        <v>2655.8282208588957</v>
      </c>
      <c r="AK15" s="630">
        <v>2019</v>
      </c>
      <c r="AL15" s="612">
        <f>SUM(AL16:AL25)</f>
        <v>541.80000000000007</v>
      </c>
      <c r="AM15" s="612">
        <f>SUM(AM16:AM25)</f>
        <v>16687.099999999999</v>
      </c>
      <c r="AN15" s="612">
        <f>SUM(AN16:AN25)</f>
        <v>525.5</v>
      </c>
      <c r="AO15" s="612">
        <f>SUM(AO16:AO25)</f>
        <v>16271.9</v>
      </c>
      <c r="AP15" s="762">
        <f>AO15/AN15*100</f>
        <v>3096.4605137963845</v>
      </c>
      <c r="AQ15" s="612">
        <f>SUM(AQ16:AQ25)</f>
        <v>16.3</v>
      </c>
      <c r="AR15" s="612">
        <f>SUM(AR16:AR25)</f>
        <v>415.20000000000005</v>
      </c>
      <c r="AS15" s="762">
        <f>AR15/AQ15*100</f>
        <v>2547.2392638036813</v>
      </c>
      <c r="AT15" s="612">
        <f>SUM(AT16:AT25)</f>
        <v>155.19999999999999</v>
      </c>
      <c r="AU15" s="612">
        <f>SUM(AU16:AU25)</f>
        <v>393.5</v>
      </c>
      <c r="AV15" s="612">
        <f>SUM(AV16:AV25)</f>
        <v>133.9</v>
      </c>
      <c r="AW15" s="612">
        <f>SUM(AW16:AW25)</f>
        <v>145.80000000000001</v>
      </c>
      <c r="AX15" s="763">
        <f>AW15/AV15*100</f>
        <v>108.88722927557879</v>
      </c>
      <c r="AY15" s="625">
        <f>SUM(AY16:AY25)</f>
        <v>9.6</v>
      </c>
      <c r="AZ15" s="612">
        <f>SUM(AZ16:AZ25)</f>
        <v>181.50000000000003</v>
      </c>
      <c r="BA15" s="762">
        <f>AZ15/AY15*100</f>
        <v>1890.6250000000005</v>
      </c>
      <c r="BB15" s="612">
        <f t="shared" ref="BB15:BI15" si="1">SUM(BB16:BB25)</f>
        <v>0</v>
      </c>
      <c r="BC15" s="612">
        <f t="shared" si="1"/>
        <v>0</v>
      </c>
      <c r="BD15" s="612">
        <f t="shared" si="1"/>
        <v>0</v>
      </c>
      <c r="BE15" s="612">
        <f t="shared" si="1"/>
        <v>0</v>
      </c>
      <c r="BF15" s="612">
        <f t="shared" si="1"/>
        <v>0</v>
      </c>
      <c r="BG15" s="612">
        <f t="shared" si="1"/>
        <v>0</v>
      </c>
      <c r="BH15" s="612">
        <f t="shared" si="1"/>
        <v>11.7</v>
      </c>
      <c r="BI15" s="612">
        <f t="shared" si="1"/>
        <v>66.199999999999989</v>
      </c>
      <c r="BJ15" s="763">
        <f>BI15/BH15*100</f>
        <v>565.81196581196571</v>
      </c>
    </row>
    <row r="16" spans="1:62" s="148" customFormat="1" ht="36" customHeight="1" outlineLevel="1">
      <c r="A16" s="370" t="s">
        <v>54</v>
      </c>
      <c r="B16" s="57">
        <f>SUM(D16,G16,K16,N16,Q16,T16)</f>
        <v>5.6000000000000005</v>
      </c>
      <c r="C16" s="57">
        <f>SUM(H16,E16,L16,O16,R16,U16)</f>
        <v>238.79999999999998</v>
      </c>
      <c r="D16" s="57">
        <v>0</v>
      </c>
      <c r="E16" s="57">
        <v>0</v>
      </c>
      <c r="F16" s="57">
        <v>0</v>
      </c>
      <c r="G16" s="57">
        <v>0</v>
      </c>
      <c r="H16" s="57">
        <v>0</v>
      </c>
      <c r="I16" s="381">
        <v>0</v>
      </c>
      <c r="J16" s="370" t="s">
        <v>54</v>
      </c>
      <c r="K16" s="57">
        <v>0</v>
      </c>
      <c r="L16" s="57">
        <v>0</v>
      </c>
      <c r="M16" s="57">
        <v>0</v>
      </c>
      <c r="N16" s="57">
        <v>2.2000000000000002</v>
      </c>
      <c r="O16" s="604">
        <v>101.1</v>
      </c>
      <c r="P16" s="764">
        <f>O16/N16*100</f>
        <v>4595.454545454545</v>
      </c>
      <c r="Q16" s="57">
        <v>1.2</v>
      </c>
      <c r="R16" s="604">
        <v>32.1</v>
      </c>
      <c r="S16" s="765">
        <f>R16/Q16*100</f>
        <v>2675.0000000000005</v>
      </c>
      <c r="T16" s="57">
        <v>2.2000000000000002</v>
      </c>
      <c r="U16" s="604">
        <v>105.6</v>
      </c>
      <c r="V16" s="767">
        <f>U16/T16*100</f>
        <v>4799.9999999999991</v>
      </c>
      <c r="W16" s="420">
        <f>SUM(Y16,AB16,AE16,AH16)</f>
        <v>2.2000000000000002</v>
      </c>
      <c r="X16" s="57">
        <f>SUM(AC16,Z16,AF16,AI16)</f>
        <v>60.1</v>
      </c>
      <c r="Y16" s="57">
        <v>1.7</v>
      </c>
      <c r="Z16" s="604">
        <v>47.1</v>
      </c>
      <c r="AA16" s="764">
        <f>Z16/Y16*100</f>
        <v>2770.5882352941176</v>
      </c>
      <c r="AB16" s="57">
        <v>0</v>
      </c>
      <c r="AC16" s="57">
        <v>0</v>
      </c>
      <c r="AD16" s="57">
        <v>0</v>
      </c>
      <c r="AE16" s="57">
        <v>0</v>
      </c>
      <c r="AF16" s="57">
        <v>0</v>
      </c>
      <c r="AG16" s="126">
        <v>0</v>
      </c>
      <c r="AH16" s="57">
        <v>0.5</v>
      </c>
      <c r="AI16" s="604">
        <v>13</v>
      </c>
      <c r="AJ16" s="766">
        <f>AI16/AH16*100</f>
        <v>2600</v>
      </c>
      <c r="AK16" s="370" t="s">
        <v>54</v>
      </c>
      <c r="AL16" s="57">
        <f>SUM(AN16,AQ16)</f>
        <v>15.1</v>
      </c>
      <c r="AM16" s="57">
        <f>SUM(AR16,AO16)</f>
        <v>458.20000000000005</v>
      </c>
      <c r="AN16" s="57">
        <v>13.9</v>
      </c>
      <c r="AO16" s="604">
        <v>436.1</v>
      </c>
      <c r="AP16" s="764">
        <f>AO16/AN16*100</f>
        <v>3137.4100719424459</v>
      </c>
      <c r="AQ16" s="57">
        <v>1.2</v>
      </c>
      <c r="AR16" s="604">
        <v>22.1</v>
      </c>
      <c r="AS16" s="764">
        <f>AR16/AQ16*100</f>
        <v>1841.6666666666667</v>
      </c>
      <c r="AT16" s="57">
        <f>SUM(AV16,AY16,BB16,BE16,BH16)</f>
        <v>19.7</v>
      </c>
      <c r="AU16" s="57">
        <f>SUM(AZ16,AW16,BC16,BF16,BI16)</f>
        <v>94.7</v>
      </c>
      <c r="AV16" s="57">
        <v>14.5</v>
      </c>
      <c r="AW16" s="604">
        <v>15.5</v>
      </c>
      <c r="AX16" s="766">
        <f>AW16/AV16*100</f>
        <v>106.89655172413792</v>
      </c>
      <c r="AY16" s="420">
        <v>3.2</v>
      </c>
      <c r="AZ16" s="604">
        <v>68.2</v>
      </c>
      <c r="BA16" s="764">
        <f>AZ16/AY16*100</f>
        <v>2131.25</v>
      </c>
      <c r="BB16" s="57">
        <v>0</v>
      </c>
      <c r="BC16" s="57">
        <v>0</v>
      </c>
      <c r="BD16" s="57">
        <v>0</v>
      </c>
      <c r="BE16" s="57">
        <v>0</v>
      </c>
      <c r="BF16" s="57">
        <v>0</v>
      </c>
      <c r="BG16" s="57">
        <v>0</v>
      </c>
      <c r="BH16" s="57">
        <v>2</v>
      </c>
      <c r="BI16" s="604">
        <v>11</v>
      </c>
      <c r="BJ16" s="767">
        <f>BI16/BH16*100</f>
        <v>550</v>
      </c>
    </row>
    <row r="17" spans="1:62" s="148" customFormat="1" ht="36" customHeight="1" outlineLevel="1">
      <c r="A17" s="370" t="s">
        <v>55</v>
      </c>
      <c r="B17" s="57">
        <f t="shared" ref="B17:B25" si="2">SUM(D17,G17,K17,N17,Q17,T17)</f>
        <v>95.999999999999986</v>
      </c>
      <c r="C17" s="57">
        <f t="shared" ref="C17:C25" si="3">SUM(H17,E17,L17,O17,R17,U17)</f>
        <v>3629.3999999999996</v>
      </c>
      <c r="D17" s="57">
        <v>0</v>
      </c>
      <c r="E17" s="57">
        <v>0</v>
      </c>
      <c r="F17" s="57">
        <v>0</v>
      </c>
      <c r="G17" s="57">
        <v>0</v>
      </c>
      <c r="H17" s="57">
        <v>0</v>
      </c>
      <c r="I17" s="381">
        <v>0</v>
      </c>
      <c r="J17" s="370" t="s">
        <v>55</v>
      </c>
      <c r="K17" s="57">
        <v>0</v>
      </c>
      <c r="L17" s="57">
        <v>0</v>
      </c>
      <c r="M17" s="57">
        <v>0</v>
      </c>
      <c r="N17" s="57">
        <v>70.099999999999994</v>
      </c>
      <c r="O17" s="604">
        <v>2822.1</v>
      </c>
      <c r="P17" s="126">
        <f t="shared" ref="P17:P25" si="4">O17/N17*100</f>
        <v>4025.8202567760341</v>
      </c>
      <c r="Q17" s="57">
        <v>22.8</v>
      </c>
      <c r="R17" s="604">
        <v>625.1</v>
      </c>
      <c r="S17" s="126">
        <f t="shared" ref="S17:S25" si="5">R17/Q17*100</f>
        <v>2741.666666666667</v>
      </c>
      <c r="T17" s="57">
        <v>3.1</v>
      </c>
      <c r="U17" s="604">
        <v>182.2</v>
      </c>
      <c r="V17" s="402">
        <f t="shared" ref="V17:V21" si="6">U17/T17*100</f>
        <v>5877.4193548387093</v>
      </c>
      <c r="W17" s="420">
        <f t="shared" ref="W17:W25" si="7">SUM(Y17,AB17,AE17,AH17)</f>
        <v>15.7</v>
      </c>
      <c r="X17" s="57">
        <f t="shared" ref="X17:X25" si="8">SUM(AC17,Z17,AF17,AI17)</f>
        <v>619.40000000000009</v>
      </c>
      <c r="Y17" s="57">
        <v>12.7</v>
      </c>
      <c r="Z17" s="604">
        <v>557.1</v>
      </c>
      <c r="AA17" s="126">
        <f t="shared" ref="AA17:AA25" si="9">Z17/Y17*100</f>
        <v>4386.6141732283468</v>
      </c>
      <c r="AB17" s="57">
        <v>1.2</v>
      </c>
      <c r="AC17" s="604">
        <v>33.1</v>
      </c>
      <c r="AD17" s="126">
        <f t="shared" ref="AD17:AD25" si="10">AC17/AB17*100</f>
        <v>2758.3333333333335</v>
      </c>
      <c r="AE17" s="57">
        <v>1</v>
      </c>
      <c r="AF17" s="604">
        <v>7.2</v>
      </c>
      <c r="AG17" s="126">
        <f t="shared" ref="AG17:AG25" si="11">AF17/AE17*100</f>
        <v>720</v>
      </c>
      <c r="AH17" s="57">
        <v>0.8</v>
      </c>
      <c r="AI17" s="604">
        <v>22</v>
      </c>
      <c r="AJ17" s="402">
        <f t="shared" ref="AJ17:AJ25" si="12">AI17/AH17*100</f>
        <v>2750</v>
      </c>
      <c r="AK17" s="370" t="s">
        <v>55</v>
      </c>
      <c r="AL17" s="57">
        <f t="shared" ref="AL17:AL25" si="13">SUM(AN17,AQ17)</f>
        <v>19.100000000000001</v>
      </c>
      <c r="AM17" s="57">
        <f t="shared" ref="AM17:AM25" si="14">SUM(AR17,AO17)</f>
        <v>649.1</v>
      </c>
      <c r="AN17" s="57">
        <v>19.100000000000001</v>
      </c>
      <c r="AO17" s="604">
        <v>649.1</v>
      </c>
      <c r="AP17" s="126">
        <f t="shared" ref="AP17:AP25" si="15">AO17/AN17*100</f>
        <v>3398.4293193717276</v>
      </c>
      <c r="AQ17" s="57">
        <v>0</v>
      </c>
      <c r="AR17" s="57">
        <v>0</v>
      </c>
      <c r="AS17" s="57">
        <v>0</v>
      </c>
      <c r="AT17" s="57">
        <f t="shared" ref="AT17:AT25" si="16">SUM(AV17,AY17,BB17,BE17,BH17)</f>
        <v>11.2</v>
      </c>
      <c r="AU17" s="57">
        <f t="shared" ref="AU17:AU25" si="17">SUM(AZ17,AW17,BC17,BF17,BI17)</f>
        <v>26.6</v>
      </c>
      <c r="AV17" s="57">
        <v>9.1</v>
      </c>
      <c r="AW17" s="604">
        <v>9.9</v>
      </c>
      <c r="AX17" s="402">
        <f t="shared" ref="AX17:AX25" si="18">AW17/AV17*100</f>
        <v>108.7912087912088</v>
      </c>
      <c r="AY17" s="420">
        <v>0.4</v>
      </c>
      <c r="AZ17" s="604">
        <v>6.7</v>
      </c>
      <c r="BA17" s="126">
        <f t="shared" ref="BA17:BA25" si="19">AZ17/AY17*100</f>
        <v>1675</v>
      </c>
      <c r="BB17" s="57">
        <v>0</v>
      </c>
      <c r="BC17" s="57">
        <v>0</v>
      </c>
      <c r="BD17" s="57">
        <v>0</v>
      </c>
      <c r="BE17" s="57">
        <v>0</v>
      </c>
      <c r="BF17" s="57">
        <v>0</v>
      </c>
      <c r="BG17" s="57">
        <v>0</v>
      </c>
      <c r="BH17" s="57">
        <v>1.7</v>
      </c>
      <c r="BI17" s="604">
        <v>10</v>
      </c>
      <c r="BJ17" s="402">
        <f t="shared" ref="BJ17:BJ25" si="20">BI17/BH17*100</f>
        <v>588.23529411764707</v>
      </c>
    </row>
    <row r="18" spans="1:62" s="148" customFormat="1" ht="36" customHeight="1" outlineLevel="1">
      <c r="A18" s="370" t="s">
        <v>56</v>
      </c>
      <c r="B18" s="57">
        <f t="shared" si="2"/>
        <v>31.900000000000002</v>
      </c>
      <c r="C18" s="57">
        <f t="shared" si="3"/>
        <v>923.2</v>
      </c>
      <c r="D18" s="57">
        <v>0</v>
      </c>
      <c r="E18" s="57">
        <v>0</v>
      </c>
      <c r="F18" s="57">
        <v>0</v>
      </c>
      <c r="G18" s="57">
        <v>0</v>
      </c>
      <c r="H18" s="57">
        <v>0</v>
      </c>
      <c r="I18" s="381">
        <v>0</v>
      </c>
      <c r="J18" s="370" t="s">
        <v>56</v>
      </c>
      <c r="K18" s="57">
        <v>0</v>
      </c>
      <c r="L18" s="57">
        <v>0</v>
      </c>
      <c r="M18" s="57">
        <v>0</v>
      </c>
      <c r="N18" s="57">
        <v>12.9</v>
      </c>
      <c r="O18" s="604">
        <v>525</v>
      </c>
      <c r="P18" s="126">
        <f t="shared" si="4"/>
        <v>4069.7674418604647</v>
      </c>
      <c r="Q18" s="57">
        <v>18.3</v>
      </c>
      <c r="R18" s="604">
        <v>390.1</v>
      </c>
      <c r="S18" s="126">
        <f t="shared" si="5"/>
        <v>2131.6939890710382</v>
      </c>
      <c r="T18" s="57">
        <v>0.7</v>
      </c>
      <c r="U18" s="604">
        <v>8.1</v>
      </c>
      <c r="V18" s="402">
        <f t="shared" si="6"/>
        <v>1157.1428571428571</v>
      </c>
      <c r="W18" s="420">
        <f t="shared" si="7"/>
        <v>7.1000000000000005</v>
      </c>
      <c r="X18" s="57">
        <f t="shared" si="8"/>
        <v>332</v>
      </c>
      <c r="Y18" s="57">
        <v>6.7</v>
      </c>
      <c r="Z18" s="604">
        <v>321.10000000000002</v>
      </c>
      <c r="AA18" s="126">
        <f t="shared" si="9"/>
        <v>4792.5373134328356</v>
      </c>
      <c r="AB18" s="57">
        <v>0</v>
      </c>
      <c r="AC18" s="57">
        <v>0</v>
      </c>
      <c r="AD18" s="126">
        <v>0</v>
      </c>
      <c r="AE18" s="57">
        <v>0</v>
      </c>
      <c r="AF18" s="57">
        <v>0</v>
      </c>
      <c r="AG18" s="126">
        <v>0</v>
      </c>
      <c r="AH18" s="57">
        <v>0.4</v>
      </c>
      <c r="AI18" s="604">
        <v>10.9</v>
      </c>
      <c r="AJ18" s="402">
        <f t="shared" si="12"/>
        <v>2725</v>
      </c>
      <c r="AK18" s="370" t="s">
        <v>56</v>
      </c>
      <c r="AL18" s="57">
        <f t="shared" si="13"/>
        <v>9.4</v>
      </c>
      <c r="AM18" s="57">
        <f t="shared" si="14"/>
        <v>354.3</v>
      </c>
      <c r="AN18" s="57">
        <v>9.4</v>
      </c>
      <c r="AO18" s="604">
        <v>354.3</v>
      </c>
      <c r="AP18" s="126">
        <f t="shared" si="15"/>
        <v>3769.1489361702124</v>
      </c>
      <c r="AQ18" s="57">
        <v>0</v>
      </c>
      <c r="AR18" s="57">
        <v>0</v>
      </c>
      <c r="AS18" s="57">
        <v>0</v>
      </c>
      <c r="AT18" s="57">
        <f t="shared" si="16"/>
        <v>8.6999999999999993</v>
      </c>
      <c r="AU18" s="57">
        <f t="shared" si="17"/>
        <v>14.4</v>
      </c>
      <c r="AV18" s="57">
        <v>7.8</v>
      </c>
      <c r="AW18" s="604">
        <v>9.4</v>
      </c>
      <c r="AX18" s="402">
        <f t="shared" si="18"/>
        <v>120.51282051282053</v>
      </c>
      <c r="AY18" s="420">
        <v>0</v>
      </c>
      <c r="AZ18" s="57">
        <v>0</v>
      </c>
      <c r="BA18" s="57">
        <v>0</v>
      </c>
      <c r="BB18" s="57">
        <v>0</v>
      </c>
      <c r="BC18" s="57">
        <v>0</v>
      </c>
      <c r="BD18" s="57">
        <v>0</v>
      </c>
      <c r="BE18" s="57">
        <v>0</v>
      </c>
      <c r="BF18" s="57">
        <v>0</v>
      </c>
      <c r="BG18" s="57">
        <v>0</v>
      </c>
      <c r="BH18" s="57">
        <v>0.9</v>
      </c>
      <c r="BI18" s="604">
        <v>5</v>
      </c>
      <c r="BJ18" s="402">
        <f t="shared" si="20"/>
        <v>555.55555555555554</v>
      </c>
    </row>
    <row r="19" spans="1:62" s="148" customFormat="1" ht="36" customHeight="1" outlineLevel="1">
      <c r="A19" s="370" t="s">
        <v>57</v>
      </c>
      <c r="B19" s="57">
        <f t="shared" si="2"/>
        <v>130.5</v>
      </c>
      <c r="C19" s="57">
        <f t="shared" si="3"/>
        <v>4254</v>
      </c>
      <c r="D19" s="57">
        <v>0</v>
      </c>
      <c r="E19" s="57">
        <v>0</v>
      </c>
      <c r="F19" s="57">
        <v>0</v>
      </c>
      <c r="G19" s="57">
        <v>0</v>
      </c>
      <c r="H19" s="57">
        <v>0</v>
      </c>
      <c r="I19" s="381">
        <v>0</v>
      </c>
      <c r="J19" s="370" t="s">
        <v>57</v>
      </c>
      <c r="K19" s="57">
        <v>0</v>
      </c>
      <c r="L19" s="57">
        <v>0</v>
      </c>
      <c r="M19" s="57">
        <v>0</v>
      </c>
      <c r="N19" s="57">
        <v>43.1</v>
      </c>
      <c r="O19" s="604">
        <v>1995.8</v>
      </c>
      <c r="P19" s="126">
        <f t="shared" si="4"/>
        <v>4630.6264501160094</v>
      </c>
      <c r="Q19" s="57">
        <v>81.2</v>
      </c>
      <c r="R19" s="604">
        <v>1899.1</v>
      </c>
      <c r="S19" s="126">
        <f t="shared" si="5"/>
        <v>2338.7931034482758</v>
      </c>
      <c r="T19" s="57">
        <v>6.2</v>
      </c>
      <c r="U19" s="604">
        <v>359.1</v>
      </c>
      <c r="V19" s="402">
        <f t="shared" si="6"/>
        <v>5791.9354838709678</v>
      </c>
      <c r="W19" s="420">
        <f t="shared" si="7"/>
        <v>9.3000000000000007</v>
      </c>
      <c r="X19" s="57">
        <f t="shared" si="8"/>
        <v>383.2</v>
      </c>
      <c r="Y19" s="57">
        <v>5.8</v>
      </c>
      <c r="Z19" s="604">
        <v>251.1</v>
      </c>
      <c r="AA19" s="126">
        <f t="shared" si="9"/>
        <v>4329.3103448275861</v>
      </c>
      <c r="AB19" s="57">
        <v>3.1</v>
      </c>
      <c r="AC19" s="604">
        <v>123.1</v>
      </c>
      <c r="AD19" s="126">
        <f t="shared" si="10"/>
        <v>3970.9677419354834</v>
      </c>
      <c r="AE19" s="57">
        <v>0</v>
      </c>
      <c r="AF19" s="57">
        <v>0</v>
      </c>
      <c r="AG19" s="126">
        <v>0</v>
      </c>
      <c r="AH19" s="57">
        <v>0.4</v>
      </c>
      <c r="AI19" s="604">
        <v>9</v>
      </c>
      <c r="AJ19" s="402">
        <f t="shared" si="12"/>
        <v>2250</v>
      </c>
      <c r="AK19" s="370" t="s">
        <v>57</v>
      </c>
      <c r="AL19" s="57">
        <f t="shared" si="13"/>
        <v>9</v>
      </c>
      <c r="AM19" s="57">
        <f t="shared" si="14"/>
        <v>318.3</v>
      </c>
      <c r="AN19" s="57">
        <v>9</v>
      </c>
      <c r="AO19" s="604">
        <v>318.3</v>
      </c>
      <c r="AP19" s="126">
        <f t="shared" si="15"/>
        <v>3536.6666666666665</v>
      </c>
      <c r="AQ19" s="57">
        <v>0</v>
      </c>
      <c r="AR19" s="57">
        <v>0</v>
      </c>
      <c r="AS19" s="57">
        <v>0</v>
      </c>
      <c r="AT19" s="57">
        <f t="shared" si="16"/>
        <v>9.5</v>
      </c>
      <c r="AU19" s="57">
        <f t="shared" si="17"/>
        <v>29.5</v>
      </c>
      <c r="AV19" s="57">
        <v>8</v>
      </c>
      <c r="AW19" s="604">
        <v>10</v>
      </c>
      <c r="AX19" s="402">
        <f t="shared" si="18"/>
        <v>125</v>
      </c>
      <c r="AY19" s="420">
        <v>0.7</v>
      </c>
      <c r="AZ19" s="604">
        <v>15</v>
      </c>
      <c r="BA19" s="126">
        <f t="shared" si="19"/>
        <v>2142.8571428571431</v>
      </c>
      <c r="BB19" s="57">
        <v>0</v>
      </c>
      <c r="BC19" s="57">
        <v>0</v>
      </c>
      <c r="BD19" s="57">
        <v>0</v>
      </c>
      <c r="BE19" s="57">
        <v>0</v>
      </c>
      <c r="BF19" s="57">
        <v>0</v>
      </c>
      <c r="BG19" s="57">
        <v>0</v>
      </c>
      <c r="BH19" s="57">
        <v>0.8</v>
      </c>
      <c r="BI19" s="604">
        <v>4.5</v>
      </c>
      <c r="BJ19" s="402">
        <f t="shared" si="20"/>
        <v>562.5</v>
      </c>
    </row>
    <row r="20" spans="1:62" s="148" customFormat="1" ht="36" customHeight="1" outlineLevel="1">
      <c r="A20" s="370" t="s">
        <v>58</v>
      </c>
      <c r="B20" s="57">
        <f t="shared" si="2"/>
        <v>160.79999999999998</v>
      </c>
      <c r="C20" s="57">
        <f t="shared" si="3"/>
        <v>5871.2999999999993</v>
      </c>
      <c r="D20" s="57">
        <v>0</v>
      </c>
      <c r="E20" s="57">
        <v>0</v>
      </c>
      <c r="F20" s="57">
        <v>0</v>
      </c>
      <c r="G20" s="57">
        <v>0</v>
      </c>
      <c r="H20" s="57">
        <v>0</v>
      </c>
      <c r="I20" s="381">
        <v>0</v>
      </c>
      <c r="J20" s="370" t="s">
        <v>58</v>
      </c>
      <c r="K20" s="57">
        <v>0</v>
      </c>
      <c r="L20" s="57">
        <v>0</v>
      </c>
      <c r="M20" s="57">
        <v>0</v>
      </c>
      <c r="N20" s="57">
        <v>75.599999999999994</v>
      </c>
      <c r="O20" s="604">
        <v>3200.1</v>
      </c>
      <c r="P20" s="126">
        <f t="shared" si="4"/>
        <v>4232.936507936508</v>
      </c>
      <c r="Q20" s="57">
        <v>50.1</v>
      </c>
      <c r="R20" s="604">
        <v>1281.0999999999999</v>
      </c>
      <c r="S20" s="126">
        <f t="shared" si="5"/>
        <v>2557.0858283433131</v>
      </c>
      <c r="T20" s="57">
        <v>35.1</v>
      </c>
      <c r="U20" s="604">
        <v>1390.1</v>
      </c>
      <c r="V20" s="402">
        <f t="shared" si="6"/>
        <v>3960.3988603988596</v>
      </c>
      <c r="W20" s="420">
        <f t="shared" si="7"/>
        <v>21.599999999999998</v>
      </c>
      <c r="X20" s="57">
        <f t="shared" si="8"/>
        <v>762.8</v>
      </c>
      <c r="Y20" s="57">
        <v>13.1</v>
      </c>
      <c r="Z20" s="604">
        <v>551.1</v>
      </c>
      <c r="AA20" s="126">
        <f t="shared" si="9"/>
        <v>4206.8702290076335</v>
      </c>
      <c r="AB20" s="57">
        <v>5.3</v>
      </c>
      <c r="AC20" s="604">
        <v>171.2</v>
      </c>
      <c r="AD20" s="126">
        <f t="shared" si="10"/>
        <v>3230.1886792452829</v>
      </c>
      <c r="AE20" s="57">
        <v>3.2</v>
      </c>
      <c r="AF20" s="604">
        <v>40.5</v>
      </c>
      <c r="AG20" s="126">
        <f t="shared" si="11"/>
        <v>1265.625</v>
      </c>
      <c r="AH20" s="57">
        <v>0</v>
      </c>
      <c r="AI20" s="57">
        <v>0</v>
      </c>
      <c r="AJ20" s="402">
        <v>0</v>
      </c>
      <c r="AK20" s="370" t="s">
        <v>58</v>
      </c>
      <c r="AL20" s="57">
        <f t="shared" si="13"/>
        <v>36.1</v>
      </c>
      <c r="AM20" s="57">
        <f t="shared" si="14"/>
        <v>1351.2</v>
      </c>
      <c r="AN20" s="57">
        <v>36.1</v>
      </c>
      <c r="AO20" s="604">
        <v>1351.2</v>
      </c>
      <c r="AP20" s="126">
        <f t="shared" si="15"/>
        <v>3742.9362880886429</v>
      </c>
      <c r="AQ20" s="57">
        <v>0</v>
      </c>
      <c r="AR20" s="57">
        <v>0</v>
      </c>
      <c r="AS20" s="57">
        <v>0</v>
      </c>
      <c r="AT20" s="57">
        <f t="shared" si="16"/>
        <v>22.4</v>
      </c>
      <c r="AU20" s="57">
        <f t="shared" si="17"/>
        <v>28.400000000000002</v>
      </c>
      <c r="AV20" s="57">
        <v>21.9</v>
      </c>
      <c r="AW20" s="604">
        <v>25.6</v>
      </c>
      <c r="AX20" s="402">
        <f t="shared" si="18"/>
        <v>116.89497716894979</v>
      </c>
      <c r="AY20" s="420">
        <v>0</v>
      </c>
      <c r="AZ20" s="57">
        <v>0</v>
      </c>
      <c r="BA20" s="57">
        <v>0</v>
      </c>
      <c r="BB20" s="57">
        <v>0</v>
      </c>
      <c r="BC20" s="57">
        <v>0</v>
      </c>
      <c r="BD20" s="57">
        <v>0</v>
      </c>
      <c r="BE20" s="57">
        <v>0</v>
      </c>
      <c r="BF20" s="57">
        <v>0</v>
      </c>
      <c r="BG20" s="57">
        <v>0</v>
      </c>
      <c r="BH20" s="57">
        <v>0.5</v>
      </c>
      <c r="BI20" s="604">
        <v>2.8</v>
      </c>
      <c r="BJ20" s="402">
        <f t="shared" si="20"/>
        <v>560</v>
      </c>
    </row>
    <row r="21" spans="1:62" s="148" customFormat="1" ht="36" customHeight="1" outlineLevel="1">
      <c r="A21" s="370" t="s">
        <v>59</v>
      </c>
      <c r="B21" s="57">
        <f t="shared" si="2"/>
        <v>36.700000000000003</v>
      </c>
      <c r="C21" s="57">
        <f t="shared" si="3"/>
        <v>958.7</v>
      </c>
      <c r="D21" s="57">
        <v>0</v>
      </c>
      <c r="E21" s="57">
        <v>0</v>
      </c>
      <c r="F21" s="57">
        <v>0</v>
      </c>
      <c r="G21" s="57">
        <v>0</v>
      </c>
      <c r="H21" s="57">
        <v>0</v>
      </c>
      <c r="I21" s="381">
        <v>0</v>
      </c>
      <c r="J21" s="370" t="s">
        <v>59</v>
      </c>
      <c r="K21" s="57">
        <v>0</v>
      </c>
      <c r="L21" s="57">
        <v>0</v>
      </c>
      <c r="M21" s="57">
        <v>0</v>
      </c>
      <c r="N21" s="57">
        <v>9.6</v>
      </c>
      <c r="O21" s="604">
        <v>446.4</v>
      </c>
      <c r="P21" s="126">
        <f t="shared" si="4"/>
        <v>4650</v>
      </c>
      <c r="Q21" s="57">
        <v>25</v>
      </c>
      <c r="R21" s="604">
        <v>482.1</v>
      </c>
      <c r="S21" s="126">
        <f t="shared" si="5"/>
        <v>1928.4000000000003</v>
      </c>
      <c r="T21" s="57">
        <v>2.1</v>
      </c>
      <c r="U21" s="604">
        <v>30.2</v>
      </c>
      <c r="V21" s="402">
        <f t="shared" si="6"/>
        <v>1438.0952380952381</v>
      </c>
      <c r="W21" s="420">
        <f t="shared" si="7"/>
        <v>28.6</v>
      </c>
      <c r="X21" s="57">
        <f t="shared" si="8"/>
        <v>1351.1000000000001</v>
      </c>
      <c r="Y21" s="57">
        <v>28.1</v>
      </c>
      <c r="Z21" s="604">
        <v>1338.2</v>
      </c>
      <c r="AA21" s="126">
        <f t="shared" si="9"/>
        <v>4762.2775800711743</v>
      </c>
      <c r="AB21" s="57">
        <v>0</v>
      </c>
      <c r="AC21" s="57">
        <v>0</v>
      </c>
      <c r="AD21" s="57">
        <v>0</v>
      </c>
      <c r="AE21" s="57">
        <v>0</v>
      </c>
      <c r="AF21" s="57">
        <v>0</v>
      </c>
      <c r="AG21" s="126">
        <v>0</v>
      </c>
      <c r="AH21" s="57">
        <v>0.5</v>
      </c>
      <c r="AI21" s="604">
        <v>12.9</v>
      </c>
      <c r="AJ21" s="402">
        <f t="shared" si="12"/>
        <v>2580</v>
      </c>
      <c r="AK21" s="370" t="s">
        <v>59</v>
      </c>
      <c r="AL21" s="57">
        <f t="shared" si="13"/>
        <v>37.1</v>
      </c>
      <c r="AM21" s="57">
        <f t="shared" si="14"/>
        <v>1641.2</v>
      </c>
      <c r="AN21" s="57">
        <v>37.1</v>
      </c>
      <c r="AO21" s="604">
        <v>1641.2</v>
      </c>
      <c r="AP21" s="126">
        <f t="shared" si="15"/>
        <v>4423.7196765498647</v>
      </c>
      <c r="AQ21" s="57">
        <v>0</v>
      </c>
      <c r="AR21" s="57">
        <v>0</v>
      </c>
      <c r="AS21" s="57">
        <v>0</v>
      </c>
      <c r="AT21" s="57">
        <f t="shared" si="16"/>
        <v>4.4000000000000004</v>
      </c>
      <c r="AU21" s="57">
        <f t="shared" si="17"/>
        <v>58</v>
      </c>
      <c r="AV21" s="57">
        <v>0</v>
      </c>
      <c r="AW21" s="57">
        <v>0</v>
      </c>
      <c r="AX21" s="381">
        <v>0</v>
      </c>
      <c r="AY21" s="420">
        <v>2.2999999999999998</v>
      </c>
      <c r="AZ21" s="604">
        <v>46</v>
      </c>
      <c r="BA21" s="126">
        <f t="shared" si="19"/>
        <v>2000</v>
      </c>
      <c r="BB21" s="57">
        <v>0</v>
      </c>
      <c r="BC21" s="57">
        <v>0</v>
      </c>
      <c r="BD21" s="57">
        <v>0</v>
      </c>
      <c r="BE21" s="57">
        <v>0</v>
      </c>
      <c r="BF21" s="57">
        <v>0</v>
      </c>
      <c r="BG21" s="57">
        <v>0</v>
      </c>
      <c r="BH21" s="57">
        <v>2.1</v>
      </c>
      <c r="BI21" s="604">
        <v>12</v>
      </c>
      <c r="BJ21" s="402">
        <f t="shared" si="20"/>
        <v>571.42857142857144</v>
      </c>
    </row>
    <row r="22" spans="1:62" s="148" customFormat="1" ht="36" customHeight="1" outlineLevel="1">
      <c r="A22" s="370" t="s">
        <v>60</v>
      </c>
      <c r="B22" s="57">
        <f t="shared" si="2"/>
        <v>37.299999999999997</v>
      </c>
      <c r="C22" s="57">
        <f t="shared" si="3"/>
        <v>806.7</v>
      </c>
      <c r="D22" s="57">
        <v>0</v>
      </c>
      <c r="E22" s="57">
        <v>0</v>
      </c>
      <c r="F22" s="57">
        <v>0</v>
      </c>
      <c r="G22" s="57">
        <v>0</v>
      </c>
      <c r="H22" s="57">
        <v>0</v>
      </c>
      <c r="I22" s="381">
        <v>0</v>
      </c>
      <c r="J22" s="370" t="s">
        <v>60</v>
      </c>
      <c r="K22" s="57">
        <v>0</v>
      </c>
      <c r="L22" s="57">
        <v>0</v>
      </c>
      <c r="M22" s="57">
        <v>0</v>
      </c>
      <c r="N22" s="57">
        <v>6.1</v>
      </c>
      <c r="O22" s="604">
        <v>308.60000000000002</v>
      </c>
      <c r="P22" s="126">
        <f t="shared" si="4"/>
        <v>5059.0163934426237</v>
      </c>
      <c r="Q22" s="57">
        <v>31.2</v>
      </c>
      <c r="R22" s="604">
        <v>498.1</v>
      </c>
      <c r="S22" s="126">
        <f t="shared" si="5"/>
        <v>1596.4743589743591</v>
      </c>
      <c r="T22" s="57">
        <v>0</v>
      </c>
      <c r="U22" s="57">
        <v>0</v>
      </c>
      <c r="V22" s="381">
        <v>0</v>
      </c>
      <c r="W22" s="420">
        <f t="shared" si="7"/>
        <v>152.1</v>
      </c>
      <c r="X22" s="57">
        <f t="shared" si="8"/>
        <v>2831.7</v>
      </c>
      <c r="Y22" s="57">
        <v>142.1</v>
      </c>
      <c r="Z22" s="604">
        <v>2556.6999999999998</v>
      </c>
      <c r="AA22" s="126">
        <f t="shared" si="9"/>
        <v>1799.2258972554537</v>
      </c>
      <c r="AB22" s="57">
        <v>0</v>
      </c>
      <c r="AC22" s="57">
        <v>0</v>
      </c>
      <c r="AD22" s="57">
        <v>0</v>
      </c>
      <c r="AE22" s="57">
        <v>0</v>
      </c>
      <c r="AF22" s="57">
        <v>0</v>
      </c>
      <c r="AG22" s="126">
        <v>0</v>
      </c>
      <c r="AH22" s="57">
        <v>10</v>
      </c>
      <c r="AI22" s="604">
        <v>275</v>
      </c>
      <c r="AJ22" s="402">
        <f t="shared" si="12"/>
        <v>2750</v>
      </c>
      <c r="AK22" s="370" t="s">
        <v>60</v>
      </c>
      <c r="AL22" s="57">
        <f t="shared" si="13"/>
        <v>66.099999999999994</v>
      </c>
      <c r="AM22" s="57">
        <f t="shared" si="14"/>
        <v>1567.8</v>
      </c>
      <c r="AN22" s="57">
        <v>66.099999999999994</v>
      </c>
      <c r="AO22" s="604">
        <v>1567.8</v>
      </c>
      <c r="AP22" s="126">
        <f t="shared" si="15"/>
        <v>2371.8608169440245</v>
      </c>
      <c r="AQ22" s="57">
        <v>0</v>
      </c>
      <c r="AR22" s="57">
        <v>0</v>
      </c>
      <c r="AS22" s="57">
        <v>0</v>
      </c>
      <c r="AT22" s="57">
        <f t="shared" si="16"/>
        <v>26</v>
      </c>
      <c r="AU22" s="57">
        <f t="shared" si="17"/>
        <v>44</v>
      </c>
      <c r="AV22" s="57">
        <v>23.1</v>
      </c>
      <c r="AW22" s="604">
        <v>12.9</v>
      </c>
      <c r="AX22" s="402">
        <f t="shared" si="18"/>
        <v>55.844155844155843</v>
      </c>
      <c r="AY22" s="420">
        <v>1.5</v>
      </c>
      <c r="AZ22" s="604">
        <v>22.8</v>
      </c>
      <c r="BA22" s="126">
        <f t="shared" si="19"/>
        <v>1520</v>
      </c>
      <c r="BB22" s="57">
        <v>0</v>
      </c>
      <c r="BC22" s="57">
        <v>0</v>
      </c>
      <c r="BD22" s="57">
        <v>0</v>
      </c>
      <c r="BE22" s="57">
        <v>0</v>
      </c>
      <c r="BF22" s="57">
        <v>0</v>
      </c>
      <c r="BG22" s="57">
        <v>0</v>
      </c>
      <c r="BH22" s="57">
        <v>1.4</v>
      </c>
      <c r="BI22" s="604">
        <v>8.3000000000000007</v>
      </c>
      <c r="BJ22" s="402">
        <f t="shared" si="20"/>
        <v>592.857142857143</v>
      </c>
    </row>
    <row r="23" spans="1:62" s="148" customFormat="1" ht="36" customHeight="1" outlineLevel="1">
      <c r="A23" s="370" t="s">
        <v>61</v>
      </c>
      <c r="B23" s="57">
        <f t="shared" si="2"/>
        <v>24</v>
      </c>
      <c r="C23" s="57">
        <f t="shared" si="3"/>
        <v>664.2</v>
      </c>
      <c r="D23" s="57">
        <v>0</v>
      </c>
      <c r="E23" s="57">
        <v>0</v>
      </c>
      <c r="F23" s="57">
        <v>0</v>
      </c>
      <c r="G23" s="57">
        <v>0</v>
      </c>
      <c r="H23" s="57">
        <v>0</v>
      </c>
      <c r="I23" s="381">
        <v>0</v>
      </c>
      <c r="J23" s="370" t="s">
        <v>61</v>
      </c>
      <c r="K23" s="57">
        <v>0</v>
      </c>
      <c r="L23" s="57">
        <v>0</v>
      </c>
      <c r="M23" s="57">
        <v>0</v>
      </c>
      <c r="N23" s="57">
        <v>6.7</v>
      </c>
      <c r="O23" s="604">
        <v>267.10000000000002</v>
      </c>
      <c r="P23" s="126">
        <f t="shared" si="4"/>
        <v>3986.5671641791046</v>
      </c>
      <c r="Q23" s="57">
        <v>17.3</v>
      </c>
      <c r="R23" s="604">
        <v>397.1</v>
      </c>
      <c r="S23" s="126">
        <f t="shared" si="5"/>
        <v>2295.3757225433528</v>
      </c>
      <c r="T23" s="57">
        <v>0</v>
      </c>
      <c r="U23" s="57">
        <v>0</v>
      </c>
      <c r="V23" s="381">
        <v>0</v>
      </c>
      <c r="W23" s="420">
        <f t="shared" si="7"/>
        <v>5.6</v>
      </c>
      <c r="X23" s="57">
        <f t="shared" si="8"/>
        <v>201.1</v>
      </c>
      <c r="Y23" s="57">
        <v>5.6</v>
      </c>
      <c r="Z23" s="604">
        <v>201.1</v>
      </c>
      <c r="AA23" s="126">
        <f t="shared" si="9"/>
        <v>3591.0714285714284</v>
      </c>
      <c r="AB23" s="57">
        <v>0</v>
      </c>
      <c r="AC23" s="57">
        <v>0</v>
      </c>
      <c r="AD23" s="57">
        <v>0</v>
      </c>
      <c r="AE23" s="57">
        <v>0</v>
      </c>
      <c r="AF23" s="57">
        <v>0</v>
      </c>
      <c r="AG23" s="126">
        <v>0</v>
      </c>
      <c r="AH23" s="57">
        <v>0</v>
      </c>
      <c r="AI23" s="57">
        <v>0</v>
      </c>
      <c r="AJ23" s="402">
        <v>0</v>
      </c>
      <c r="AK23" s="370" t="s">
        <v>61</v>
      </c>
      <c r="AL23" s="57">
        <f t="shared" si="13"/>
        <v>15.1</v>
      </c>
      <c r="AM23" s="57">
        <f t="shared" si="14"/>
        <v>478.9</v>
      </c>
      <c r="AN23" s="57">
        <v>15.1</v>
      </c>
      <c r="AO23" s="604">
        <v>478.9</v>
      </c>
      <c r="AP23" s="126">
        <f t="shared" si="15"/>
        <v>3171.5231788079473</v>
      </c>
      <c r="AQ23" s="57">
        <v>0</v>
      </c>
      <c r="AR23" s="57">
        <v>0</v>
      </c>
      <c r="AS23" s="57">
        <v>0</v>
      </c>
      <c r="AT23" s="57">
        <f t="shared" si="16"/>
        <v>1</v>
      </c>
      <c r="AU23" s="57">
        <f t="shared" si="17"/>
        <v>5.5</v>
      </c>
      <c r="AV23" s="57">
        <v>0</v>
      </c>
      <c r="AW23" s="57">
        <v>0</v>
      </c>
      <c r="AX23" s="381">
        <v>0</v>
      </c>
      <c r="AY23" s="420">
        <v>0</v>
      </c>
      <c r="AZ23" s="57">
        <v>0</v>
      </c>
      <c r="BA23" s="57">
        <v>0</v>
      </c>
      <c r="BB23" s="57">
        <v>0</v>
      </c>
      <c r="BC23" s="57">
        <v>0</v>
      </c>
      <c r="BD23" s="57">
        <v>0</v>
      </c>
      <c r="BE23" s="57">
        <v>0</v>
      </c>
      <c r="BF23" s="57">
        <v>0</v>
      </c>
      <c r="BG23" s="57">
        <v>0</v>
      </c>
      <c r="BH23" s="57">
        <v>1</v>
      </c>
      <c r="BI23" s="604">
        <v>5.5</v>
      </c>
      <c r="BJ23" s="402">
        <f t="shared" si="20"/>
        <v>550</v>
      </c>
    </row>
    <row r="24" spans="1:62" s="148" customFormat="1" ht="36" customHeight="1" outlineLevel="1">
      <c r="A24" s="370" t="s">
        <v>62</v>
      </c>
      <c r="B24" s="57">
        <f t="shared" si="2"/>
        <v>20.5</v>
      </c>
      <c r="C24" s="57">
        <f t="shared" si="3"/>
        <v>678.5</v>
      </c>
      <c r="D24" s="57">
        <v>0</v>
      </c>
      <c r="E24" s="57">
        <v>0</v>
      </c>
      <c r="F24" s="57">
        <v>0</v>
      </c>
      <c r="G24" s="57">
        <v>0</v>
      </c>
      <c r="H24" s="57">
        <v>0</v>
      </c>
      <c r="I24" s="381">
        <v>0</v>
      </c>
      <c r="J24" s="370" t="s">
        <v>62</v>
      </c>
      <c r="K24" s="57">
        <v>0</v>
      </c>
      <c r="L24" s="57">
        <v>0</v>
      </c>
      <c r="M24" s="57">
        <v>0</v>
      </c>
      <c r="N24" s="57">
        <v>9</v>
      </c>
      <c r="O24" s="604">
        <v>405</v>
      </c>
      <c r="P24" s="126">
        <f t="shared" si="4"/>
        <v>4500</v>
      </c>
      <c r="Q24" s="57">
        <v>11.5</v>
      </c>
      <c r="R24" s="604">
        <v>273.5</v>
      </c>
      <c r="S24" s="126">
        <f t="shared" si="5"/>
        <v>2378.2608695652175</v>
      </c>
      <c r="T24" s="57">
        <v>0</v>
      </c>
      <c r="U24" s="57">
        <v>0</v>
      </c>
      <c r="V24" s="381">
        <v>0</v>
      </c>
      <c r="W24" s="420">
        <f t="shared" si="7"/>
        <v>3</v>
      </c>
      <c r="X24" s="57">
        <f t="shared" si="8"/>
        <v>101.1</v>
      </c>
      <c r="Y24" s="57">
        <v>3</v>
      </c>
      <c r="Z24" s="604">
        <v>101.1</v>
      </c>
      <c r="AA24" s="126">
        <f t="shared" si="9"/>
        <v>3369.9999999999995</v>
      </c>
      <c r="AB24" s="57">
        <v>0</v>
      </c>
      <c r="AC24" s="57">
        <v>0</v>
      </c>
      <c r="AD24" s="57">
        <v>0</v>
      </c>
      <c r="AE24" s="57">
        <v>0</v>
      </c>
      <c r="AF24" s="57">
        <v>0</v>
      </c>
      <c r="AG24" s="126">
        <v>0</v>
      </c>
      <c r="AH24" s="57">
        <v>0</v>
      </c>
      <c r="AI24" s="57">
        <v>0</v>
      </c>
      <c r="AJ24" s="402">
        <v>0</v>
      </c>
      <c r="AK24" s="370" t="s">
        <v>62</v>
      </c>
      <c r="AL24" s="57">
        <f t="shared" si="13"/>
        <v>4.5999999999999996</v>
      </c>
      <c r="AM24" s="57">
        <f t="shared" si="14"/>
        <v>175</v>
      </c>
      <c r="AN24" s="57">
        <v>4.5999999999999996</v>
      </c>
      <c r="AO24" s="604">
        <v>175</v>
      </c>
      <c r="AP24" s="126">
        <f t="shared" si="15"/>
        <v>3804.347826086957</v>
      </c>
      <c r="AQ24" s="57">
        <v>0</v>
      </c>
      <c r="AR24" s="57">
        <v>0</v>
      </c>
      <c r="AS24" s="57">
        <v>0</v>
      </c>
      <c r="AT24" s="57">
        <f t="shared" si="16"/>
        <v>17.600000000000001</v>
      </c>
      <c r="AU24" s="57">
        <f t="shared" si="17"/>
        <v>27.5</v>
      </c>
      <c r="AV24" s="57">
        <v>16.5</v>
      </c>
      <c r="AW24" s="604">
        <v>21.5</v>
      </c>
      <c r="AX24" s="402">
        <f t="shared" si="18"/>
        <v>130.30303030303031</v>
      </c>
      <c r="AY24" s="420">
        <v>0</v>
      </c>
      <c r="AZ24" s="57">
        <v>0</v>
      </c>
      <c r="BA24" s="57">
        <v>0</v>
      </c>
      <c r="BB24" s="57">
        <v>0</v>
      </c>
      <c r="BC24" s="57">
        <v>0</v>
      </c>
      <c r="BD24" s="57">
        <v>0</v>
      </c>
      <c r="BE24" s="57">
        <v>0</v>
      </c>
      <c r="BF24" s="57">
        <v>0</v>
      </c>
      <c r="BG24" s="57">
        <v>0</v>
      </c>
      <c r="BH24" s="57">
        <v>1.1000000000000001</v>
      </c>
      <c r="BI24" s="604">
        <v>6</v>
      </c>
      <c r="BJ24" s="402">
        <f t="shared" si="20"/>
        <v>545.45454545454538</v>
      </c>
    </row>
    <row r="25" spans="1:62" s="148" customFormat="1" ht="38.25" customHeight="1" outlineLevel="1">
      <c r="A25" s="370" t="s">
        <v>63</v>
      </c>
      <c r="B25" s="57">
        <f t="shared" si="2"/>
        <v>155.19999999999999</v>
      </c>
      <c r="C25" s="57">
        <f t="shared" si="3"/>
        <v>6350.9000000000005</v>
      </c>
      <c r="D25" s="57">
        <v>0</v>
      </c>
      <c r="E25" s="57">
        <v>0</v>
      </c>
      <c r="F25" s="57">
        <v>0</v>
      </c>
      <c r="G25" s="57">
        <v>0</v>
      </c>
      <c r="H25" s="57">
        <v>0</v>
      </c>
      <c r="I25" s="381">
        <v>0</v>
      </c>
      <c r="J25" s="370" t="s">
        <v>63</v>
      </c>
      <c r="K25" s="57">
        <v>0</v>
      </c>
      <c r="L25" s="57">
        <v>0</v>
      </c>
      <c r="M25" s="57">
        <v>0</v>
      </c>
      <c r="N25" s="57">
        <v>130.1</v>
      </c>
      <c r="O25" s="604">
        <v>5670.8</v>
      </c>
      <c r="P25" s="126">
        <f t="shared" si="4"/>
        <v>4358.8009223674098</v>
      </c>
      <c r="Q25" s="57">
        <v>25.1</v>
      </c>
      <c r="R25" s="604">
        <v>680.1</v>
      </c>
      <c r="S25" s="126">
        <f t="shared" si="5"/>
        <v>2709.5617529880478</v>
      </c>
      <c r="T25" s="57">
        <v>0</v>
      </c>
      <c r="U25" s="57">
        <v>0</v>
      </c>
      <c r="V25" s="381">
        <v>0</v>
      </c>
      <c r="W25" s="420">
        <f t="shared" si="7"/>
        <v>347.3</v>
      </c>
      <c r="X25" s="57">
        <f t="shared" si="8"/>
        <v>9640.1</v>
      </c>
      <c r="Y25" s="57">
        <v>277.10000000000002</v>
      </c>
      <c r="Z25" s="604">
        <v>7122.1</v>
      </c>
      <c r="AA25" s="126">
        <f t="shared" si="9"/>
        <v>2570.2273547455793</v>
      </c>
      <c r="AB25" s="57">
        <v>45</v>
      </c>
      <c r="AC25" s="604">
        <v>1925.1</v>
      </c>
      <c r="AD25" s="126">
        <f t="shared" si="10"/>
        <v>4278</v>
      </c>
      <c r="AE25" s="57">
        <v>5.2</v>
      </c>
      <c r="AF25" s="604">
        <v>69.900000000000006</v>
      </c>
      <c r="AG25" s="126">
        <f t="shared" si="11"/>
        <v>1344.2307692307693</v>
      </c>
      <c r="AH25" s="57">
        <v>20</v>
      </c>
      <c r="AI25" s="604">
        <v>523</v>
      </c>
      <c r="AJ25" s="402">
        <f t="shared" si="12"/>
        <v>2615</v>
      </c>
      <c r="AK25" s="370" t="s">
        <v>63</v>
      </c>
      <c r="AL25" s="57">
        <f t="shared" si="13"/>
        <v>330.20000000000005</v>
      </c>
      <c r="AM25" s="57">
        <f t="shared" si="14"/>
        <v>9693.1</v>
      </c>
      <c r="AN25" s="57">
        <v>315.10000000000002</v>
      </c>
      <c r="AO25" s="604">
        <v>9300</v>
      </c>
      <c r="AP25" s="126">
        <f t="shared" si="15"/>
        <v>2951.4439860361786</v>
      </c>
      <c r="AQ25" s="57">
        <v>15.1</v>
      </c>
      <c r="AR25" s="604">
        <v>393.1</v>
      </c>
      <c r="AS25" s="126">
        <f t="shared" ref="AS25" si="21">AR25/AQ25*100</f>
        <v>2603.3112582781459</v>
      </c>
      <c r="AT25" s="57">
        <f t="shared" si="16"/>
        <v>34.700000000000003</v>
      </c>
      <c r="AU25" s="57">
        <f t="shared" si="17"/>
        <v>64.899999999999991</v>
      </c>
      <c r="AV25" s="57">
        <v>33</v>
      </c>
      <c r="AW25" s="604">
        <v>41</v>
      </c>
      <c r="AX25" s="402">
        <f t="shared" si="18"/>
        <v>124.24242424242425</v>
      </c>
      <c r="AY25" s="420">
        <v>1.5</v>
      </c>
      <c r="AZ25" s="604">
        <v>22.8</v>
      </c>
      <c r="BA25" s="126">
        <f t="shared" si="19"/>
        <v>1520</v>
      </c>
      <c r="BB25" s="57">
        <v>0</v>
      </c>
      <c r="BC25" s="57">
        <v>0</v>
      </c>
      <c r="BD25" s="57">
        <v>0</v>
      </c>
      <c r="BE25" s="57">
        <v>0</v>
      </c>
      <c r="BF25" s="57">
        <v>0</v>
      </c>
      <c r="BG25" s="57">
        <v>0</v>
      </c>
      <c r="BH25" s="57">
        <v>0.2</v>
      </c>
      <c r="BI25" s="604">
        <v>1.1000000000000001</v>
      </c>
      <c r="BJ25" s="402">
        <f t="shared" si="20"/>
        <v>550</v>
      </c>
    </row>
    <row r="26" spans="1:62" s="54" customFormat="1" ht="11.25" customHeight="1" thickBot="1">
      <c r="A26" s="410"/>
      <c r="B26" s="411"/>
      <c r="C26" s="411"/>
      <c r="D26" s="411"/>
      <c r="E26" s="411"/>
      <c r="F26" s="412" t="s">
        <v>72</v>
      </c>
      <c r="G26" s="411"/>
      <c r="H26" s="411"/>
      <c r="I26" s="413"/>
      <c r="J26" s="415"/>
      <c r="K26" s="411"/>
      <c r="L26" s="411"/>
      <c r="M26" s="411"/>
      <c r="N26" s="411"/>
      <c r="O26" s="411"/>
      <c r="P26" s="411"/>
      <c r="Q26" s="411"/>
      <c r="R26" s="411"/>
      <c r="S26" s="411"/>
      <c r="T26" s="411"/>
      <c r="U26" s="411"/>
      <c r="V26" s="413"/>
      <c r="W26" s="421"/>
      <c r="X26" s="422"/>
      <c r="Y26" s="422"/>
      <c r="Z26" s="422"/>
      <c r="AA26" s="422"/>
      <c r="AB26" s="422"/>
      <c r="AC26" s="422"/>
      <c r="AD26" s="422"/>
      <c r="AE26" s="422"/>
      <c r="AF26" s="422"/>
      <c r="AG26" s="422"/>
      <c r="AH26" s="422"/>
      <c r="AI26" s="422"/>
      <c r="AJ26" s="423"/>
      <c r="AK26" s="415"/>
      <c r="AL26" s="422"/>
      <c r="AM26" s="422"/>
      <c r="AN26" s="422"/>
      <c r="AO26" s="422"/>
      <c r="AP26" s="422"/>
      <c r="AQ26" s="422"/>
      <c r="AR26" s="422"/>
      <c r="AS26" s="422"/>
      <c r="AT26" s="422"/>
      <c r="AU26" s="422"/>
      <c r="AV26" s="422"/>
      <c r="AW26" s="422"/>
      <c r="AX26" s="423"/>
      <c r="AY26" s="421"/>
      <c r="AZ26" s="422"/>
      <c r="BA26" s="422"/>
      <c r="BB26" s="422"/>
      <c r="BC26" s="422"/>
      <c r="BD26" s="422"/>
      <c r="BE26" s="422"/>
      <c r="BF26" s="422"/>
      <c r="BG26" s="422"/>
      <c r="BH26" s="422"/>
      <c r="BI26" s="422"/>
      <c r="BJ26" s="423"/>
    </row>
    <row r="27" spans="1:62" s="54" customFormat="1" ht="11.25" customHeight="1">
      <c r="A27" s="149"/>
      <c r="B27" s="150"/>
      <c r="C27" s="150"/>
      <c r="D27" s="150"/>
      <c r="E27" s="150"/>
      <c r="F27" s="150"/>
      <c r="G27" s="150"/>
      <c r="H27" s="150"/>
      <c r="I27" s="150"/>
      <c r="J27" s="150"/>
      <c r="K27" s="150"/>
      <c r="L27" s="150"/>
      <c r="M27" s="150"/>
      <c r="N27" s="150"/>
      <c r="O27" s="150"/>
      <c r="P27" s="150"/>
      <c r="Q27" s="150"/>
      <c r="R27" s="150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  <c r="AF27" s="150"/>
      <c r="AG27" s="150"/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  <c r="BI27" s="150"/>
      <c r="BJ27" s="150"/>
    </row>
    <row r="28" spans="1:62" ht="15" customHeight="1">
      <c r="A28" s="850" t="s">
        <v>416</v>
      </c>
      <c r="B28" s="850"/>
      <c r="C28" s="850"/>
      <c r="D28" s="850"/>
      <c r="E28" s="850"/>
      <c r="F28" s="850"/>
      <c r="G28" s="850"/>
      <c r="H28" s="850"/>
      <c r="I28" s="768"/>
      <c r="J28" s="850"/>
      <c r="K28" s="850"/>
      <c r="L28" s="850"/>
      <c r="M28" s="850"/>
      <c r="N28" s="850"/>
      <c r="O28" s="850"/>
      <c r="P28" s="850"/>
      <c r="Q28" s="850"/>
      <c r="R28" s="768"/>
      <c r="S28" s="768"/>
      <c r="T28" s="768"/>
      <c r="U28" s="768"/>
      <c r="V28" s="768"/>
      <c r="W28" s="850" t="s">
        <v>407</v>
      </c>
      <c r="X28" s="850"/>
      <c r="Y28" s="850"/>
      <c r="Z28" s="850"/>
      <c r="AA28" s="850"/>
      <c r="AB28" s="850"/>
      <c r="AC28" s="850"/>
      <c r="AD28" s="850"/>
      <c r="AE28" s="768"/>
      <c r="AF28" s="768"/>
      <c r="AG28" s="768"/>
      <c r="AH28" s="768"/>
      <c r="AI28" s="768"/>
      <c r="AJ28" s="768"/>
      <c r="AK28" s="850"/>
      <c r="AL28" s="850"/>
      <c r="AM28" s="850"/>
      <c r="AN28" s="850"/>
      <c r="AO28" s="850"/>
      <c r="AP28" s="850"/>
      <c r="AQ28" s="850"/>
      <c r="AR28" s="850"/>
      <c r="AS28" s="768"/>
      <c r="AT28" s="768"/>
      <c r="AU28" s="768"/>
      <c r="AV28" s="768"/>
      <c r="AW28" s="768"/>
      <c r="AX28" s="768"/>
      <c r="AY28" s="850" t="s">
        <v>407</v>
      </c>
      <c r="AZ28" s="850"/>
      <c r="BA28" s="850"/>
      <c r="BB28" s="850"/>
      <c r="BC28" s="850"/>
      <c r="BD28" s="850"/>
      <c r="BE28" s="850"/>
      <c r="BF28" s="850"/>
      <c r="BG28" s="768"/>
      <c r="BH28" s="768"/>
      <c r="BI28" s="768"/>
      <c r="BJ28" s="768"/>
    </row>
    <row r="30" spans="1:62">
      <c r="A30" s="61"/>
    </row>
  </sheetData>
  <mergeCells count="42">
    <mergeCell ref="A5:B5"/>
    <mergeCell ref="T7:V7"/>
    <mergeCell ref="AT6:AX6"/>
    <mergeCell ref="AY6:BJ6"/>
    <mergeCell ref="AW8:AX8"/>
    <mergeCell ref="AZ8:BA8"/>
    <mergeCell ref="BC8:BD8"/>
    <mergeCell ref="BF8:BG8"/>
    <mergeCell ref="BI8:BJ8"/>
    <mergeCell ref="H8:I8"/>
    <mergeCell ref="K6:V6"/>
    <mergeCell ref="B6:I6"/>
    <mergeCell ref="L8:M8"/>
    <mergeCell ref="O8:P8"/>
    <mergeCell ref="R8:S8"/>
    <mergeCell ref="U8:V8"/>
    <mergeCell ref="A28:H28"/>
    <mergeCell ref="J28:Q28"/>
    <mergeCell ref="AK28:AR28"/>
    <mergeCell ref="J3:V3"/>
    <mergeCell ref="AC8:AD8"/>
    <mergeCell ref="AO8:AP8"/>
    <mergeCell ref="AR8:AS8"/>
    <mergeCell ref="AL6:AS6"/>
    <mergeCell ref="A6:A7"/>
    <mergeCell ref="A8:A9"/>
    <mergeCell ref="J6:J7"/>
    <mergeCell ref="J8:J9"/>
    <mergeCell ref="AK6:AK7"/>
    <mergeCell ref="AK8:AK9"/>
    <mergeCell ref="W5:X5"/>
    <mergeCell ref="E8:F8"/>
    <mergeCell ref="W6:AJ6"/>
    <mergeCell ref="W28:AD28"/>
    <mergeCell ref="AY28:BF28"/>
    <mergeCell ref="AQ7:AS7"/>
    <mergeCell ref="J2:V2"/>
    <mergeCell ref="AY2:BJ3"/>
    <mergeCell ref="AY5:AZ5"/>
    <mergeCell ref="Z8:AA8"/>
    <mergeCell ref="AI8:AJ8"/>
    <mergeCell ref="AF8:AG8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75" orientation="portrait" blackAndWhite="1" r:id="rId1"/>
  <headerFooter alignWithMargins="0"/>
  <colBreaks count="4" manualBreakCount="4">
    <brk id="9" max="1048575" man="1"/>
    <brk id="22" max="1048575" man="1"/>
    <brk id="36" max="1048575" man="1"/>
    <brk id="50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M38"/>
  <sheetViews>
    <sheetView view="pageBreakPreview" topLeftCell="A10" zoomScaleNormal="100" workbookViewId="0">
      <selection activeCell="Q36" sqref="Q36"/>
    </sheetView>
  </sheetViews>
  <sheetFormatPr defaultColWidth="7.109375" defaultRowHeight="13.5" outlineLevelRow="1"/>
  <cols>
    <col min="1" max="1" width="8.33203125" style="151" customWidth="1"/>
    <col min="2" max="13" width="5.6640625" style="151" customWidth="1"/>
    <col min="14" max="16384" width="7.109375" style="151"/>
  </cols>
  <sheetData>
    <row r="1" spans="1:13" s="171" customFormat="1" ht="15" customHeight="1">
      <c r="A1" s="173"/>
      <c r="M1" s="172"/>
    </row>
    <row r="2" spans="1:13" s="426" customFormat="1" ht="29.25" customHeight="1">
      <c r="A2" s="424" t="s">
        <v>415</v>
      </c>
      <c r="B2" s="425"/>
      <c r="C2" s="425"/>
      <c r="D2" s="425"/>
      <c r="E2" s="425"/>
      <c r="F2" s="425"/>
      <c r="G2" s="425"/>
      <c r="H2" s="425"/>
      <c r="I2" s="425"/>
      <c r="J2" s="425"/>
      <c r="K2" s="425"/>
      <c r="L2" s="425"/>
      <c r="M2" s="425"/>
    </row>
    <row r="3" spans="1:13" s="429" customFormat="1" ht="29.25" customHeight="1">
      <c r="A3" s="427" t="s">
        <v>118</v>
      </c>
      <c r="B3" s="428"/>
      <c r="C3" s="428"/>
      <c r="D3" s="428"/>
      <c r="E3" s="428"/>
      <c r="F3" s="428"/>
      <c r="G3" s="428"/>
      <c r="H3" s="428"/>
      <c r="I3" s="428"/>
      <c r="J3" s="428"/>
      <c r="K3" s="428"/>
      <c r="L3" s="428"/>
      <c r="M3" s="428"/>
    </row>
    <row r="4" spans="1:13" s="168" customFormat="1" ht="15" customHeight="1">
      <c r="A4" s="170"/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</row>
    <row r="5" spans="1:13" s="168" customFormat="1" ht="15" customHeight="1" thickBot="1">
      <c r="A5" s="168" t="s">
        <v>1</v>
      </c>
      <c r="G5" s="770"/>
      <c r="M5" s="771" t="s">
        <v>45</v>
      </c>
    </row>
    <row r="6" spans="1:13" s="159" customFormat="1" ht="30.75" customHeight="1">
      <c r="A6" s="431" t="s">
        <v>98</v>
      </c>
      <c r="B6" s="870" t="s">
        <v>122</v>
      </c>
      <c r="C6" s="871"/>
      <c r="D6" s="872"/>
      <c r="E6" s="166" t="s">
        <v>121</v>
      </c>
      <c r="F6" s="165"/>
      <c r="G6" s="167"/>
      <c r="H6" s="166" t="s">
        <v>120</v>
      </c>
      <c r="I6" s="165"/>
      <c r="J6" s="167"/>
      <c r="K6" s="166" t="s">
        <v>119</v>
      </c>
      <c r="L6" s="165"/>
      <c r="M6" s="432"/>
    </row>
    <row r="7" spans="1:13" s="159" customFormat="1" ht="27" customHeight="1">
      <c r="A7" s="433"/>
      <c r="B7" s="164" t="s">
        <v>117</v>
      </c>
      <c r="C7" s="842" t="s">
        <v>400</v>
      </c>
      <c r="D7" s="843"/>
      <c r="E7" s="164" t="s">
        <v>117</v>
      </c>
      <c r="F7" s="842" t="s">
        <v>400</v>
      </c>
      <c r="G7" s="843"/>
      <c r="H7" s="164" t="s">
        <v>117</v>
      </c>
      <c r="I7" s="842" t="s">
        <v>400</v>
      </c>
      <c r="J7" s="843"/>
      <c r="K7" s="164" t="s">
        <v>117</v>
      </c>
      <c r="L7" s="842" t="s">
        <v>400</v>
      </c>
      <c r="M7" s="844"/>
    </row>
    <row r="8" spans="1:13" s="159" customFormat="1" ht="17.25" customHeight="1">
      <c r="A8" s="434" t="s">
        <v>51</v>
      </c>
      <c r="B8" s="160" t="s">
        <v>83</v>
      </c>
      <c r="C8" s="163"/>
      <c r="D8" s="162" t="s">
        <v>3</v>
      </c>
      <c r="E8" s="160" t="s">
        <v>83</v>
      </c>
      <c r="F8" s="160"/>
      <c r="G8" s="161" t="s">
        <v>3</v>
      </c>
      <c r="H8" s="160" t="s">
        <v>83</v>
      </c>
      <c r="I8" s="160"/>
      <c r="J8" s="161" t="s">
        <v>3</v>
      </c>
      <c r="K8" s="160" t="s">
        <v>83</v>
      </c>
      <c r="L8" s="160"/>
      <c r="M8" s="435" t="s">
        <v>3</v>
      </c>
    </row>
    <row r="9" spans="1:13" ht="35.1" customHeight="1">
      <c r="A9" s="436">
        <v>2014</v>
      </c>
      <c r="B9" s="158">
        <v>44.8</v>
      </c>
      <c r="C9" s="158">
        <v>34.5</v>
      </c>
      <c r="D9" s="158">
        <v>77.2</v>
      </c>
      <c r="E9" s="158">
        <v>193.3</v>
      </c>
      <c r="F9" s="158">
        <v>208.1</v>
      </c>
      <c r="G9" s="158">
        <v>107.7</v>
      </c>
      <c r="H9" s="158">
        <v>4.5999999999999996</v>
      </c>
      <c r="I9" s="158">
        <v>7.4</v>
      </c>
      <c r="J9" s="158">
        <v>162</v>
      </c>
      <c r="K9" s="158">
        <v>0</v>
      </c>
      <c r="L9" s="158">
        <v>0</v>
      </c>
      <c r="M9" s="437">
        <v>0</v>
      </c>
    </row>
    <row r="10" spans="1:13" ht="35.1" customHeight="1">
      <c r="A10" s="436">
        <v>2015</v>
      </c>
      <c r="B10" s="158">
        <v>44.150000000000006</v>
      </c>
      <c r="C10" s="158">
        <v>31.400000000000002</v>
      </c>
      <c r="D10" s="158">
        <v>71.121177802944501</v>
      </c>
      <c r="E10" s="158">
        <v>190.56</v>
      </c>
      <c r="F10" s="158">
        <v>206.09</v>
      </c>
      <c r="G10" s="158">
        <v>108.14966414777498</v>
      </c>
      <c r="H10" s="158">
        <v>4.3699999999999992</v>
      </c>
      <c r="I10" s="158">
        <v>6.93</v>
      </c>
      <c r="J10" s="158">
        <v>158.58123569794051</v>
      </c>
      <c r="K10" s="158">
        <v>0</v>
      </c>
      <c r="L10" s="158">
        <v>0</v>
      </c>
      <c r="M10" s="437">
        <v>0</v>
      </c>
    </row>
    <row r="11" spans="1:13" s="157" customFormat="1" ht="35.1" customHeight="1">
      <c r="A11" s="436">
        <v>2016</v>
      </c>
      <c r="B11" s="158">
        <v>23.5</v>
      </c>
      <c r="C11" s="158">
        <v>15.899999999999999</v>
      </c>
      <c r="D11" s="158">
        <v>67.659574468085111</v>
      </c>
      <c r="E11" s="158">
        <v>190.4</v>
      </c>
      <c r="F11" s="158">
        <v>205.79999999999998</v>
      </c>
      <c r="G11" s="158">
        <v>108.08823529411764</v>
      </c>
      <c r="H11" s="158">
        <v>4.3999999999999995</v>
      </c>
      <c r="I11" s="158">
        <v>7.0000000000000009</v>
      </c>
      <c r="J11" s="158">
        <v>159.09090909090912</v>
      </c>
      <c r="K11" s="158">
        <v>0</v>
      </c>
      <c r="L11" s="158">
        <v>0</v>
      </c>
      <c r="M11" s="437">
        <v>0</v>
      </c>
    </row>
    <row r="12" spans="1:13" s="157" customFormat="1" ht="35.1" customHeight="1">
      <c r="A12" s="436">
        <v>2017</v>
      </c>
      <c r="B12" s="158">
        <v>22.45</v>
      </c>
      <c r="C12" s="158">
        <v>16.46</v>
      </c>
      <c r="D12" s="158">
        <v>73.318485523385306</v>
      </c>
      <c r="E12" s="158">
        <v>165.2</v>
      </c>
      <c r="F12" s="158">
        <v>199.51000000000002</v>
      </c>
      <c r="G12" s="158">
        <v>120.76876513317194</v>
      </c>
      <c r="H12" s="158">
        <v>4.26</v>
      </c>
      <c r="I12" s="158">
        <v>7.3599999999999994</v>
      </c>
      <c r="J12" s="158">
        <v>172.76995305164317</v>
      </c>
      <c r="K12" s="158">
        <v>0</v>
      </c>
      <c r="L12" s="158">
        <v>0</v>
      </c>
      <c r="M12" s="437">
        <v>0</v>
      </c>
    </row>
    <row r="13" spans="1:13" s="157" customFormat="1" ht="35.1" customHeight="1">
      <c r="A13" s="436">
        <v>2018</v>
      </c>
      <c r="B13" s="158">
        <v>23.7</v>
      </c>
      <c r="C13" s="158">
        <v>17.740000000000002</v>
      </c>
      <c r="D13" s="158">
        <v>74.852320675105503</v>
      </c>
      <c r="E13" s="158">
        <v>167.55</v>
      </c>
      <c r="F13" s="158">
        <v>201.15</v>
      </c>
      <c r="G13" s="158">
        <v>120.05371530886302</v>
      </c>
      <c r="H13" s="158">
        <v>5.67</v>
      </c>
      <c r="I13" s="158">
        <v>7.85</v>
      </c>
      <c r="J13" s="158">
        <v>138.44797178130511</v>
      </c>
      <c r="K13" s="158">
        <v>0</v>
      </c>
      <c r="L13" s="158">
        <v>0</v>
      </c>
      <c r="M13" s="437">
        <v>0</v>
      </c>
    </row>
    <row r="14" spans="1:13" s="624" customFormat="1" ht="35.1" customHeight="1">
      <c r="A14" s="623">
        <v>2019</v>
      </c>
      <c r="B14" s="612">
        <f>SUM(B15:B24)</f>
        <v>23.499999999999996</v>
      </c>
      <c r="C14" s="612">
        <f>SUM(C15:C24)</f>
        <v>15.8</v>
      </c>
      <c r="D14" s="613">
        <f>C14/B14*100</f>
        <v>67.2340425531915</v>
      </c>
      <c r="E14" s="612">
        <f>SUM(E15:E24)</f>
        <v>190.5</v>
      </c>
      <c r="F14" s="612">
        <f>SUM(F15:F24)</f>
        <v>205.89999999999998</v>
      </c>
      <c r="G14" s="613">
        <f>F14/E14*100</f>
        <v>108.08398950131233</v>
      </c>
      <c r="H14" s="612">
        <f>SUM(H15:H24)</f>
        <v>4.4000000000000004</v>
      </c>
      <c r="I14" s="612">
        <f>SUM(I15:I24)</f>
        <v>7</v>
      </c>
      <c r="J14" s="613">
        <f>I14/H14*100</f>
        <v>159.09090909090909</v>
      </c>
      <c r="K14" s="612">
        <f>SUM(K15:K24)</f>
        <v>0</v>
      </c>
      <c r="L14" s="612">
        <f>SUM(L15:L24)</f>
        <v>0</v>
      </c>
      <c r="M14" s="761">
        <f>SUM(M15:M24)</f>
        <v>0</v>
      </c>
    </row>
    <row r="15" spans="1:13" s="157" customFormat="1" ht="33.75" customHeight="1" outlineLevel="1">
      <c r="A15" s="438" t="s">
        <v>54</v>
      </c>
      <c r="B15" s="711">
        <v>1.1000000000000001</v>
      </c>
      <c r="C15" s="711">
        <v>0.9</v>
      </c>
      <c r="D15" s="709">
        <f>C15/B15*100</f>
        <v>81.818181818181813</v>
      </c>
      <c r="E15" s="711">
        <v>11.1</v>
      </c>
      <c r="F15" s="711">
        <v>12.4</v>
      </c>
      <c r="G15" s="709">
        <f>F15/E15*100</f>
        <v>111.71171171171173</v>
      </c>
      <c r="H15" s="57">
        <v>0</v>
      </c>
      <c r="I15" s="57">
        <v>0</v>
      </c>
      <c r="J15" s="57">
        <v>0</v>
      </c>
      <c r="K15" s="57">
        <v>0</v>
      </c>
      <c r="L15" s="57">
        <v>0</v>
      </c>
      <c r="M15" s="381">
        <v>0</v>
      </c>
    </row>
    <row r="16" spans="1:13" s="157" customFormat="1" ht="33.75" customHeight="1" outlineLevel="1">
      <c r="A16" s="438" t="s">
        <v>55</v>
      </c>
      <c r="B16" s="57">
        <v>3</v>
      </c>
      <c r="C16" s="604">
        <v>1.8</v>
      </c>
      <c r="D16" s="615">
        <f t="shared" ref="D16:D24" si="0">C16/B16*100</f>
        <v>60</v>
      </c>
      <c r="E16" s="57">
        <v>21</v>
      </c>
      <c r="F16" s="604">
        <v>21.2</v>
      </c>
      <c r="G16" s="615">
        <f t="shared" ref="G16:G24" si="1">F16/E16*100</f>
        <v>100.95238095238095</v>
      </c>
      <c r="H16" s="57">
        <v>0.1</v>
      </c>
      <c r="I16" s="604">
        <v>0.2</v>
      </c>
      <c r="J16" s="615">
        <f t="shared" ref="J16:J24" si="2">I16/H16*100</f>
        <v>200</v>
      </c>
      <c r="K16" s="57">
        <v>0</v>
      </c>
      <c r="L16" s="57">
        <v>0</v>
      </c>
      <c r="M16" s="381">
        <v>0</v>
      </c>
    </row>
    <row r="17" spans="1:13" s="157" customFormat="1" ht="33.75" customHeight="1" outlineLevel="1">
      <c r="A17" s="438" t="s">
        <v>56</v>
      </c>
      <c r="B17" s="57">
        <v>1.6</v>
      </c>
      <c r="C17" s="604">
        <v>0.8</v>
      </c>
      <c r="D17" s="615">
        <f t="shared" si="0"/>
        <v>50</v>
      </c>
      <c r="E17" s="57">
        <v>16</v>
      </c>
      <c r="F17" s="604">
        <v>16.100000000000001</v>
      </c>
      <c r="G17" s="615">
        <f t="shared" si="1"/>
        <v>100.62500000000001</v>
      </c>
      <c r="H17" s="57">
        <v>1.2</v>
      </c>
      <c r="I17" s="604">
        <v>1.7</v>
      </c>
      <c r="J17" s="615">
        <f t="shared" si="2"/>
        <v>141.66666666666669</v>
      </c>
      <c r="K17" s="57">
        <v>0</v>
      </c>
      <c r="L17" s="57">
        <v>0</v>
      </c>
      <c r="M17" s="381">
        <v>0</v>
      </c>
    </row>
    <row r="18" spans="1:13" s="157" customFormat="1" ht="33.75" customHeight="1" outlineLevel="1">
      <c r="A18" s="438" t="s">
        <v>57</v>
      </c>
      <c r="B18" s="57">
        <v>2</v>
      </c>
      <c r="C18" s="604">
        <v>1.4</v>
      </c>
      <c r="D18" s="615">
        <f t="shared" si="0"/>
        <v>70</v>
      </c>
      <c r="E18" s="57">
        <v>22</v>
      </c>
      <c r="F18" s="604">
        <v>23.3</v>
      </c>
      <c r="G18" s="615">
        <f t="shared" si="1"/>
        <v>105.90909090909091</v>
      </c>
      <c r="H18" s="57">
        <v>0</v>
      </c>
      <c r="I18" s="57">
        <v>0</v>
      </c>
      <c r="J18" s="57">
        <v>0</v>
      </c>
      <c r="K18" s="57">
        <v>0</v>
      </c>
      <c r="L18" s="57">
        <v>0</v>
      </c>
      <c r="M18" s="381">
        <v>0</v>
      </c>
    </row>
    <row r="19" spans="1:13" s="157" customFormat="1" ht="33.75" customHeight="1" outlineLevel="1">
      <c r="A19" s="438" t="s">
        <v>58</v>
      </c>
      <c r="B19" s="57">
        <v>1.5</v>
      </c>
      <c r="C19" s="604">
        <v>0.8</v>
      </c>
      <c r="D19" s="615">
        <f t="shared" si="0"/>
        <v>53.333333333333336</v>
      </c>
      <c r="E19" s="57">
        <v>14.2</v>
      </c>
      <c r="F19" s="604">
        <v>15.5</v>
      </c>
      <c r="G19" s="615">
        <f t="shared" si="1"/>
        <v>109.1549295774648</v>
      </c>
      <c r="H19" s="57">
        <v>0</v>
      </c>
      <c r="I19" s="57">
        <v>0</v>
      </c>
      <c r="J19" s="57">
        <v>0</v>
      </c>
      <c r="K19" s="57">
        <v>0</v>
      </c>
      <c r="L19" s="57">
        <v>0</v>
      </c>
      <c r="M19" s="381">
        <v>0</v>
      </c>
    </row>
    <row r="20" spans="1:13" s="157" customFormat="1" ht="33.75" customHeight="1" outlineLevel="1">
      <c r="A20" s="438" t="s">
        <v>399</v>
      </c>
      <c r="B20" s="57">
        <v>2.2000000000000002</v>
      </c>
      <c r="C20" s="604">
        <v>1.6</v>
      </c>
      <c r="D20" s="615">
        <f t="shared" si="0"/>
        <v>72.727272727272734</v>
      </c>
      <c r="E20" s="57">
        <v>20</v>
      </c>
      <c r="F20" s="604">
        <v>22.4</v>
      </c>
      <c r="G20" s="615">
        <f t="shared" si="1"/>
        <v>111.99999999999999</v>
      </c>
      <c r="H20" s="57">
        <v>0</v>
      </c>
      <c r="I20" s="57">
        <v>0</v>
      </c>
      <c r="J20" s="57">
        <v>0</v>
      </c>
      <c r="K20" s="57">
        <v>0</v>
      </c>
      <c r="L20" s="57">
        <v>0</v>
      </c>
      <c r="M20" s="381">
        <v>0</v>
      </c>
    </row>
    <row r="21" spans="1:13" s="157" customFormat="1" ht="33.75" customHeight="1" outlineLevel="1">
      <c r="A21" s="438" t="s">
        <v>60</v>
      </c>
      <c r="B21" s="57">
        <v>2.2999999999999998</v>
      </c>
      <c r="C21" s="604">
        <v>1.8</v>
      </c>
      <c r="D21" s="615">
        <f t="shared" si="0"/>
        <v>78.260869565217391</v>
      </c>
      <c r="E21" s="57">
        <v>20</v>
      </c>
      <c r="F21" s="604">
        <v>20.2</v>
      </c>
      <c r="G21" s="615">
        <f t="shared" si="1"/>
        <v>101</v>
      </c>
      <c r="H21" s="57">
        <v>0</v>
      </c>
      <c r="I21" s="57">
        <v>0</v>
      </c>
      <c r="J21" s="57">
        <v>0</v>
      </c>
      <c r="K21" s="57">
        <v>0</v>
      </c>
      <c r="L21" s="57">
        <v>0</v>
      </c>
      <c r="M21" s="381">
        <v>0</v>
      </c>
    </row>
    <row r="22" spans="1:13" s="157" customFormat="1" ht="33.75" customHeight="1" outlineLevel="1">
      <c r="A22" s="438" t="s">
        <v>61</v>
      </c>
      <c r="B22" s="57">
        <v>1.2</v>
      </c>
      <c r="C22" s="604">
        <v>0.7</v>
      </c>
      <c r="D22" s="615">
        <f t="shared" si="0"/>
        <v>58.333333333333336</v>
      </c>
      <c r="E22" s="57">
        <v>15.2</v>
      </c>
      <c r="F22" s="604">
        <v>16.2</v>
      </c>
      <c r="G22" s="615">
        <f t="shared" si="1"/>
        <v>106.57894736842107</v>
      </c>
      <c r="H22" s="57">
        <v>0.2</v>
      </c>
      <c r="I22" s="604">
        <v>0.3</v>
      </c>
      <c r="J22" s="615">
        <f t="shared" si="2"/>
        <v>149.99999999999997</v>
      </c>
      <c r="K22" s="57">
        <v>0</v>
      </c>
      <c r="L22" s="57">
        <v>0</v>
      </c>
      <c r="M22" s="381">
        <v>0</v>
      </c>
    </row>
    <row r="23" spans="1:13" s="157" customFormat="1" ht="33.75" customHeight="1" outlineLevel="1">
      <c r="A23" s="438" t="s">
        <v>62</v>
      </c>
      <c r="B23" s="57">
        <v>3.4</v>
      </c>
      <c r="C23" s="604">
        <v>2.4</v>
      </c>
      <c r="D23" s="615">
        <f t="shared" si="0"/>
        <v>70.588235294117652</v>
      </c>
      <c r="E23" s="57">
        <v>21</v>
      </c>
      <c r="F23" s="604">
        <v>24.4</v>
      </c>
      <c r="G23" s="615">
        <f t="shared" si="1"/>
        <v>116.19047619047618</v>
      </c>
      <c r="H23" s="57">
        <v>1.4</v>
      </c>
      <c r="I23" s="604">
        <v>2.2999999999999998</v>
      </c>
      <c r="J23" s="615">
        <f t="shared" si="2"/>
        <v>164.28571428571428</v>
      </c>
      <c r="K23" s="57">
        <v>0</v>
      </c>
      <c r="L23" s="57">
        <v>0</v>
      </c>
      <c r="M23" s="381">
        <v>0</v>
      </c>
    </row>
    <row r="24" spans="1:13" s="157" customFormat="1" ht="35.25" customHeight="1">
      <c r="A24" s="438" t="s">
        <v>63</v>
      </c>
      <c r="B24" s="57">
        <v>5.2</v>
      </c>
      <c r="C24" s="604">
        <v>3.6</v>
      </c>
      <c r="D24" s="615">
        <f t="shared" si="0"/>
        <v>69.230769230769226</v>
      </c>
      <c r="E24" s="57">
        <v>30</v>
      </c>
      <c r="F24" s="604">
        <v>34.200000000000003</v>
      </c>
      <c r="G24" s="615">
        <f t="shared" si="1"/>
        <v>114.00000000000001</v>
      </c>
      <c r="H24" s="57">
        <v>1.5</v>
      </c>
      <c r="I24" s="604">
        <v>2.5</v>
      </c>
      <c r="J24" s="615">
        <f t="shared" si="2"/>
        <v>166.66666666666669</v>
      </c>
      <c r="K24" s="57">
        <v>0</v>
      </c>
      <c r="L24" s="57">
        <v>0</v>
      </c>
      <c r="M24" s="381">
        <v>0</v>
      </c>
    </row>
    <row r="25" spans="1:13" s="157" customFormat="1" ht="9.9499999999999993" customHeight="1" thickBot="1">
      <c r="A25" s="439"/>
      <c r="B25" s="440"/>
      <c r="C25" s="440"/>
      <c r="D25" s="440"/>
      <c r="E25" s="440"/>
      <c r="F25" s="440"/>
      <c r="G25" s="440"/>
      <c r="H25" s="441"/>
      <c r="I25" s="441"/>
      <c r="J25" s="441"/>
      <c r="K25" s="441"/>
      <c r="L25" s="441"/>
      <c r="M25" s="442"/>
    </row>
    <row r="26" spans="1:13" s="157" customFormat="1" ht="9.9499999999999993" customHeight="1">
      <c r="A26" s="156"/>
      <c r="B26" s="155"/>
      <c r="C26" s="155"/>
      <c r="D26" s="155"/>
      <c r="E26" s="155"/>
      <c r="F26" s="155"/>
      <c r="G26" s="155"/>
      <c r="H26" s="155"/>
      <c r="I26" s="155"/>
      <c r="J26" s="155"/>
      <c r="K26" s="155"/>
      <c r="L26" s="155"/>
      <c r="M26" s="155"/>
    </row>
    <row r="27" spans="1:13" s="157" customFormat="1" ht="15" customHeight="1">
      <c r="A27" s="769" t="s">
        <v>416</v>
      </c>
      <c r="B27" s="769"/>
      <c r="C27" s="769"/>
      <c r="D27" s="769"/>
      <c r="E27" s="769"/>
      <c r="F27" s="769"/>
      <c r="G27" s="769"/>
      <c r="H27" s="769"/>
      <c r="I27" s="151"/>
      <c r="J27" s="151"/>
      <c r="K27" s="151"/>
      <c r="L27" s="151"/>
      <c r="M27" s="151"/>
    </row>
    <row r="28" spans="1:13" s="157" customFormat="1" ht="33.75" customHeight="1">
      <c r="A28" s="153"/>
      <c r="B28" s="153"/>
      <c r="C28" s="153"/>
      <c r="D28" s="153"/>
      <c r="E28" s="153"/>
      <c r="F28" s="153"/>
      <c r="G28" s="153"/>
      <c r="H28" s="151"/>
      <c r="I28" s="151"/>
      <c r="J28" s="151"/>
      <c r="K28" s="151"/>
      <c r="L28" s="151"/>
      <c r="M28" s="151"/>
    </row>
    <row r="29" spans="1:13" s="157" customFormat="1" ht="33.75" customHeight="1">
      <c r="A29" s="152"/>
      <c r="B29" s="151"/>
      <c r="C29" s="151"/>
      <c r="D29" s="151"/>
      <c r="E29" s="151"/>
      <c r="F29" s="151"/>
      <c r="G29" s="151"/>
      <c r="H29" s="151"/>
      <c r="I29" s="151"/>
      <c r="J29" s="151"/>
      <c r="K29" s="151"/>
      <c r="L29" s="151"/>
      <c r="M29" s="151"/>
    </row>
    <row r="30" spans="1:13" s="157" customFormat="1" ht="33.75" customHeight="1">
      <c r="A30" s="151"/>
      <c r="B30" s="151"/>
      <c r="C30" s="151"/>
      <c r="D30" s="151"/>
      <c r="E30" s="151"/>
      <c r="F30" s="151"/>
      <c r="G30" s="151"/>
      <c r="H30" s="151"/>
      <c r="I30" s="151"/>
      <c r="J30" s="151"/>
      <c r="K30" s="151"/>
      <c r="L30" s="151"/>
      <c r="M30" s="151"/>
    </row>
    <row r="31" spans="1:13" s="157" customFormat="1" ht="33.75" customHeight="1">
      <c r="A31" s="151"/>
      <c r="B31" s="151"/>
      <c r="C31" s="151"/>
      <c r="D31" s="151"/>
      <c r="E31" s="151"/>
      <c r="F31" s="151"/>
      <c r="G31" s="151"/>
      <c r="H31" s="151"/>
      <c r="I31" s="151"/>
      <c r="J31" s="151"/>
      <c r="K31" s="151"/>
      <c r="L31" s="151"/>
      <c r="M31" s="151"/>
    </row>
    <row r="32" spans="1:13" s="157" customFormat="1" ht="33.75" customHeight="1">
      <c r="A32" s="151"/>
      <c r="B32" s="151"/>
      <c r="C32" s="151"/>
      <c r="D32" s="151"/>
      <c r="E32" s="151"/>
      <c r="F32" s="151"/>
      <c r="G32" s="151"/>
      <c r="H32" s="151"/>
      <c r="I32" s="151"/>
      <c r="J32" s="151"/>
      <c r="K32" s="151"/>
      <c r="L32" s="151"/>
      <c r="M32" s="151"/>
    </row>
    <row r="33" spans="1:13" s="157" customFormat="1" ht="33.75" customHeight="1">
      <c r="A33" s="151"/>
      <c r="B33" s="151"/>
      <c r="C33" s="151"/>
      <c r="D33" s="151"/>
      <c r="E33" s="151"/>
      <c r="F33" s="151"/>
      <c r="G33" s="151"/>
      <c r="H33" s="151"/>
      <c r="I33" s="151"/>
      <c r="J33" s="151"/>
      <c r="K33" s="151"/>
      <c r="L33" s="151"/>
      <c r="M33" s="151"/>
    </row>
    <row r="34" spans="1:13" s="157" customFormat="1" ht="33.75" customHeight="1">
      <c r="A34" s="151"/>
      <c r="B34" s="151"/>
      <c r="C34" s="151"/>
      <c r="D34" s="151"/>
      <c r="E34" s="151"/>
      <c r="F34" s="151"/>
      <c r="G34" s="151"/>
      <c r="H34" s="151"/>
      <c r="I34" s="151"/>
      <c r="J34" s="151"/>
      <c r="K34" s="151"/>
      <c r="L34" s="151"/>
      <c r="M34" s="151"/>
    </row>
    <row r="35" spans="1:13" s="157" customFormat="1" ht="33.75" customHeight="1">
      <c r="A35" s="151"/>
      <c r="B35" s="151"/>
      <c r="C35" s="151"/>
      <c r="D35" s="151"/>
      <c r="E35" s="151"/>
      <c r="F35" s="151"/>
      <c r="G35" s="151"/>
      <c r="H35" s="151"/>
      <c r="I35" s="151"/>
      <c r="J35" s="151"/>
      <c r="K35" s="151"/>
      <c r="L35" s="151"/>
      <c r="M35" s="151"/>
    </row>
    <row r="36" spans="1:13" ht="9.9499999999999993" customHeight="1"/>
    <row r="37" spans="1:13" ht="26.25" customHeight="1"/>
    <row r="38" spans="1:13" s="154" customFormat="1" ht="15" customHeight="1">
      <c r="A38" s="151"/>
      <c r="B38" s="151"/>
      <c r="C38" s="151"/>
      <c r="D38" s="151"/>
      <c r="E38" s="151"/>
      <c r="F38" s="151"/>
      <c r="G38" s="151"/>
      <c r="H38" s="151"/>
      <c r="I38" s="151"/>
      <c r="J38" s="151"/>
      <c r="K38" s="151"/>
      <c r="L38" s="151"/>
      <c r="M38" s="151"/>
    </row>
  </sheetData>
  <mergeCells count="5">
    <mergeCell ref="B6:D6"/>
    <mergeCell ref="C7:D7"/>
    <mergeCell ref="F7:G7"/>
    <mergeCell ref="I7:J7"/>
    <mergeCell ref="L7:M7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7" orientation="portrait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T19"/>
  <sheetViews>
    <sheetView view="pageBreakPreview" topLeftCell="H1" zoomScaleNormal="100" workbookViewId="0">
      <selection activeCell="Q36" sqref="Q36"/>
    </sheetView>
  </sheetViews>
  <sheetFormatPr defaultColWidth="7.109375" defaultRowHeight="13.5"/>
  <cols>
    <col min="1" max="1" width="9.77734375" style="117" customWidth="1"/>
    <col min="2" max="8" width="8.88671875" style="117" customWidth="1"/>
    <col min="9" max="9" width="6.21875" style="117" customWidth="1"/>
    <col min="10" max="10" width="6" style="117" customWidth="1"/>
    <col min="11" max="11" width="5.88671875" style="117" customWidth="1"/>
    <col min="12" max="12" width="6.109375" style="117" customWidth="1"/>
    <col min="13" max="14" width="5.6640625" style="117" customWidth="1"/>
    <col min="15" max="15" width="6.44140625" style="117" customWidth="1"/>
    <col min="16" max="18" width="6.33203125" style="117" customWidth="1"/>
    <col min="19" max="19" width="6.44140625" style="117" customWidth="1"/>
    <col min="20" max="20" width="8.5546875" style="117" customWidth="1"/>
    <col min="21" max="16384" width="7.109375" style="117"/>
  </cols>
  <sheetData>
    <row r="1" spans="1:20" s="96" customFormat="1" ht="15" customHeight="1">
      <c r="R1" s="97"/>
      <c r="T1" s="97"/>
    </row>
    <row r="2" spans="1:20" s="445" customFormat="1" ht="30" customHeight="1">
      <c r="A2" s="444" t="s">
        <v>507</v>
      </c>
      <c r="B2" s="444"/>
      <c r="C2" s="444"/>
      <c r="D2" s="444"/>
      <c r="E2" s="444"/>
      <c r="F2" s="444"/>
      <c r="G2" s="444"/>
      <c r="H2" s="444"/>
      <c r="I2" s="874" t="s">
        <v>156</v>
      </c>
      <c r="J2" s="874"/>
      <c r="K2" s="874"/>
      <c r="L2" s="874"/>
      <c r="M2" s="874"/>
      <c r="N2" s="874"/>
      <c r="O2" s="874"/>
      <c r="P2" s="874"/>
      <c r="Q2" s="874"/>
      <c r="R2" s="874"/>
      <c r="S2" s="874"/>
      <c r="T2" s="874"/>
    </row>
    <row r="3" spans="1:20" s="384" customFormat="1" ht="30" customHeight="1">
      <c r="A3" s="382"/>
      <c r="B3" s="444"/>
      <c r="C3" s="444"/>
      <c r="D3" s="444"/>
      <c r="E3" s="444"/>
      <c r="F3" s="444"/>
      <c r="G3" s="444"/>
      <c r="H3" s="444"/>
      <c r="I3" s="854"/>
      <c r="J3" s="854"/>
      <c r="K3" s="854"/>
      <c r="L3" s="854"/>
      <c r="M3" s="854"/>
      <c r="N3" s="854"/>
      <c r="O3" s="854"/>
      <c r="P3" s="854"/>
      <c r="Q3" s="854"/>
      <c r="R3" s="854"/>
      <c r="S3" s="854"/>
      <c r="T3" s="854"/>
    </row>
    <row r="4" spans="1:20" s="175" customFormat="1" ht="15" customHeight="1">
      <c r="A4" s="176"/>
      <c r="B4" s="176"/>
      <c r="C4" s="177"/>
      <c r="D4" s="177"/>
      <c r="E4" s="177"/>
      <c r="F4" s="177"/>
      <c r="G4" s="177"/>
      <c r="H4" s="178"/>
      <c r="I4" s="178"/>
      <c r="J4" s="178"/>
      <c r="K4" s="178"/>
      <c r="L4" s="174"/>
      <c r="M4" s="174"/>
      <c r="N4" s="174"/>
      <c r="O4" s="174"/>
      <c r="P4" s="174"/>
      <c r="Q4" s="174"/>
      <c r="R4" s="174"/>
      <c r="S4" s="174"/>
      <c r="T4" s="174"/>
    </row>
    <row r="5" spans="1:20" s="175" customFormat="1" ht="15" customHeight="1" thickBot="1">
      <c r="A5" s="175" t="s">
        <v>2</v>
      </c>
      <c r="H5" s="739"/>
      <c r="S5" s="772"/>
      <c r="T5" s="739" t="s">
        <v>123</v>
      </c>
    </row>
    <row r="6" spans="1:20" s="100" customFormat="1" ht="16.5" customHeight="1">
      <c r="A6" s="859" t="s">
        <v>124</v>
      </c>
      <c r="B6" s="717" t="s">
        <v>125</v>
      </c>
      <c r="C6" s="717" t="s">
        <v>126</v>
      </c>
      <c r="D6" s="884" t="s">
        <v>127</v>
      </c>
      <c r="E6" s="863"/>
      <c r="F6" s="863"/>
      <c r="G6" s="885"/>
      <c r="H6" s="718" t="s">
        <v>128</v>
      </c>
      <c r="I6" s="416" t="s">
        <v>129</v>
      </c>
      <c r="J6" s="134"/>
      <c r="K6" s="179"/>
      <c r="L6" s="857" t="s">
        <v>130</v>
      </c>
      <c r="M6" s="848"/>
      <c r="N6" s="858"/>
      <c r="O6" s="857" t="s">
        <v>160</v>
      </c>
      <c r="P6" s="848"/>
      <c r="Q6" s="848"/>
      <c r="R6" s="858"/>
      <c r="S6" s="454" t="s">
        <v>131</v>
      </c>
      <c r="T6" s="455" t="s">
        <v>132</v>
      </c>
    </row>
    <row r="7" spans="1:20" s="100" customFormat="1" ht="20.25" customHeight="1">
      <c r="A7" s="860"/>
      <c r="B7" s="106"/>
      <c r="C7" s="106" t="s">
        <v>133</v>
      </c>
      <c r="D7" s="180" t="s">
        <v>134</v>
      </c>
      <c r="E7" s="107" t="s">
        <v>135</v>
      </c>
      <c r="F7" s="106" t="s">
        <v>136</v>
      </c>
      <c r="G7" s="106" t="s">
        <v>137</v>
      </c>
      <c r="H7" s="443" t="s">
        <v>138</v>
      </c>
      <c r="I7" s="417" t="s">
        <v>139</v>
      </c>
      <c r="J7" s="135"/>
      <c r="K7" s="137"/>
      <c r="L7" s="875" t="s">
        <v>159</v>
      </c>
      <c r="M7" s="876"/>
      <c r="N7" s="877"/>
      <c r="O7" s="875" t="s">
        <v>161</v>
      </c>
      <c r="P7" s="876"/>
      <c r="Q7" s="876"/>
      <c r="R7" s="877"/>
      <c r="S7" s="108" t="s">
        <v>140</v>
      </c>
      <c r="T7" s="456" t="s">
        <v>140</v>
      </c>
    </row>
    <row r="8" spans="1:20" s="100" customFormat="1" ht="21" customHeight="1">
      <c r="A8" s="860"/>
      <c r="B8" s="106"/>
      <c r="C8" s="106"/>
      <c r="D8" s="108"/>
      <c r="E8" s="108"/>
      <c r="F8" s="108"/>
      <c r="G8" s="108"/>
      <c r="H8" s="450" t="s">
        <v>141</v>
      </c>
      <c r="I8" s="722" t="s">
        <v>134</v>
      </c>
      <c r="J8" s="108" t="s">
        <v>142</v>
      </c>
      <c r="K8" s="106" t="s">
        <v>143</v>
      </c>
      <c r="L8" s="108" t="s">
        <v>134</v>
      </c>
      <c r="M8" s="108" t="s">
        <v>142</v>
      </c>
      <c r="N8" s="106" t="s">
        <v>143</v>
      </c>
      <c r="O8" s="106" t="s">
        <v>134</v>
      </c>
      <c r="P8" s="106" t="s">
        <v>144</v>
      </c>
      <c r="Q8" s="108" t="s">
        <v>145</v>
      </c>
      <c r="R8" s="108" t="s">
        <v>146</v>
      </c>
      <c r="S8" s="108"/>
      <c r="T8" s="457"/>
    </row>
    <row r="9" spans="1:20" s="100" customFormat="1" ht="13.5" customHeight="1">
      <c r="A9" s="860"/>
      <c r="B9" s="447"/>
      <c r="C9" s="880" t="s">
        <v>164</v>
      </c>
      <c r="D9" s="448"/>
      <c r="E9" s="449"/>
      <c r="F9" s="447"/>
      <c r="G9" s="447"/>
      <c r="H9" s="878" t="s">
        <v>158</v>
      </c>
      <c r="I9" s="722"/>
      <c r="J9" s="108"/>
      <c r="K9" s="106"/>
      <c r="L9" s="108"/>
      <c r="M9" s="108"/>
      <c r="N9" s="106"/>
      <c r="O9" s="106"/>
      <c r="P9" s="106"/>
      <c r="Q9" s="106"/>
      <c r="R9" s="108"/>
      <c r="S9" s="880" t="s">
        <v>163</v>
      </c>
      <c r="T9" s="878" t="s">
        <v>162</v>
      </c>
    </row>
    <row r="10" spans="1:20" s="100" customFormat="1" ht="23.25" customHeight="1">
      <c r="A10" s="846"/>
      <c r="B10" s="446" t="s">
        <v>147</v>
      </c>
      <c r="C10" s="883"/>
      <c r="D10" s="446" t="s">
        <v>147</v>
      </c>
      <c r="E10" s="446" t="s">
        <v>148</v>
      </c>
      <c r="F10" s="446" t="s">
        <v>149</v>
      </c>
      <c r="G10" s="446" t="s">
        <v>157</v>
      </c>
      <c r="H10" s="882"/>
      <c r="I10" s="458" t="s">
        <v>147</v>
      </c>
      <c r="J10" s="720" t="s">
        <v>150</v>
      </c>
      <c r="K10" s="446" t="s">
        <v>151</v>
      </c>
      <c r="L10" s="720" t="s">
        <v>147</v>
      </c>
      <c r="M10" s="720" t="s">
        <v>150</v>
      </c>
      <c r="N10" s="446" t="s">
        <v>151</v>
      </c>
      <c r="O10" s="446" t="s">
        <v>147</v>
      </c>
      <c r="P10" s="446" t="s">
        <v>152</v>
      </c>
      <c r="Q10" s="446" t="s">
        <v>153</v>
      </c>
      <c r="R10" s="720" t="s">
        <v>154</v>
      </c>
      <c r="S10" s="881"/>
      <c r="T10" s="879"/>
    </row>
    <row r="11" spans="1:20" ht="60" customHeight="1">
      <c r="A11" s="393">
        <v>2014</v>
      </c>
      <c r="B11" s="261">
        <v>12837</v>
      </c>
      <c r="C11" s="261">
        <v>4011</v>
      </c>
      <c r="D11" s="181">
        <v>2746</v>
      </c>
      <c r="E11" s="261">
        <v>742</v>
      </c>
      <c r="F11" s="261">
        <v>1428</v>
      </c>
      <c r="G11" s="261">
        <v>576</v>
      </c>
      <c r="H11" s="451">
        <v>77</v>
      </c>
      <c r="I11" s="459">
        <v>2067</v>
      </c>
      <c r="J11" s="460">
        <v>1601</v>
      </c>
      <c r="K11" s="460">
        <v>466</v>
      </c>
      <c r="L11" s="460">
        <v>2010</v>
      </c>
      <c r="M11" s="460">
        <v>1790</v>
      </c>
      <c r="N11" s="460">
        <v>220</v>
      </c>
      <c r="O11" s="461">
        <v>545</v>
      </c>
      <c r="P11" s="460">
        <v>215</v>
      </c>
      <c r="Q11" s="460">
        <v>280</v>
      </c>
      <c r="R11" s="460">
        <v>50</v>
      </c>
      <c r="S11" s="460">
        <v>253</v>
      </c>
      <c r="T11" s="451">
        <v>1128</v>
      </c>
    </row>
    <row r="12" spans="1:20" ht="60" customHeight="1">
      <c r="A12" s="393">
        <v>2015</v>
      </c>
      <c r="B12" s="261">
        <v>12409</v>
      </c>
      <c r="C12" s="261">
        <v>3850</v>
      </c>
      <c r="D12" s="181">
        <v>2716</v>
      </c>
      <c r="E12" s="261">
        <v>738</v>
      </c>
      <c r="F12" s="261">
        <v>1407</v>
      </c>
      <c r="G12" s="261">
        <v>571</v>
      </c>
      <c r="H12" s="451">
        <v>91</v>
      </c>
      <c r="I12" s="459">
        <v>1916</v>
      </c>
      <c r="J12" s="460">
        <v>1451</v>
      </c>
      <c r="K12" s="460">
        <v>465</v>
      </c>
      <c r="L12" s="460">
        <v>1941</v>
      </c>
      <c r="M12" s="460">
        <v>1627</v>
      </c>
      <c r="N12" s="460">
        <v>314</v>
      </c>
      <c r="O12" s="461">
        <v>554</v>
      </c>
      <c r="P12" s="460">
        <v>212</v>
      </c>
      <c r="Q12" s="460">
        <v>280</v>
      </c>
      <c r="R12" s="460">
        <v>62</v>
      </c>
      <c r="S12" s="460">
        <v>265</v>
      </c>
      <c r="T12" s="451">
        <v>1076</v>
      </c>
    </row>
    <row r="13" spans="1:20" ht="60" customHeight="1">
      <c r="A13" s="393">
        <v>2016</v>
      </c>
      <c r="B13" s="261">
        <v>11689</v>
      </c>
      <c r="C13" s="261">
        <v>3911</v>
      </c>
      <c r="D13" s="181">
        <v>2870</v>
      </c>
      <c r="E13" s="261">
        <v>755</v>
      </c>
      <c r="F13" s="261">
        <v>1499</v>
      </c>
      <c r="G13" s="261">
        <v>616</v>
      </c>
      <c r="H13" s="451">
        <v>128</v>
      </c>
      <c r="I13" s="459">
        <v>1491</v>
      </c>
      <c r="J13" s="460">
        <v>975</v>
      </c>
      <c r="K13" s="460">
        <v>516</v>
      </c>
      <c r="L13" s="460">
        <v>1711</v>
      </c>
      <c r="M13" s="460">
        <v>1311</v>
      </c>
      <c r="N13" s="460">
        <v>400</v>
      </c>
      <c r="O13" s="461">
        <v>439</v>
      </c>
      <c r="P13" s="460">
        <v>92</v>
      </c>
      <c r="Q13" s="460">
        <v>281</v>
      </c>
      <c r="R13" s="460">
        <v>66</v>
      </c>
      <c r="S13" s="460">
        <v>250</v>
      </c>
      <c r="T13" s="451">
        <v>889</v>
      </c>
    </row>
    <row r="14" spans="1:20" ht="60" customHeight="1">
      <c r="A14" s="393">
        <v>2017</v>
      </c>
      <c r="B14" s="261">
        <v>11159</v>
      </c>
      <c r="C14" s="261">
        <v>3716</v>
      </c>
      <c r="D14" s="261">
        <v>2738</v>
      </c>
      <c r="E14" s="261">
        <v>807</v>
      </c>
      <c r="F14" s="261">
        <v>1349</v>
      </c>
      <c r="G14" s="261">
        <v>582</v>
      </c>
      <c r="H14" s="452">
        <v>157</v>
      </c>
      <c r="I14" s="462">
        <v>1274</v>
      </c>
      <c r="J14" s="261">
        <v>774</v>
      </c>
      <c r="K14" s="261">
        <v>500</v>
      </c>
      <c r="L14" s="261">
        <v>1641</v>
      </c>
      <c r="M14" s="261">
        <v>1394</v>
      </c>
      <c r="N14" s="261">
        <v>247</v>
      </c>
      <c r="O14" s="261">
        <v>391</v>
      </c>
      <c r="P14" s="261">
        <v>64</v>
      </c>
      <c r="Q14" s="261">
        <v>237</v>
      </c>
      <c r="R14" s="261">
        <v>90</v>
      </c>
      <c r="S14" s="261">
        <v>225</v>
      </c>
      <c r="T14" s="452">
        <v>1017</v>
      </c>
    </row>
    <row r="15" spans="1:20" ht="60" customHeight="1">
      <c r="A15" s="393">
        <v>2018</v>
      </c>
      <c r="B15" s="261">
        <v>11172</v>
      </c>
      <c r="C15" s="261">
        <v>3617</v>
      </c>
      <c r="D15" s="261">
        <v>2639</v>
      </c>
      <c r="E15" s="261">
        <v>707</v>
      </c>
      <c r="F15" s="261">
        <v>1318</v>
      </c>
      <c r="G15" s="261">
        <v>614</v>
      </c>
      <c r="H15" s="452">
        <v>236</v>
      </c>
      <c r="I15" s="462">
        <v>1295</v>
      </c>
      <c r="J15" s="261">
        <v>735</v>
      </c>
      <c r="K15" s="261">
        <v>560</v>
      </c>
      <c r="L15" s="261">
        <v>1844</v>
      </c>
      <c r="M15" s="261">
        <v>1597</v>
      </c>
      <c r="N15" s="261">
        <v>247</v>
      </c>
      <c r="O15" s="261">
        <v>372</v>
      </c>
      <c r="P15" s="261">
        <v>77</v>
      </c>
      <c r="Q15" s="261">
        <v>207</v>
      </c>
      <c r="R15" s="261">
        <v>88</v>
      </c>
      <c r="S15" s="261">
        <v>219</v>
      </c>
      <c r="T15" s="452">
        <v>950</v>
      </c>
    </row>
    <row r="16" spans="1:20" s="634" customFormat="1" ht="60" customHeight="1">
      <c r="A16" s="619">
        <v>2019</v>
      </c>
      <c r="B16" s="631">
        <f>SUM(C16,D16,H16,I16,L16,O16,S16,T16)</f>
        <v>11472</v>
      </c>
      <c r="C16" s="631">
        <v>3462</v>
      </c>
      <c r="D16" s="631">
        <f>SUM(E16:G16)</f>
        <v>2762</v>
      </c>
      <c r="E16" s="631">
        <v>684</v>
      </c>
      <c r="F16" s="631">
        <v>1420</v>
      </c>
      <c r="G16" s="631">
        <v>658</v>
      </c>
      <c r="H16" s="632">
        <v>254</v>
      </c>
      <c r="I16" s="633">
        <f>SUM(J16:K16)</f>
        <v>1298</v>
      </c>
      <c r="J16" s="631">
        <v>752</v>
      </c>
      <c r="K16" s="631">
        <v>546</v>
      </c>
      <c r="L16" s="631">
        <f>SUM(M16:N16)</f>
        <v>2036</v>
      </c>
      <c r="M16" s="631">
        <v>1805</v>
      </c>
      <c r="N16" s="631">
        <v>231</v>
      </c>
      <c r="O16" s="631">
        <f>SUM(P16:R16)</f>
        <v>397</v>
      </c>
      <c r="P16" s="631">
        <v>78</v>
      </c>
      <c r="Q16" s="631">
        <v>219</v>
      </c>
      <c r="R16" s="631">
        <v>100</v>
      </c>
      <c r="S16" s="631">
        <v>234</v>
      </c>
      <c r="T16" s="632">
        <v>1029</v>
      </c>
    </row>
    <row r="17" spans="1:20" s="593" customFormat="1" ht="9.9499999999999993" customHeight="1" thickBot="1">
      <c r="A17" s="479"/>
      <c r="B17" s="588"/>
      <c r="C17" s="589"/>
      <c r="D17" s="589"/>
      <c r="E17" s="589"/>
      <c r="F17" s="589"/>
      <c r="G17" s="589"/>
      <c r="H17" s="590"/>
      <c r="I17" s="591"/>
      <c r="J17" s="589"/>
      <c r="K17" s="589"/>
      <c r="L17" s="589"/>
      <c r="M17" s="589"/>
      <c r="N17" s="589"/>
      <c r="O17" s="589"/>
      <c r="P17" s="589"/>
      <c r="Q17" s="589"/>
      <c r="R17" s="589"/>
      <c r="S17" s="589"/>
      <c r="T17" s="592"/>
    </row>
    <row r="18" spans="1:20" ht="9.9499999999999993" customHeight="1">
      <c r="A18" s="873" t="s">
        <v>155</v>
      </c>
      <c r="B18" s="873"/>
      <c r="C18" s="873"/>
      <c r="D18" s="873"/>
      <c r="E18" s="873"/>
      <c r="F18" s="873"/>
      <c r="G18" s="873"/>
      <c r="H18" s="873"/>
      <c r="I18" s="184"/>
      <c r="J18" s="184"/>
      <c r="K18" s="184"/>
      <c r="L18" s="185"/>
      <c r="M18" s="184"/>
      <c r="N18" s="184"/>
      <c r="O18" s="185"/>
      <c r="P18" s="185"/>
      <c r="Q18" s="186"/>
      <c r="R18" s="186"/>
      <c r="S18" s="186"/>
      <c r="T18" s="186"/>
    </row>
    <row r="19" spans="1:20">
      <c r="A19" s="77" t="s">
        <v>407</v>
      </c>
      <c r="H19" s="773"/>
      <c r="I19" s="773"/>
      <c r="J19" s="773"/>
      <c r="K19" s="773"/>
      <c r="L19" s="182"/>
      <c r="M19" s="773"/>
      <c r="N19" s="773"/>
      <c r="O19" s="182"/>
      <c r="P19" s="182"/>
      <c r="Q19" s="182"/>
      <c r="R19" s="182"/>
      <c r="S19" s="182"/>
      <c r="T19" s="182"/>
    </row>
  </sheetData>
  <mergeCells count="13">
    <mergeCell ref="A18:H18"/>
    <mergeCell ref="I2:T2"/>
    <mergeCell ref="I3:T3"/>
    <mergeCell ref="O7:R7"/>
    <mergeCell ref="T9:T10"/>
    <mergeCell ref="S9:S10"/>
    <mergeCell ref="H9:H10"/>
    <mergeCell ref="C9:C10"/>
    <mergeCell ref="D6:G6"/>
    <mergeCell ref="L6:N6"/>
    <mergeCell ref="O6:R6"/>
    <mergeCell ref="L7:N7"/>
    <mergeCell ref="A6:A10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7" orientation="portrait" blackAndWhite="1" r:id="rId1"/>
  <headerFooter alignWithMargins="0"/>
  <colBreaks count="1" manualBreakCount="1">
    <brk id="8" max="42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T18"/>
  <sheetViews>
    <sheetView view="pageBreakPreview" topLeftCell="A4" zoomScaleNormal="100" workbookViewId="0">
      <selection activeCell="Q36" sqref="Q36"/>
    </sheetView>
  </sheetViews>
  <sheetFormatPr defaultColWidth="7.109375" defaultRowHeight="13.5"/>
  <cols>
    <col min="1" max="1" width="7.77734375" style="51" customWidth="1"/>
    <col min="2" max="2" width="8.77734375" style="51" customWidth="1"/>
    <col min="3" max="3" width="8.88671875" style="51" customWidth="1"/>
    <col min="4" max="4" width="6.77734375" style="51" customWidth="1"/>
    <col min="5" max="5" width="7.88671875" style="51" customWidth="1"/>
    <col min="6" max="8" width="8.77734375" style="51" customWidth="1"/>
    <col min="9" max="9" width="8.33203125" style="51" customWidth="1"/>
    <col min="10" max="10" width="9.44140625" style="51" customWidth="1"/>
    <col min="11" max="16384" width="7.109375" style="51"/>
  </cols>
  <sheetData>
    <row r="1" spans="1:20" s="32" customFormat="1" ht="15" customHeight="1">
      <c r="J1" s="72"/>
    </row>
    <row r="2" spans="1:20" s="346" customFormat="1" ht="30" customHeight="1">
      <c r="A2" s="344" t="s">
        <v>508</v>
      </c>
      <c r="B2" s="345"/>
      <c r="C2" s="345"/>
      <c r="D2" s="345"/>
      <c r="E2" s="345"/>
      <c r="F2" s="345"/>
      <c r="G2" s="345"/>
      <c r="H2" s="345"/>
      <c r="I2" s="345"/>
      <c r="J2" s="344"/>
    </row>
    <row r="3" spans="1:20" s="349" customFormat="1" ht="30" customHeight="1">
      <c r="A3" s="344" t="s">
        <v>418</v>
      </c>
      <c r="B3" s="348"/>
      <c r="C3" s="348"/>
      <c r="D3" s="348"/>
      <c r="E3" s="348"/>
      <c r="F3" s="348"/>
      <c r="G3" s="348"/>
      <c r="H3" s="348"/>
      <c r="I3" s="348"/>
      <c r="J3" s="348"/>
    </row>
    <row r="4" spans="1:20" s="38" customFormat="1" ht="15" customHeight="1">
      <c r="A4" s="33"/>
      <c r="B4" s="37"/>
      <c r="C4" s="37"/>
      <c r="D4" s="37"/>
      <c r="E4" s="37"/>
      <c r="F4" s="37"/>
      <c r="G4" s="37"/>
      <c r="H4" s="37"/>
      <c r="I4" s="37"/>
      <c r="J4" s="37"/>
    </row>
    <row r="5" spans="1:20" s="39" customFormat="1" ht="15" customHeight="1" thickBot="1">
      <c r="A5" s="39" t="s">
        <v>419</v>
      </c>
      <c r="J5" s="11" t="s">
        <v>420</v>
      </c>
    </row>
    <row r="6" spans="1:20" s="35" customFormat="1" ht="18.75" customHeight="1">
      <c r="A6" s="829" t="s">
        <v>19</v>
      </c>
      <c r="B6" s="76" t="s">
        <v>421</v>
      </c>
      <c r="C6" s="121"/>
      <c r="D6" s="88" t="s">
        <v>422</v>
      </c>
      <c r="E6" s="121"/>
      <c r="F6" s="75"/>
      <c r="G6" s="76"/>
      <c r="H6" s="121"/>
      <c r="I6" s="735" t="s">
        <v>423</v>
      </c>
      <c r="J6" s="736" t="s">
        <v>424</v>
      </c>
    </row>
    <row r="7" spans="1:20" s="35" customFormat="1" ht="29.25" customHeight="1">
      <c r="A7" s="830"/>
      <c r="B7" s="727" t="s">
        <v>425</v>
      </c>
      <c r="C7" s="727" t="s">
        <v>426</v>
      </c>
      <c r="D7" s="727" t="s">
        <v>427</v>
      </c>
      <c r="E7" s="486" t="s">
        <v>439</v>
      </c>
      <c r="F7" s="308"/>
      <c r="G7" s="308"/>
      <c r="H7" s="308"/>
      <c r="I7" s="727"/>
      <c r="J7" s="886" t="s">
        <v>437</v>
      </c>
    </row>
    <row r="8" spans="1:20" s="35" customFormat="1" ht="14.25" customHeight="1">
      <c r="A8" s="830"/>
      <c r="B8" s="727"/>
      <c r="C8" s="727"/>
      <c r="D8" s="727"/>
      <c r="E8" s="727"/>
      <c r="F8" s="46" t="s">
        <v>428</v>
      </c>
      <c r="G8" s="469" t="s">
        <v>429</v>
      </c>
      <c r="H8" s="469" t="s">
        <v>430</v>
      </c>
      <c r="I8" s="888" t="s">
        <v>438</v>
      </c>
      <c r="J8" s="886"/>
    </row>
    <row r="9" spans="1:20" s="35" customFormat="1" ht="30.75" customHeight="1">
      <c r="A9" s="831"/>
      <c r="B9" s="487" t="s">
        <v>435</v>
      </c>
      <c r="C9" s="487" t="s">
        <v>434</v>
      </c>
      <c r="D9" s="487" t="s">
        <v>436</v>
      </c>
      <c r="E9" s="737"/>
      <c r="F9" s="724" t="s">
        <v>433</v>
      </c>
      <c r="G9" s="476" t="s">
        <v>431</v>
      </c>
      <c r="H9" s="476" t="s">
        <v>432</v>
      </c>
      <c r="I9" s="889"/>
      <c r="J9" s="887"/>
    </row>
    <row r="10" spans="1:20" ht="60" customHeight="1">
      <c r="A10" s="355">
        <v>2014</v>
      </c>
      <c r="B10" s="470">
        <v>1</v>
      </c>
      <c r="C10" s="66">
        <v>0</v>
      </c>
      <c r="D10" s="66">
        <v>1</v>
      </c>
      <c r="E10" s="477">
        <v>100000</v>
      </c>
      <c r="F10" s="26">
        <v>80000</v>
      </c>
      <c r="G10" s="470">
        <v>20000</v>
      </c>
      <c r="H10" s="470">
        <v>0</v>
      </c>
      <c r="I10" s="470">
        <v>100000</v>
      </c>
      <c r="J10" s="478">
        <v>150</v>
      </c>
    </row>
    <row r="11" spans="1:20" ht="60" customHeight="1">
      <c r="A11" s="355">
        <v>2015</v>
      </c>
      <c r="B11" s="470">
        <v>20</v>
      </c>
      <c r="C11" s="66">
        <v>0</v>
      </c>
      <c r="D11" s="66">
        <v>20</v>
      </c>
      <c r="E11" s="477">
        <v>1000000</v>
      </c>
      <c r="F11" s="26">
        <v>0</v>
      </c>
      <c r="G11" s="470">
        <v>1000000</v>
      </c>
      <c r="H11" s="470">
        <v>0</v>
      </c>
      <c r="I11" s="470">
        <v>1000000</v>
      </c>
      <c r="J11" s="478">
        <v>2800</v>
      </c>
    </row>
    <row r="12" spans="1:20" ht="60" customHeight="1">
      <c r="A12" s="355">
        <v>2016</v>
      </c>
      <c r="B12" s="470">
        <v>11</v>
      </c>
      <c r="C12" s="66">
        <v>0</v>
      </c>
      <c r="D12" s="66">
        <v>11</v>
      </c>
      <c r="E12" s="477">
        <v>0</v>
      </c>
      <c r="F12" s="26">
        <v>0</v>
      </c>
      <c r="G12" s="470">
        <v>600000</v>
      </c>
      <c r="H12" s="470">
        <v>0</v>
      </c>
      <c r="I12" s="470">
        <v>600000</v>
      </c>
      <c r="J12" s="478">
        <v>1540</v>
      </c>
    </row>
    <row r="13" spans="1:20" ht="60" customHeight="1">
      <c r="A13" s="355">
        <v>2017</v>
      </c>
      <c r="B13" s="470">
        <v>15</v>
      </c>
      <c r="C13" s="66"/>
      <c r="D13" s="66">
        <v>15</v>
      </c>
      <c r="E13" s="477">
        <v>750000</v>
      </c>
      <c r="F13" s="26">
        <v>50000</v>
      </c>
      <c r="G13" s="470">
        <v>700000</v>
      </c>
      <c r="H13" s="470">
        <v>0</v>
      </c>
      <c r="I13" s="470">
        <v>750000</v>
      </c>
      <c r="J13" s="478">
        <v>2124</v>
      </c>
    </row>
    <row r="14" spans="1:20" s="52" customFormat="1" ht="60" customHeight="1">
      <c r="A14" s="355">
        <v>2018</v>
      </c>
      <c r="B14" s="470">
        <v>4</v>
      </c>
      <c r="C14" s="66">
        <v>0</v>
      </c>
      <c r="D14" s="66">
        <v>4</v>
      </c>
      <c r="E14" s="477">
        <v>64325</v>
      </c>
      <c r="F14" s="26">
        <v>0</v>
      </c>
      <c r="G14" s="470">
        <v>64325</v>
      </c>
      <c r="H14" s="470"/>
      <c r="I14" s="470">
        <v>64325</v>
      </c>
      <c r="J14" s="478">
        <v>400</v>
      </c>
      <c r="K14" s="51"/>
    </row>
    <row r="15" spans="1:20" s="593" customFormat="1" ht="60" customHeight="1">
      <c r="A15" s="601">
        <v>2019</v>
      </c>
      <c r="B15" s="635">
        <v>7</v>
      </c>
      <c r="C15" s="636">
        <v>255894</v>
      </c>
      <c r="D15" s="636">
        <v>7</v>
      </c>
      <c r="E15" s="637">
        <v>255894</v>
      </c>
      <c r="F15" s="638">
        <v>0</v>
      </c>
      <c r="G15" s="635">
        <v>255894</v>
      </c>
      <c r="H15" s="635">
        <v>0</v>
      </c>
      <c r="I15" s="635">
        <v>255894</v>
      </c>
      <c r="J15" s="639">
        <v>980</v>
      </c>
    </row>
    <row r="16" spans="1:20" s="59" customFormat="1" ht="9.9499999999999993" customHeight="1" thickBot="1">
      <c r="A16" s="479"/>
      <c r="B16" s="480"/>
      <c r="C16" s="481"/>
      <c r="D16" s="482"/>
      <c r="E16" s="483"/>
      <c r="F16" s="484"/>
      <c r="G16" s="480"/>
      <c r="H16" s="480"/>
      <c r="I16" s="480"/>
      <c r="J16" s="485"/>
      <c r="K16" s="326"/>
      <c r="L16" s="326"/>
      <c r="M16" s="326"/>
      <c r="N16" s="211"/>
      <c r="O16" s="211"/>
      <c r="P16" s="211"/>
      <c r="Q16" s="211"/>
      <c r="R16" s="211"/>
      <c r="S16" s="211"/>
      <c r="T16" s="68"/>
    </row>
    <row r="17" spans="1:20" s="59" customFormat="1" ht="9.9499999999999993" customHeight="1">
      <c r="A17" s="471"/>
      <c r="B17" s="263"/>
      <c r="C17" s="262"/>
      <c r="D17" s="472"/>
      <c r="E17" s="473"/>
      <c r="F17" s="474"/>
      <c r="G17" s="263"/>
      <c r="H17" s="263"/>
      <c r="I17" s="263"/>
      <c r="J17" s="475"/>
      <c r="K17" s="326"/>
      <c r="L17" s="326"/>
      <c r="M17" s="326"/>
      <c r="N17" s="211"/>
      <c r="O17" s="211"/>
      <c r="P17" s="211"/>
      <c r="Q17" s="211"/>
      <c r="R17" s="211"/>
      <c r="S17" s="211"/>
      <c r="T17" s="68"/>
    </row>
    <row r="18" spans="1:20">
      <c r="A18" s="59" t="s">
        <v>376</v>
      </c>
      <c r="B18" s="59"/>
      <c r="C18" s="59"/>
      <c r="D18" s="59"/>
      <c r="E18" s="59"/>
      <c r="F18" s="59"/>
      <c r="G18" s="59"/>
      <c r="H18" s="326"/>
      <c r="I18" s="326"/>
      <c r="J18" s="326"/>
    </row>
  </sheetData>
  <mergeCells count="3">
    <mergeCell ref="J7:J9"/>
    <mergeCell ref="I8:I9"/>
    <mergeCell ref="A6:A9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87" orientation="portrait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X36"/>
  <sheetViews>
    <sheetView view="pageBreakPreview" topLeftCell="A10" zoomScaleNormal="75" workbookViewId="0">
      <selection activeCell="Q36" sqref="Q36"/>
    </sheetView>
  </sheetViews>
  <sheetFormatPr defaultColWidth="7.109375" defaultRowHeight="13.5"/>
  <cols>
    <col min="1" max="1" width="6.6640625" style="202" customWidth="1"/>
    <col min="2" max="2" width="5.88671875" style="202" customWidth="1"/>
    <col min="3" max="3" width="7.21875" style="202" bestFit="1" customWidth="1"/>
    <col min="4" max="6" width="5.88671875" style="202" customWidth="1"/>
    <col min="7" max="7" width="7.21875" style="202" bestFit="1" customWidth="1"/>
    <col min="8" max="8" width="5.88671875" style="202" customWidth="1"/>
    <col min="9" max="9" width="7.33203125" style="202" customWidth="1"/>
    <col min="10" max="14" width="5.88671875" style="202" customWidth="1"/>
    <col min="15" max="15" width="6.6640625" style="202" customWidth="1"/>
    <col min="16" max="16384" width="7.109375" style="202"/>
  </cols>
  <sheetData>
    <row r="1" spans="1:18" s="187" customFormat="1" ht="15" customHeight="1">
      <c r="A1" s="32"/>
      <c r="B1" s="32"/>
      <c r="C1" s="32"/>
      <c r="D1" s="32"/>
      <c r="E1" s="32"/>
      <c r="F1" s="32"/>
      <c r="G1" s="32"/>
      <c r="H1" s="32"/>
      <c r="I1" s="72"/>
      <c r="O1" s="188"/>
    </row>
    <row r="2" spans="1:18" s="466" customFormat="1" ht="30" customHeight="1">
      <c r="A2" s="463" t="s">
        <v>509</v>
      </c>
      <c r="B2" s="464"/>
      <c r="C2" s="464"/>
      <c r="D2" s="464"/>
      <c r="E2" s="465"/>
      <c r="F2" s="465"/>
      <c r="G2" s="465"/>
      <c r="H2" s="464"/>
      <c r="I2" s="465"/>
      <c r="J2" s="465"/>
      <c r="K2" s="465"/>
      <c r="L2" s="465"/>
      <c r="M2" s="465"/>
      <c r="N2" s="463"/>
      <c r="O2" s="465"/>
    </row>
    <row r="3" spans="1:18" s="468" customFormat="1" ht="30" customHeight="1">
      <c r="A3" s="463" t="s">
        <v>197</v>
      </c>
      <c r="B3" s="467"/>
      <c r="C3" s="467"/>
      <c r="D3" s="467"/>
      <c r="E3" s="467"/>
      <c r="F3" s="467"/>
      <c r="G3" s="467"/>
      <c r="H3" s="467"/>
      <c r="I3" s="467"/>
      <c r="J3" s="467"/>
      <c r="K3" s="467"/>
      <c r="L3" s="467"/>
      <c r="M3" s="467"/>
      <c r="N3" s="467"/>
      <c r="O3" s="467"/>
    </row>
    <row r="4" spans="1:18" s="192" customFormat="1" ht="15" customHeight="1">
      <c r="A4" s="189"/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</row>
    <row r="5" spans="1:18" s="193" customFormat="1" ht="15" customHeight="1" thickBot="1">
      <c r="A5" s="193" t="s">
        <v>165</v>
      </c>
      <c r="M5" s="890" t="s">
        <v>166</v>
      </c>
      <c r="N5" s="890"/>
      <c r="O5" s="890"/>
    </row>
    <row r="6" spans="1:18" s="190" customFormat="1" ht="15" customHeight="1">
      <c r="A6" s="893" t="s">
        <v>167</v>
      </c>
      <c r="B6" s="194" t="s">
        <v>499</v>
      </c>
      <c r="C6" s="195"/>
      <c r="D6" s="194" t="s">
        <v>500</v>
      </c>
      <c r="E6" s="195"/>
      <c r="F6" s="194" t="s">
        <v>501</v>
      </c>
      <c r="G6" s="195"/>
      <c r="H6" s="194" t="s">
        <v>498</v>
      </c>
      <c r="I6" s="195"/>
      <c r="J6" s="891" t="s">
        <v>168</v>
      </c>
      <c r="K6" s="892"/>
      <c r="L6" s="194" t="s">
        <v>169</v>
      </c>
      <c r="M6" s="195"/>
      <c r="N6" s="194" t="s">
        <v>170</v>
      </c>
      <c r="O6" s="494"/>
    </row>
    <row r="7" spans="1:18" s="190" customFormat="1" ht="28.5" customHeight="1">
      <c r="A7" s="894"/>
      <c r="B7" s="488" t="s">
        <v>440</v>
      </c>
      <c r="C7" s="196"/>
      <c r="D7" s="197" t="s">
        <v>171</v>
      </c>
      <c r="E7" s="198"/>
      <c r="F7" s="197" t="s">
        <v>172</v>
      </c>
      <c r="G7" s="198"/>
      <c r="H7" s="197" t="s">
        <v>173</v>
      </c>
      <c r="I7" s="198"/>
      <c r="J7" s="199" t="s">
        <v>174</v>
      </c>
      <c r="K7" s="198"/>
      <c r="L7" s="197" t="s">
        <v>175</v>
      </c>
      <c r="M7" s="198"/>
      <c r="N7" s="197" t="s">
        <v>176</v>
      </c>
      <c r="O7" s="495"/>
    </row>
    <row r="8" spans="1:18" s="190" customFormat="1" ht="15" customHeight="1">
      <c r="A8" s="894"/>
      <c r="B8" s="200" t="s">
        <v>177</v>
      </c>
      <c r="C8" s="201" t="s">
        <v>5</v>
      </c>
      <c r="D8" s="200" t="s">
        <v>177</v>
      </c>
      <c r="E8" s="201" t="s">
        <v>5</v>
      </c>
      <c r="F8" s="200" t="s">
        <v>177</v>
      </c>
      <c r="G8" s="201" t="s">
        <v>5</v>
      </c>
      <c r="H8" s="200" t="s">
        <v>177</v>
      </c>
      <c r="I8" s="201" t="s">
        <v>5</v>
      </c>
      <c r="J8" s="200" t="s">
        <v>177</v>
      </c>
      <c r="K8" s="201" t="s">
        <v>5</v>
      </c>
      <c r="L8" s="200" t="s">
        <v>177</v>
      </c>
      <c r="M8" s="201" t="s">
        <v>5</v>
      </c>
      <c r="N8" s="200" t="s">
        <v>177</v>
      </c>
      <c r="O8" s="496" t="s">
        <v>5</v>
      </c>
    </row>
    <row r="9" spans="1:18" s="190" customFormat="1" ht="26.25" customHeight="1">
      <c r="A9" s="895"/>
      <c r="B9" s="492" t="s">
        <v>441</v>
      </c>
      <c r="C9" s="493" t="s">
        <v>178</v>
      </c>
      <c r="D9" s="492" t="s">
        <v>441</v>
      </c>
      <c r="E9" s="493" t="s">
        <v>178</v>
      </c>
      <c r="F9" s="492" t="s">
        <v>441</v>
      </c>
      <c r="G9" s="493" t="s">
        <v>178</v>
      </c>
      <c r="H9" s="492" t="s">
        <v>441</v>
      </c>
      <c r="I9" s="493" t="s">
        <v>178</v>
      </c>
      <c r="J9" s="492" t="s">
        <v>441</v>
      </c>
      <c r="K9" s="493" t="s">
        <v>178</v>
      </c>
      <c r="L9" s="492" t="s">
        <v>441</v>
      </c>
      <c r="M9" s="493" t="s">
        <v>178</v>
      </c>
      <c r="N9" s="492" t="s">
        <v>441</v>
      </c>
      <c r="O9" s="497" t="s">
        <v>178</v>
      </c>
    </row>
    <row r="10" spans="1:18" ht="30" customHeight="1">
      <c r="A10" s="498">
        <v>2014</v>
      </c>
      <c r="B10" s="499">
        <v>1417</v>
      </c>
      <c r="C10" s="499">
        <v>24752</v>
      </c>
      <c r="D10" s="499">
        <v>40</v>
      </c>
      <c r="E10" s="499">
        <v>1914</v>
      </c>
      <c r="F10" s="499">
        <v>24</v>
      </c>
      <c r="G10" s="499">
        <v>39315</v>
      </c>
      <c r="H10" s="499">
        <v>667</v>
      </c>
      <c r="I10" s="499">
        <v>909967</v>
      </c>
      <c r="J10" s="499">
        <v>5</v>
      </c>
      <c r="K10" s="499">
        <v>57</v>
      </c>
      <c r="L10" s="499">
        <v>10</v>
      </c>
      <c r="M10" s="499">
        <v>76</v>
      </c>
      <c r="N10" s="499">
        <v>4</v>
      </c>
      <c r="O10" s="500">
        <v>15</v>
      </c>
    </row>
    <row r="11" spans="1:18" ht="30" customHeight="1">
      <c r="A11" s="498">
        <v>2015</v>
      </c>
      <c r="B11" s="499">
        <v>1344</v>
      </c>
      <c r="C11" s="499">
        <v>23970</v>
      </c>
      <c r="D11" s="499">
        <v>33</v>
      </c>
      <c r="E11" s="499">
        <v>1652</v>
      </c>
      <c r="F11" s="499">
        <v>22</v>
      </c>
      <c r="G11" s="499">
        <v>41871</v>
      </c>
      <c r="H11" s="499">
        <v>675</v>
      </c>
      <c r="I11" s="499">
        <v>899648</v>
      </c>
      <c r="J11" s="499">
        <v>5</v>
      </c>
      <c r="K11" s="499">
        <v>112</v>
      </c>
      <c r="L11" s="499">
        <v>9</v>
      </c>
      <c r="M11" s="499">
        <v>41</v>
      </c>
      <c r="N11" s="499">
        <v>7</v>
      </c>
      <c r="O11" s="500">
        <v>69</v>
      </c>
    </row>
    <row r="12" spans="1:18" s="204" customFormat="1" ht="30" customHeight="1">
      <c r="A12" s="498">
        <v>2016</v>
      </c>
      <c r="B12" s="499">
        <v>1099</v>
      </c>
      <c r="C12" s="499">
        <v>25983</v>
      </c>
      <c r="D12" s="499">
        <v>45</v>
      </c>
      <c r="E12" s="499">
        <v>2260</v>
      </c>
      <c r="F12" s="499">
        <v>30</v>
      </c>
      <c r="G12" s="499">
        <v>46057</v>
      </c>
      <c r="H12" s="499">
        <v>41</v>
      </c>
      <c r="I12" s="499">
        <v>868170</v>
      </c>
      <c r="J12" s="499">
        <v>10</v>
      </c>
      <c r="K12" s="499">
        <v>134</v>
      </c>
      <c r="L12" s="499">
        <v>0</v>
      </c>
      <c r="M12" s="499">
        <v>0</v>
      </c>
      <c r="N12" s="499">
        <v>3</v>
      </c>
      <c r="O12" s="500">
        <v>74</v>
      </c>
    </row>
    <row r="13" spans="1:18" s="204" customFormat="1" ht="30" customHeight="1">
      <c r="A13" s="498">
        <v>2017</v>
      </c>
      <c r="B13" s="203">
        <v>1219</v>
      </c>
      <c r="C13" s="203">
        <v>24184</v>
      </c>
      <c r="D13" s="203">
        <v>32</v>
      </c>
      <c r="E13" s="203">
        <v>1560</v>
      </c>
      <c r="F13" s="203">
        <v>20</v>
      </c>
      <c r="G13" s="203">
        <v>44665</v>
      </c>
      <c r="H13" s="56">
        <v>629</v>
      </c>
      <c r="I13" s="56">
        <v>470016</v>
      </c>
      <c r="J13" s="203">
        <v>5</v>
      </c>
      <c r="K13" s="203">
        <v>61</v>
      </c>
      <c r="L13" s="56">
        <v>6</v>
      </c>
      <c r="M13" s="56">
        <v>71</v>
      </c>
      <c r="N13" s="203">
        <v>4</v>
      </c>
      <c r="O13" s="501">
        <v>93</v>
      </c>
    </row>
    <row r="14" spans="1:18" ht="30" customHeight="1">
      <c r="A14" s="498">
        <v>2018</v>
      </c>
      <c r="B14" s="203" t="s">
        <v>4</v>
      </c>
      <c r="C14" s="203" t="s">
        <v>4</v>
      </c>
      <c r="D14" s="203" t="s">
        <v>4</v>
      </c>
      <c r="E14" s="203" t="s">
        <v>4</v>
      </c>
      <c r="F14" s="203" t="s">
        <v>4</v>
      </c>
      <c r="G14" s="203" t="s">
        <v>4</v>
      </c>
      <c r="H14" s="56">
        <v>1026</v>
      </c>
      <c r="I14" s="56">
        <v>633400</v>
      </c>
      <c r="J14" s="203" t="s">
        <v>4</v>
      </c>
      <c r="K14" s="203" t="s">
        <v>4</v>
      </c>
      <c r="L14" s="56">
        <v>33</v>
      </c>
      <c r="M14" s="56">
        <v>748</v>
      </c>
      <c r="N14" s="203">
        <v>3</v>
      </c>
      <c r="O14" s="501">
        <v>85</v>
      </c>
    </row>
    <row r="15" spans="1:18" s="207" customFormat="1" ht="30" customHeight="1">
      <c r="A15" s="642">
        <v>2019</v>
      </c>
      <c r="B15" s="640">
        <v>1150</v>
      </c>
      <c r="C15" s="640">
        <v>28093</v>
      </c>
      <c r="D15" s="640">
        <v>38</v>
      </c>
      <c r="E15" s="640">
        <v>1788</v>
      </c>
      <c r="F15" s="640">
        <v>20</v>
      </c>
      <c r="G15" s="640">
        <v>49157</v>
      </c>
      <c r="H15" s="608">
        <v>11</v>
      </c>
      <c r="I15" s="608">
        <v>729800</v>
      </c>
      <c r="J15" s="640">
        <v>6</v>
      </c>
      <c r="K15" s="640">
        <v>65</v>
      </c>
      <c r="L15" s="608">
        <v>55</v>
      </c>
      <c r="M15" s="608">
        <v>842</v>
      </c>
      <c r="N15" s="640">
        <v>3</v>
      </c>
      <c r="O15" s="641">
        <v>84</v>
      </c>
    </row>
    <row r="16" spans="1:18" s="204" customFormat="1" ht="9.9499999999999993" customHeight="1" thickBot="1">
      <c r="A16" s="502"/>
      <c r="B16" s="503"/>
      <c r="C16" s="503"/>
      <c r="D16" s="503"/>
      <c r="E16" s="503"/>
      <c r="F16" s="503"/>
      <c r="G16" s="503"/>
      <c r="H16" s="503"/>
      <c r="I16" s="503"/>
      <c r="J16" s="503"/>
      <c r="K16" s="503"/>
      <c r="L16" s="503"/>
      <c r="M16" s="503"/>
      <c r="N16" s="503"/>
      <c r="O16" s="504"/>
      <c r="P16" s="205"/>
      <c r="Q16" s="205"/>
      <c r="R16" s="205"/>
    </row>
    <row r="17" spans="1:24" s="190" customFormat="1" ht="9.9499999999999993" customHeight="1" thickBot="1">
      <c r="A17" s="206"/>
      <c r="B17" s="205"/>
      <c r="C17" s="205"/>
      <c r="D17" s="205"/>
      <c r="E17" s="205"/>
      <c r="F17" s="205"/>
      <c r="G17" s="205"/>
      <c r="H17" s="205"/>
      <c r="I17" s="205"/>
      <c r="J17" s="205"/>
      <c r="K17" s="205"/>
      <c r="L17" s="205"/>
      <c r="M17" s="205"/>
      <c r="N17" s="205"/>
      <c r="O17" s="205"/>
    </row>
    <row r="18" spans="1:24" s="190" customFormat="1" ht="19.5" customHeight="1">
      <c r="A18" s="893" t="s">
        <v>167</v>
      </c>
      <c r="B18" s="489" t="s">
        <v>179</v>
      </c>
      <c r="C18" s="490"/>
      <c r="D18" s="491" t="s">
        <v>180</v>
      </c>
      <c r="E18" s="490"/>
      <c r="F18" s="491" t="s">
        <v>181</v>
      </c>
      <c r="G18" s="490"/>
      <c r="H18" s="491" t="s">
        <v>182</v>
      </c>
      <c r="I18" s="490"/>
      <c r="J18" s="491" t="s">
        <v>183</v>
      </c>
      <c r="K18" s="490"/>
      <c r="L18" s="491" t="s">
        <v>184</v>
      </c>
      <c r="M18" s="490"/>
      <c r="N18" s="491" t="s">
        <v>443</v>
      </c>
      <c r="O18" s="505"/>
    </row>
    <row r="19" spans="1:24" s="190" customFormat="1" ht="15" customHeight="1">
      <c r="A19" s="894"/>
      <c r="B19" s="199" t="s">
        <v>185</v>
      </c>
      <c r="C19" s="198"/>
      <c r="D19" s="197" t="s">
        <v>186</v>
      </c>
      <c r="E19" s="198"/>
      <c r="F19" s="197" t="s">
        <v>187</v>
      </c>
      <c r="G19" s="198"/>
      <c r="H19" s="197" t="s">
        <v>188</v>
      </c>
      <c r="I19" s="198"/>
      <c r="J19" s="197" t="s">
        <v>189</v>
      </c>
      <c r="K19" s="198"/>
      <c r="L19" s="197" t="s">
        <v>190</v>
      </c>
      <c r="M19" s="198"/>
      <c r="N19" s="197" t="s">
        <v>444</v>
      </c>
      <c r="O19" s="495"/>
    </row>
    <row r="20" spans="1:24" s="190" customFormat="1">
      <c r="A20" s="894"/>
      <c r="B20" s="200" t="s">
        <v>177</v>
      </c>
      <c r="C20" s="201" t="s">
        <v>5</v>
      </c>
      <c r="D20" s="200" t="s">
        <v>177</v>
      </c>
      <c r="E20" s="201" t="s">
        <v>5</v>
      </c>
      <c r="F20" s="200" t="s">
        <v>177</v>
      </c>
      <c r="G20" s="201" t="s">
        <v>5</v>
      </c>
      <c r="H20" s="200" t="s">
        <v>177</v>
      </c>
      <c r="I20" s="201" t="s">
        <v>5</v>
      </c>
      <c r="J20" s="200" t="s">
        <v>177</v>
      </c>
      <c r="K20" s="201" t="s">
        <v>5</v>
      </c>
      <c r="L20" s="200" t="s">
        <v>177</v>
      </c>
      <c r="M20" s="201" t="s">
        <v>5</v>
      </c>
      <c r="N20" s="200" t="s">
        <v>177</v>
      </c>
      <c r="O20" s="496" t="s">
        <v>5</v>
      </c>
    </row>
    <row r="21" spans="1:24" ht="26.25" customHeight="1">
      <c r="A21" s="895"/>
      <c r="B21" s="492" t="s">
        <v>441</v>
      </c>
      <c r="C21" s="493" t="s">
        <v>178</v>
      </c>
      <c r="D21" s="492" t="s">
        <v>441</v>
      </c>
      <c r="E21" s="493" t="s">
        <v>178</v>
      </c>
      <c r="F21" s="492" t="s">
        <v>441</v>
      </c>
      <c r="G21" s="493" t="s">
        <v>178</v>
      </c>
      <c r="H21" s="492" t="s">
        <v>441</v>
      </c>
      <c r="I21" s="493" t="s">
        <v>178</v>
      </c>
      <c r="J21" s="492" t="s">
        <v>441</v>
      </c>
      <c r="K21" s="493" t="s">
        <v>178</v>
      </c>
      <c r="L21" s="492" t="s">
        <v>441</v>
      </c>
      <c r="M21" s="493" t="s">
        <v>178</v>
      </c>
      <c r="N21" s="492" t="s">
        <v>441</v>
      </c>
      <c r="O21" s="497" t="s">
        <v>178</v>
      </c>
    </row>
    <row r="22" spans="1:24" s="204" customFormat="1" ht="30" customHeight="1">
      <c r="A22" s="498">
        <v>2014</v>
      </c>
      <c r="B22" s="203">
        <v>16</v>
      </c>
      <c r="C22" s="203">
        <v>138</v>
      </c>
      <c r="D22" s="56">
        <v>27</v>
      </c>
      <c r="E22" s="56">
        <v>205</v>
      </c>
      <c r="F22" s="203">
        <v>2588</v>
      </c>
      <c r="G22" s="203">
        <v>7389</v>
      </c>
      <c r="H22" s="203">
        <v>9</v>
      </c>
      <c r="I22" s="203">
        <v>1081</v>
      </c>
      <c r="J22" s="56">
        <v>11</v>
      </c>
      <c r="K22" s="56">
        <v>35</v>
      </c>
      <c r="L22" s="56">
        <v>19</v>
      </c>
      <c r="M22" s="56">
        <v>70</v>
      </c>
      <c r="N22" s="56">
        <v>205</v>
      </c>
      <c r="O22" s="369">
        <v>6997</v>
      </c>
    </row>
    <row r="23" spans="1:24" s="204" customFormat="1" ht="30" customHeight="1">
      <c r="A23" s="498">
        <v>2015</v>
      </c>
      <c r="B23" s="203">
        <v>14</v>
      </c>
      <c r="C23" s="203">
        <v>103</v>
      </c>
      <c r="D23" s="56">
        <v>39</v>
      </c>
      <c r="E23" s="56">
        <v>275</v>
      </c>
      <c r="F23" s="203">
        <v>2179</v>
      </c>
      <c r="G23" s="203">
        <v>7174</v>
      </c>
      <c r="H23" s="203">
        <v>3</v>
      </c>
      <c r="I23" s="203">
        <v>27</v>
      </c>
      <c r="J23" s="56">
        <v>7</v>
      </c>
      <c r="K23" s="56">
        <v>32</v>
      </c>
      <c r="L23" s="56">
        <v>15</v>
      </c>
      <c r="M23" s="56">
        <v>63</v>
      </c>
      <c r="N23" s="56">
        <v>243</v>
      </c>
      <c r="O23" s="369">
        <v>6284</v>
      </c>
      <c r="P23" s="202"/>
    </row>
    <row r="24" spans="1:24" s="204" customFormat="1" ht="30" customHeight="1">
      <c r="A24" s="498">
        <v>2016</v>
      </c>
      <c r="B24" s="203">
        <v>13</v>
      </c>
      <c r="C24" s="203">
        <v>66</v>
      </c>
      <c r="D24" s="56">
        <v>39</v>
      </c>
      <c r="E24" s="56">
        <v>311</v>
      </c>
      <c r="F24" s="203">
        <v>2760</v>
      </c>
      <c r="G24" s="203">
        <v>9184</v>
      </c>
      <c r="H24" s="203">
        <v>9</v>
      </c>
      <c r="I24" s="203">
        <v>1851</v>
      </c>
      <c r="J24" s="56">
        <v>14</v>
      </c>
      <c r="K24" s="56">
        <v>39</v>
      </c>
      <c r="L24" s="56">
        <v>13</v>
      </c>
      <c r="M24" s="56">
        <v>35</v>
      </c>
      <c r="N24" s="56">
        <v>347</v>
      </c>
      <c r="O24" s="369">
        <v>8512</v>
      </c>
      <c r="X24" s="207"/>
    </row>
    <row r="25" spans="1:24" ht="30" customHeight="1">
      <c r="A25" s="498">
        <v>2017</v>
      </c>
      <c r="B25" s="203">
        <v>14</v>
      </c>
      <c r="C25" s="203">
        <v>89</v>
      </c>
      <c r="D25" s="56">
        <v>40</v>
      </c>
      <c r="E25" s="56">
        <v>365</v>
      </c>
      <c r="F25" s="203">
        <v>2432</v>
      </c>
      <c r="G25" s="203">
        <v>8028</v>
      </c>
      <c r="H25" s="203">
        <v>12</v>
      </c>
      <c r="I25" s="203">
        <v>1723</v>
      </c>
      <c r="J25" s="56">
        <v>15</v>
      </c>
      <c r="K25" s="56">
        <v>43</v>
      </c>
      <c r="L25" s="56">
        <v>9</v>
      </c>
      <c r="M25" s="56">
        <v>24</v>
      </c>
      <c r="N25" s="56">
        <v>399</v>
      </c>
      <c r="O25" s="369">
        <v>9492</v>
      </c>
      <c r="P25" s="204"/>
    </row>
    <row r="26" spans="1:24" s="204" customFormat="1" ht="30" customHeight="1">
      <c r="A26" s="498">
        <v>2018</v>
      </c>
      <c r="B26" s="203">
        <v>14</v>
      </c>
      <c r="C26" s="203">
        <v>99</v>
      </c>
      <c r="D26" s="56">
        <v>35</v>
      </c>
      <c r="E26" s="56">
        <v>260</v>
      </c>
      <c r="F26" s="203">
        <v>2611</v>
      </c>
      <c r="G26" s="203">
        <v>7974</v>
      </c>
      <c r="H26" s="203" t="s">
        <v>4</v>
      </c>
      <c r="I26" s="203" t="s">
        <v>4</v>
      </c>
      <c r="J26" s="56">
        <v>13</v>
      </c>
      <c r="K26" s="56">
        <v>37</v>
      </c>
      <c r="L26" s="56">
        <v>9</v>
      </c>
      <c r="M26" s="56">
        <v>24</v>
      </c>
      <c r="N26" s="56">
        <v>396</v>
      </c>
      <c r="O26" s="369">
        <v>8665</v>
      </c>
    </row>
    <row r="27" spans="1:24" s="207" customFormat="1" ht="30" customHeight="1">
      <c r="A27" s="643">
        <v>2019</v>
      </c>
      <c r="B27" s="640">
        <v>14</v>
      </c>
      <c r="C27" s="640">
        <v>101</v>
      </c>
      <c r="D27" s="608">
        <v>29</v>
      </c>
      <c r="E27" s="608">
        <v>342</v>
      </c>
      <c r="F27" s="640">
        <v>2123</v>
      </c>
      <c r="G27" s="640">
        <v>7429</v>
      </c>
      <c r="H27" s="640">
        <v>18</v>
      </c>
      <c r="I27" s="640">
        <v>1366</v>
      </c>
      <c r="J27" s="608">
        <v>3</v>
      </c>
      <c r="K27" s="608">
        <v>15</v>
      </c>
      <c r="L27" s="608">
        <v>6</v>
      </c>
      <c r="M27" s="608">
        <v>14</v>
      </c>
      <c r="N27" s="608">
        <v>383</v>
      </c>
      <c r="O27" s="609">
        <v>9048</v>
      </c>
    </row>
    <row r="28" spans="1:24" s="193" customFormat="1" ht="9.9499999999999993" customHeight="1" thickBot="1">
      <c r="A28" s="502"/>
      <c r="B28" s="503"/>
      <c r="C28" s="503"/>
      <c r="D28" s="503"/>
      <c r="E28" s="503"/>
      <c r="F28" s="503"/>
      <c r="G28" s="503"/>
      <c r="H28" s="503"/>
      <c r="I28" s="503"/>
      <c r="J28" s="503"/>
      <c r="K28" s="503"/>
      <c r="L28" s="503"/>
      <c r="M28" s="503"/>
      <c r="N28" s="503"/>
      <c r="O28" s="504"/>
    </row>
    <row r="29" spans="1:24" s="193" customFormat="1" ht="9.9499999999999993" customHeight="1">
      <c r="A29" s="206"/>
      <c r="B29" s="203"/>
      <c r="C29" s="203"/>
      <c r="D29" s="203"/>
      <c r="E29" s="203"/>
      <c r="F29" s="203"/>
      <c r="G29" s="203"/>
      <c r="H29" s="203"/>
      <c r="I29" s="203"/>
      <c r="J29" s="203"/>
      <c r="K29" s="203"/>
      <c r="L29" s="203"/>
      <c r="M29" s="203"/>
      <c r="N29" s="203"/>
      <c r="O29" s="203"/>
    </row>
    <row r="30" spans="1:24" s="193" customFormat="1" ht="15" customHeight="1">
      <c r="A30" s="208" t="s">
        <v>192</v>
      </c>
      <c r="B30" s="209"/>
      <c r="C30" s="209"/>
      <c r="D30" s="209"/>
      <c r="E30" s="209"/>
      <c r="F30" s="209"/>
      <c r="G30" s="209"/>
      <c r="H30" s="209"/>
      <c r="I30" s="209"/>
      <c r="J30" s="209"/>
      <c r="K30" s="209"/>
      <c r="L30" s="209"/>
      <c r="M30" s="209"/>
      <c r="N30" s="209"/>
      <c r="O30" s="209"/>
    </row>
    <row r="31" spans="1:24" s="193" customFormat="1" ht="12" customHeight="1">
      <c r="A31" s="208" t="s">
        <v>193</v>
      </c>
      <c r="B31" s="209"/>
      <c r="C31" s="209"/>
      <c r="D31" s="209"/>
      <c r="E31" s="209"/>
      <c r="F31" s="209"/>
      <c r="G31" s="209"/>
      <c r="H31" s="209"/>
      <c r="I31" s="209"/>
      <c r="J31" s="209"/>
      <c r="K31" s="209"/>
      <c r="L31" s="209"/>
      <c r="M31" s="209"/>
      <c r="N31" s="209"/>
      <c r="O31" s="209"/>
    </row>
    <row r="32" spans="1:24">
      <c r="A32" s="208" t="s">
        <v>194</v>
      </c>
      <c r="B32" s="209"/>
      <c r="C32" s="209"/>
      <c r="D32" s="209"/>
      <c r="E32" s="209"/>
      <c r="F32" s="209"/>
      <c r="G32" s="209"/>
      <c r="H32" s="209"/>
      <c r="I32" s="209"/>
      <c r="J32" s="209"/>
      <c r="K32" s="209"/>
      <c r="L32" s="209"/>
      <c r="M32" s="209"/>
      <c r="N32" s="209"/>
      <c r="O32" s="209"/>
    </row>
    <row r="33" spans="1:15">
      <c r="A33" s="193" t="s">
        <v>195</v>
      </c>
      <c r="B33" s="193"/>
      <c r="C33" s="193"/>
      <c r="D33" s="193"/>
      <c r="E33" s="193"/>
      <c r="F33" s="193"/>
      <c r="G33" s="193"/>
      <c r="H33" s="193"/>
      <c r="I33" s="193"/>
      <c r="J33" s="193"/>
      <c r="K33" s="193"/>
      <c r="L33" s="193"/>
      <c r="M33" s="193"/>
      <c r="N33" s="193"/>
      <c r="O33" s="193"/>
    </row>
    <row r="34" spans="1:15">
      <c r="A34" s="202" t="s">
        <v>196</v>
      </c>
    </row>
    <row r="35" spans="1:15" ht="15" customHeight="1">
      <c r="A35" s="210" t="s">
        <v>417</v>
      </c>
    </row>
    <row r="36" spans="1:15">
      <c r="C36" s="204"/>
    </row>
  </sheetData>
  <mergeCells count="4">
    <mergeCell ref="M5:O5"/>
    <mergeCell ref="J6:K6"/>
    <mergeCell ref="A18:A21"/>
    <mergeCell ref="A6:A9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79" orientation="portrait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P20"/>
  <sheetViews>
    <sheetView view="pageBreakPreview" topLeftCell="A4" zoomScaleNormal="100" workbookViewId="0">
      <selection activeCell="Q36" sqref="Q36"/>
    </sheetView>
  </sheetViews>
  <sheetFormatPr defaultColWidth="7.109375" defaultRowHeight="13.5"/>
  <cols>
    <col min="1" max="1" width="5.88671875" style="51" customWidth="1"/>
    <col min="2" max="3" width="6.33203125" style="51" customWidth="1"/>
    <col min="4" max="4" width="6.77734375" style="51" customWidth="1"/>
    <col min="5" max="5" width="6" style="51" customWidth="1"/>
    <col min="6" max="7" width="6.33203125" style="51" customWidth="1"/>
    <col min="8" max="8" width="6.44140625" style="51" customWidth="1"/>
    <col min="9" max="9" width="6.6640625" style="51" customWidth="1"/>
    <col min="10" max="13" width="6.33203125" style="51" customWidth="1"/>
    <col min="14" max="16384" width="7.109375" style="51"/>
  </cols>
  <sheetData>
    <row r="1" spans="1:16" s="32" customFormat="1" ht="15" customHeight="1">
      <c r="M1" s="72"/>
    </row>
    <row r="2" spans="1:16" s="346" customFormat="1" ht="30" customHeight="1">
      <c r="A2" s="344" t="s">
        <v>510</v>
      </c>
      <c r="B2" s="344"/>
      <c r="C2" s="344"/>
      <c r="D2" s="344"/>
      <c r="E2" s="344"/>
      <c r="F2" s="344"/>
      <c r="G2" s="344"/>
      <c r="H2" s="344"/>
      <c r="I2" s="344"/>
      <c r="J2" s="344"/>
      <c r="K2" s="344"/>
      <c r="L2" s="344"/>
      <c r="M2" s="344"/>
      <c r="N2" s="386"/>
      <c r="O2" s="386"/>
      <c r="P2" s="386"/>
    </row>
    <row r="3" spans="1:16" s="349" customFormat="1" ht="30" customHeight="1">
      <c r="A3" s="344" t="s">
        <v>201</v>
      </c>
      <c r="B3" s="344"/>
      <c r="C3" s="344"/>
      <c r="D3" s="344"/>
      <c r="E3" s="344"/>
      <c r="F3" s="344"/>
      <c r="G3" s="348"/>
      <c r="H3" s="348"/>
      <c r="I3" s="348"/>
      <c r="J3" s="348"/>
      <c r="K3" s="348"/>
      <c r="L3" s="348"/>
      <c r="M3" s="348"/>
    </row>
    <row r="4" spans="1:16" s="38" customFormat="1" ht="15" customHeight="1">
      <c r="A4" s="33"/>
      <c r="B4" s="33"/>
      <c r="C4" s="33"/>
      <c r="D4" s="33"/>
      <c r="E4" s="33"/>
      <c r="F4" s="33"/>
      <c r="G4" s="37"/>
      <c r="H4" s="37"/>
      <c r="I4" s="37"/>
      <c r="J4" s="37"/>
      <c r="K4" s="37"/>
      <c r="L4" s="37"/>
      <c r="M4" s="37"/>
    </row>
    <row r="5" spans="1:16" s="38" customFormat="1" ht="15" customHeight="1" thickBot="1">
      <c r="A5" s="38" t="s">
        <v>198</v>
      </c>
      <c r="L5" s="896" t="s">
        <v>199</v>
      </c>
      <c r="M5" s="896"/>
    </row>
    <row r="6" spans="1:16" s="35" customFormat="1" ht="60" customHeight="1">
      <c r="A6" s="829" t="s">
        <v>124</v>
      </c>
      <c r="B6" s="510" t="s">
        <v>445</v>
      </c>
      <c r="C6" s="511" t="s">
        <v>202</v>
      </c>
      <c r="D6" s="512" t="s">
        <v>450</v>
      </c>
      <c r="E6" s="512" t="s">
        <v>451</v>
      </c>
      <c r="F6" s="512" t="s">
        <v>452</v>
      </c>
      <c r="G6" s="513" t="s">
        <v>446</v>
      </c>
      <c r="H6" s="512" t="s">
        <v>455</v>
      </c>
      <c r="I6" s="510" t="s">
        <v>447</v>
      </c>
      <c r="J6" s="512" t="s">
        <v>453</v>
      </c>
      <c r="K6" s="510" t="s">
        <v>448</v>
      </c>
      <c r="L6" s="512" t="s">
        <v>454</v>
      </c>
      <c r="M6" s="514" t="s">
        <v>449</v>
      </c>
    </row>
    <row r="7" spans="1:16" s="35" customFormat="1" ht="18.75" customHeight="1">
      <c r="A7" s="830"/>
      <c r="B7" s="888" t="s">
        <v>456</v>
      </c>
      <c r="C7" s="888" t="s">
        <v>457</v>
      </c>
      <c r="D7" s="897" t="s">
        <v>466</v>
      </c>
      <c r="E7" s="888" t="s">
        <v>458</v>
      </c>
      <c r="F7" s="897" t="s">
        <v>467</v>
      </c>
      <c r="G7" s="897" t="s">
        <v>465</v>
      </c>
      <c r="H7" s="897" t="s">
        <v>459</v>
      </c>
      <c r="I7" s="897" t="s">
        <v>460</v>
      </c>
      <c r="J7" s="897" t="s">
        <v>461</v>
      </c>
      <c r="K7" s="897" t="s">
        <v>463</v>
      </c>
      <c r="L7" s="897" t="s">
        <v>462</v>
      </c>
      <c r="M7" s="899" t="s">
        <v>464</v>
      </c>
    </row>
    <row r="8" spans="1:16" s="35" customFormat="1" ht="18.75" customHeight="1">
      <c r="A8" s="830"/>
      <c r="B8" s="888"/>
      <c r="C8" s="888"/>
      <c r="D8" s="897"/>
      <c r="E8" s="888"/>
      <c r="F8" s="897"/>
      <c r="G8" s="897"/>
      <c r="H8" s="897"/>
      <c r="I8" s="897"/>
      <c r="J8" s="897"/>
      <c r="K8" s="897"/>
      <c r="L8" s="897"/>
      <c r="M8" s="899"/>
    </row>
    <row r="9" spans="1:16" s="35" customFormat="1" ht="25.5" customHeight="1">
      <c r="A9" s="831"/>
      <c r="B9" s="889"/>
      <c r="C9" s="889"/>
      <c r="D9" s="898"/>
      <c r="E9" s="889"/>
      <c r="F9" s="898"/>
      <c r="G9" s="898"/>
      <c r="H9" s="898"/>
      <c r="I9" s="898"/>
      <c r="J9" s="898"/>
      <c r="K9" s="898"/>
      <c r="L9" s="898"/>
      <c r="M9" s="900"/>
    </row>
    <row r="10" spans="1:16" ht="50.1" customHeight="1">
      <c r="A10" s="355">
        <v>2014</v>
      </c>
      <c r="B10" s="203" t="s">
        <v>442</v>
      </c>
      <c r="C10" s="203">
        <v>0</v>
      </c>
      <c r="D10" s="203">
        <v>0</v>
      </c>
      <c r="E10" s="203" t="s">
        <v>442</v>
      </c>
      <c r="F10" s="203">
        <v>0</v>
      </c>
      <c r="G10" s="203">
        <v>3</v>
      </c>
      <c r="H10" s="203" t="s">
        <v>442</v>
      </c>
      <c r="I10" s="203" t="s">
        <v>442</v>
      </c>
      <c r="J10" s="203" t="s">
        <v>442</v>
      </c>
      <c r="K10" s="203">
        <v>0</v>
      </c>
      <c r="L10" s="203" t="s">
        <v>442</v>
      </c>
      <c r="M10" s="501" t="s">
        <v>442</v>
      </c>
    </row>
    <row r="11" spans="1:16" ht="50.1" customHeight="1">
      <c r="A11" s="355">
        <v>2015</v>
      </c>
      <c r="B11" s="203" t="s">
        <v>442</v>
      </c>
      <c r="C11" s="203">
        <v>0</v>
      </c>
      <c r="D11" s="203">
        <v>0</v>
      </c>
      <c r="E11" s="203" t="s">
        <v>442</v>
      </c>
      <c r="F11" s="203">
        <v>0</v>
      </c>
      <c r="G11" s="203">
        <v>4</v>
      </c>
      <c r="H11" s="203" t="s">
        <v>442</v>
      </c>
      <c r="I11" s="203" t="s">
        <v>442</v>
      </c>
      <c r="J11" s="203" t="s">
        <v>442</v>
      </c>
      <c r="K11" s="203">
        <v>0</v>
      </c>
      <c r="L11" s="203" t="s">
        <v>442</v>
      </c>
      <c r="M11" s="501" t="s">
        <v>442</v>
      </c>
    </row>
    <row r="12" spans="1:16" ht="50.1" customHeight="1">
      <c r="A12" s="355">
        <v>2016</v>
      </c>
      <c r="B12" s="203" t="s">
        <v>442</v>
      </c>
      <c r="C12" s="203">
        <v>0</v>
      </c>
      <c r="D12" s="203">
        <v>0</v>
      </c>
      <c r="E12" s="203" t="s">
        <v>442</v>
      </c>
      <c r="F12" s="203">
        <v>0</v>
      </c>
      <c r="G12" s="203">
        <v>14</v>
      </c>
      <c r="H12" s="203" t="s">
        <v>442</v>
      </c>
      <c r="I12" s="203" t="s">
        <v>442</v>
      </c>
      <c r="J12" s="203" t="s">
        <v>442</v>
      </c>
      <c r="K12" s="203">
        <v>0</v>
      </c>
      <c r="L12" s="203" t="s">
        <v>442</v>
      </c>
      <c r="M12" s="501" t="s">
        <v>442</v>
      </c>
    </row>
    <row r="13" spans="1:16" ht="50.1" customHeight="1">
      <c r="A13" s="355">
        <v>2017</v>
      </c>
      <c r="B13" s="203" t="s">
        <v>442</v>
      </c>
      <c r="C13" s="203">
        <v>0</v>
      </c>
      <c r="D13" s="203">
        <v>0</v>
      </c>
      <c r="E13" s="203" t="s">
        <v>442</v>
      </c>
      <c r="F13" s="203">
        <v>0</v>
      </c>
      <c r="G13" s="203">
        <v>1</v>
      </c>
      <c r="H13" s="203" t="s">
        <v>442</v>
      </c>
      <c r="I13" s="203" t="s">
        <v>442</v>
      </c>
      <c r="J13" s="203" t="s">
        <v>442</v>
      </c>
      <c r="K13" s="203">
        <v>0</v>
      </c>
      <c r="L13" s="203" t="s">
        <v>442</v>
      </c>
      <c r="M13" s="501" t="s">
        <v>442</v>
      </c>
    </row>
    <row r="14" spans="1:16" ht="50.1" customHeight="1">
      <c r="A14" s="355">
        <v>2018</v>
      </c>
      <c r="B14" s="203" t="s">
        <v>442</v>
      </c>
      <c r="C14" s="203">
        <v>0</v>
      </c>
      <c r="D14" s="203">
        <v>0</v>
      </c>
      <c r="E14" s="203" t="s">
        <v>442</v>
      </c>
      <c r="F14" s="203">
        <v>0</v>
      </c>
      <c r="G14" s="203">
        <v>0</v>
      </c>
      <c r="H14" s="203" t="s">
        <v>442</v>
      </c>
      <c r="I14" s="203" t="s">
        <v>442</v>
      </c>
      <c r="J14" s="203" t="s">
        <v>442</v>
      </c>
      <c r="K14" s="203">
        <v>0</v>
      </c>
      <c r="L14" s="203" t="s">
        <v>442</v>
      </c>
      <c r="M14" s="501" t="s">
        <v>442</v>
      </c>
    </row>
    <row r="15" spans="1:16" s="593" customFormat="1" ht="50.1" customHeight="1">
      <c r="A15" s="601">
        <v>2019</v>
      </c>
      <c r="B15" s="640">
        <v>0</v>
      </c>
      <c r="C15" s="640">
        <v>0</v>
      </c>
      <c r="D15" s="640">
        <v>0</v>
      </c>
      <c r="E15" s="640">
        <v>0</v>
      </c>
      <c r="F15" s="640">
        <v>0</v>
      </c>
      <c r="G15" s="640">
        <v>1</v>
      </c>
      <c r="H15" s="640">
        <v>0</v>
      </c>
      <c r="I15" s="640">
        <v>0</v>
      </c>
      <c r="J15" s="640">
        <v>0</v>
      </c>
      <c r="K15" s="640">
        <v>0</v>
      </c>
      <c r="L15" s="640">
        <v>0</v>
      </c>
      <c r="M15" s="641">
        <v>32</v>
      </c>
    </row>
    <row r="16" spans="1:16" ht="8.25" customHeight="1" thickBot="1">
      <c r="A16" s="506"/>
      <c r="B16" s="507"/>
      <c r="C16" s="508"/>
      <c r="D16" s="508"/>
      <c r="E16" s="508"/>
      <c r="F16" s="508"/>
      <c r="G16" s="508"/>
      <c r="H16" s="508"/>
      <c r="I16" s="508"/>
      <c r="J16" s="508"/>
      <c r="K16" s="508"/>
      <c r="L16" s="508"/>
      <c r="M16" s="509"/>
      <c r="N16" s="54"/>
    </row>
    <row r="17" spans="1:14" ht="13.5" customHeight="1">
      <c r="A17" s="55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54"/>
    </row>
    <row r="18" spans="1:14" ht="15" customHeight="1">
      <c r="A18" s="192" t="s">
        <v>191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54"/>
    </row>
    <row r="19" spans="1:14">
      <c r="A19" s="213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</row>
    <row r="20" spans="1:14">
      <c r="A20" s="214"/>
      <c r="B20" s="60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</row>
  </sheetData>
  <mergeCells count="14">
    <mergeCell ref="A6:A9"/>
    <mergeCell ref="L5:M5"/>
    <mergeCell ref="H7:H9"/>
    <mergeCell ref="I7:I9"/>
    <mergeCell ref="J7:J9"/>
    <mergeCell ref="K7:K9"/>
    <mergeCell ref="L7:L9"/>
    <mergeCell ref="M7:M9"/>
    <mergeCell ref="B7:B9"/>
    <mergeCell ref="C7:C9"/>
    <mergeCell ref="D7:D9"/>
    <mergeCell ref="E7:E9"/>
    <mergeCell ref="F7:F9"/>
    <mergeCell ref="G7:G9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85" orientation="portrait" blackAndWhite="1" horizontalDpi="4294967292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U144"/>
  <sheetViews>
    <sheetView view="pageBreakPreview" zoomScaleNormal="100" zoomScaleSheetLayoutView="100" workbookViewId="0">
      <selection activeCell="Q36" sqref="Q36"/>
    </sheetView>
  </sheetViews>
  <sheetFormatPr defaultColWidth="7.109375" defaultRowHeight="13.5"/>
  <cols>
    <col min="1" max="1" width="6.33203125" style="51" customWidth="1"/>
    <col min="2" max="3" width="8.33203125" style="51" customWidth="1"/>
    <col min="4" max="4" width="7.21875" style="51" customWidth="1"/>
    <col min="5" max="5" width="8.33203125" style="51" customWidth="1"/>
    <col min="6" max="6" width="8.88671875" style="51" customWidth="1"/>
    <col min="7" max="7" width="6.6640625" style="51" customWidth="1"/>
    <col min="8" max="8" width="8.33203125" style="51" customWidth="1"/>
    <col min="9" max="9" width="6.88671875" style="51" customWidth="1"/>
    <col min="10" max="10" width="6.33203125" style="51" customWidth="1"/>
    <col min="11" max="17" width="8.33203125" style="51" customWidth="1"/>
    <col min="18" max="18" width="8.88671875" style="51" customWidth="1"/>
    <col min="19" max="19" width="7.21875" style="51" customWidth="1"/>
    <col min="20" max="16384" width="7.109375" style="51"/>
  </cols>
  <sheetData>
    <row r="1" spans="1:21" s="32" customFormat="1" ht="15" customHeight="1">
      <c r="I1" s="220"/>
      <c r="J1" s="221"/>
      <c r="R1" s="72"/>
      <c r="U1" s="72"/>
    </row>
    <row r="2" spans="1:21" s="346" customFormat="1" ht="30" customHeight="1">
      <c r="A2" s="836" t="s">
        <v>511</v>
      </c>
      <c r="B2" s="836"/>
      <c r="C2" s="836"/>
      <c r="D2" s="836"/>
      <c r="E2" s="836"/>
      <c r="F2" s="836"/>
      <c r="G2" s="836"/>
      <c r="H2" s="836"/>
      <c r="I2" s="836"/>
      <c r="J2" s="344" t="s">
        <v>203</v>
      </c>
      <c r="K2" s="345"/>
      <c r="L2" s="345"/>
      <c r="M2" s="345"/>
      <c r="N2" s="345"/>
      <c r="O2" s="345"/>
      <c r="P2" s="345"/>
      <c r="Q2" s="345"/>
      <c r="R2" s="345"/>
      <c r="S2" s="515"/>
    </row>
    <row r="3" spans="1:21" s="349" customFormat="1" ht="30" customHeight="1">
      <c r="A3" s="386"/>
      <c r="B3" s="386"/>
      <c r="C3" s="386"/>
      <c r="D3" s="386"/>
      <c r="E3" s="386"/>
      <c r="F3" s="386"/>
      <c r="G3" s="386"/>
      <c r="H3" s="386"/>
      <c r="I3" s="516"/>
      <c r="J3" s="386"/>
      <c r="K3" s="516"/>
      <c r="L3" s="516"/>
      <c r="M3" s="516"/>
      <c r="N3" s="516"/>
      <c r="O3" s="516"/>
      <c r="P3" s="516"/>
      <c r="Q3" s="516"/>
      <c r="R3" s="516"/>
    </row>
    <row r="4" spans="1:21" s="38" customFormat="1" ht="15" customHeight="1">
      <c r="A4" s="33"/>
      <c r="B4" s="33"/>
      <c r="C4" s="33"/>
      <c r="D4" s="33"/>
      <c r="E4" s="33"/>
      <c r="F4" s="33"/>
      <c r="G4" s="33"/>
      <c r="H4" s="33"/>
      <c r="I4" s="37"/>
      <c r="J4" s="33"/>
      <c r="K4" s="37"/>
      <c r="L4" s="37"/>
      <c r="M4" s="37"/>
      <c r="N4" s="37"/>
      <c r="O4" s="37"/>
      <c r="P4" s="37"/>
      <c r="Q4" s="37"/>
      <c r="R4" s="37"/>
    </row>
    <row r="5" spans="1:21" s="39" customFormat="1" ht="15" customHeight="1" thickBot="1">
      <c r="A5" s="39" t="s">
        <v>468</v>
      </c>
      <c r="Q5" s="901" t="s">
        <v>469</v>
      </c>
      <c r="R5" s="901"/>
    </row>
    <row r="6" spans="1:21" s="35" customFormat="1" ht="16.5" customHeight="1">
      <c r="A6" s="829" t="s">
        <v>204</v>
      </c>
      <c r="B6" s="735" t="s">
        <v>205</v>
      </c>
      <c r="C6" s="735" t="s">
        <v>206</v>
      </c>
      <c r="D6" s="735" t="s">
        <v>207</v>
      </c>
      <c r="E6" s="735" t="s">
        <v>208</v>
      </c>
      <c r="F6" s="41" t="s">
        <v>209</v>
      </c>
      <c r="G6" s="735" t="s">
        <v>210</v>
      </c>
      <c r="H6" s="735" t="s">
        <v>211</v>
      </c>
      <c r="I6" s="520" t="s">
        <v>212</v>
      </c>
      <c r="J6" s="829" t="s">
        <v>204</v>
      </c>
      <c r="K6" s="735" t="s">
        <v>213</v>
      </c>
      <c r="L6" s="735" t="s">
        <v>214</v>
      </c>
      <c r="M6" s="735" t="s">
        <v>215</v>
      </c>
      <c r="N6" s="41" t="s">
        <v>216</v>
      </c>
      <c r="O6" s="735" t="s">
        <v>217</v>
      </c>
      <c r="P6" s="735" t="s">
        <v>218</v>
      </c>
      <c r="Q6" s="735" t="s">
        <v>219</v>
      </c>
      <c r="R6" s="736" t="s">
        <v>220</v>
      </c>
    </row>
    <row r="7" spans="1:21" s="35" customFormat="1" ht="16.5" customHeight="1">
      <c r="A7" s="830"/>
      <c r="B7" s="222" t="s">
        <v>221</v>
      </c>
      <c r="C7" s="222" t="s">
        <v>222</v>
      </c>
      <c r="D7" s="222" t="s">
        <v>223</v>
      </c>
      <c r="E7" s="222" t="s">
        <v>222</v>
      </c>
      <c r="F7" s="335" t="s">
        <v>224</v>
      </c>
      <c r="G7" s="222" t="s">
        <v>222</v>
      </c>
      <c r="H7" s="222" t="s">
        <v>224</v>
      </c>
      <c r="I7" s="521" t="s">
        <v>225</v>
      </c>
      <c r="J7" s="830"/>
      <c r="K7" s="222" t="s">
        <v>224</v>
      </c>
      <c r="L7" s="222" t="s">
        <v>221</v>
      </c>
      <c r="M7" s="222" t="s">
        <v>226</v>
      </c>
      <c r="N7" s="335" t="s">
        <v>224</v>
      </c>
      <c r="O7" s="222" t="s">
        <v>227</v>
      </c>
      <c r="P7" s="222" t="s">
        <v>224</v>
      </c>
      <c r="Q7" s="222" t="s">
        <v>221</v>
      </c>
      <c r="R7" s="518"/>
    </row>
    <row r="8" spans="1:21" s="35" customFormat="1" ht="16.5" customHeight="1">
      <c r="A8" s="830"/>
      <c r="B8" s="827" t="s">
        <v>228</v>
      </c>
      <c r="C8" s="827" t="s">
        <v>229</v>
      </c>
      <c r="D8" s="888" t="s">
        <v>230</v>
      </c>
      <c r="E8" s="888" t="s">
        <v>231</v>
      </c>
      <c r="F8" s="888" t="s">
        <v>232</v>
      </c>
      <c r="G8" s="888" t="s">
        <v>233</v>
      </c>
      <c r="H8" s="888" t="s">
        <v>234</v>
      </c>
      <c r="I8" s="902" t="s">
        <v>235</v>
      </c>
      <c r="J8" s="830"/>
      <c r="K8" s="517" t="s">
        <v>236</v>
      </c>
      <c r="L8" s="888" t="s">
        <v>237</v>
      </c>
      <c r="M8" s="888" t="s">
        <v>238</v>
      </c>
      <c r="N8" s="827" t="s">
        <v>239</v>
      </c>
      <c r="O8" s="888" t="s">
        <v>240</v>
      </c>
      <c r="P8" s="827" t="s">
        <v>241</v>
      </c>
      <c r="Q8" s="888" t="s">
        <v>242</v>
      </c>
      <c r="R8" s="902" t="s">
        <v>243</v>
      </c>
    </row>
    <row r="9" spans="1:21" s="35" customFormat="1" ht="16.5" customHeight="1">
      <c r="A9" s="831"/>
      <c r="B9" s="828"/>
      <c r="C9" s="828"/>
      <c r="D9" s="828"/>
      <c r="E9" s="828"/>
      <c r="F9" s="828"/>
      <c r="G9" s="828"/>
      <c r="H9" s="828"/>
      <c r="I9" s="903"/>
      <c r="J9" s="831"/>
      <c r="K9" s="476"/>
      <c r="L9" s="828"/>
      <c r="M9" s="828"/>
      <c r="N9" s="828"/>
      <c r="O9" s="828"/>
      <c r="P9" s="828"/>
      <c r="Q9" s="828"/>
      <c r="R9" s="903"/>
    </row>
    <row r="10" spans="1:21" ht="60" customHeight="1">
      <c r="A10" s="355">
        <v>2014</v>
      </c>
      <c r="B10" s="203">
        <v>111601</v>
      </c>
      <c r="C10" s="203">
        <v>0</v>
      </c>
      <c r="D10" s="203">
        <v>0</v>
      </c>
      <c r="E10" s="203">
        <v>3870175</v>
      </c>
      <c r="F10" s="203">
        <v>1797734</v>
      </c>
      <c r="G10" s="203">
        <v>0</v>
      </c>
      <c r="H10" s="203">
        <v>198321</v>
      </c>
      <c r="I10" s="501">
        <v>0</v>
      </c>
      <c r="J10" s="355">
        <v>2014</v>
      </c>
      <c r="K10" s="203">
        <v>0</v>
      </c>
      <c r="L10" s="203">
        <v>0</v>
      </c>
      <c r="M10" s="203">
        <v>0</v>
      </c>
      <c r="N10" s="203">
        <v>14335</v>
      </c>
      <c r="O10" s="203">
        <v>34098</v>
      </c>
      <c r="P10" s="203">
        <v>0</v>
      </c>
      <c r="Q10" s="203">
        <v>580000</v>
      </c>
      <c r="R10" s="501">
        <v>14856541</v>
      </c>
    </row>
    <row r="11" spans="1:21" ht="60" customHeight="1">
      <c r="A11" s="355">
        <v>2015</v>
      </c>
      <c r="B11" s="203">
        <v>95090</v>
      </c>
      <c r="C11" s="203">
        <v>0</v>
      </c>
      <c r="D11" s="203">
        <v>0</v>
      </c>
      <c r="E11" s="203">
        <v>143420</v>
      </c>
      <c r="F11" s="203">
        <v>1766635</v>
      </c>
      <c r="G11" s="203">
        <v>0</v>
      </c>
      <c r="H11" s="203">
        <v>201254</v>
      </c>
      <c r="I11" s="501">
        <v>0</v>
      </c>
      <c r="J11" s="355">
        <v>2015</v>
      </c>
      <c r="K11" s="203">
        <v>0</v>
      </c>
      <c r="L11" s="203">
        <v>0</v>
      </c>
      <c r="M11" s="203">
        <v>0</v>
      </c>
      <c r="N11" s="203">
        <v>39530</v>
      </c>
      <c r="O11" s="203">
        <v>75754</v>
      </c>
      <c r="P11" s="203">
        <v>0</v>
      </c>
      <c r="Q11" s="203">
        <v>415000</v>
      </c>
      <c r="R11" s="501">
        <v>1223</v>
      </c>
    </row>
    <row r="12" spans="1:21" ht="60" customHeight="1">
      <c r="A12" s="355">
        <v>2016</v>
      </c>
      <c r="B12" s="203" t="s">
        <v>4</v>
      </c>
      <c r="C12" s="203">
        <v>0</v>
      </c>
      <c r="D12" s="203">
        <v>0</v>
      </c>
      <c r="E12" s="203">
        <v>4215639</v>
      </c>
      <c r="F12" s="203">
        <v>1759526</v>
      </c>
      <c r="G12" s="203">
        <v>0</v>
      </c>
      <c r="H12" s="203">
        <v>223278</v>
      </c>
      <c r="I12" s="501">
        <v>0</v>
      </c>
      <c r="J12" s="355">
        <v>2016</v>
      </c>
      <c r="K12" s="203">
        <v>0</v>
      </c>
      <c r="L12" s="203">
        <v>0</v>
      </c>
      <c r="M12" s="203">
        <v>200000</v>
      </c>
      <c r="N12" s="203">
        <v>31983</v>
      </c>
      <c r="O12" s="203">
        <v>50188</v>
      </c>
      <c r="P12" s="203">
        <v>0</v>
      </c>
      <c r="Q12" s="203">
        <v>0</v>
      </c>
      <c r="R12" s="501">
        <v>1026</v>
      </c>
    </row>
    <row r="13" spans="1:21" ht="60" customHeight="1">
      <c r="A13" s="355">
        <v>2017</v>
      </c>
      <c r="B13" s="203">
        <v>0</v>
      </c>
      <c r="C13" s="203">
        <v>0</v>
      </c>
      <c r="D13" s="203">
        <v>0</v>
      </c>
      <c r="E13" s="203">
        <v>2227100</v>
      </c>
      <c r="F13" s="203">
        <v>1812796</v>
      </c>
      <c r="G13" s="203">
        <v>0</v>
      </c>
      <c r="H13" s="203">
        <v>102123</v>
      </c>
      <c r="I13" s="501">
        <v>0</v>
      </c>
      <c r="J13" s="355">
        <v>2017</v>
      </c>
      <c r="K13" s="203">
        <v>0</v>
      </c>
      <c r="L13" s="203">
        <v>0</v>
      </c>
      <c r="M13" s="203">
        <v>0</v>
      </c>
      <c r="N13" s="203">
        <v>29377</v>
      </c>
      <c r="O13" s="203">
        <v>51719</v>
      </c>
      <c r="P13" s="203">
        <v>0</v>
      </c>
      <c r="Q13" s="203">
        <v>0</v>
      </c>
      <c r="R13" s="501">
        <v>208</v>
      </c>
    </row>
    <row r="14" spans="1:21" ht="60" customHeight="1">
      <c r="A14" s="355">
        <v>2018</v>
      </c>
      <c r="B14" s="203" t="s">
        <v>4</v>
      </c>
      <c r="C14" s="203" t="s">
        <v>4</v>
      </c>
      <c r="D14" s="203">
        <v>0</v>
      </c>
      <c r="E14" s="203">
        <v>764650</v>
      </c>
      <c r="F14" s="203">
        <v>1821859</v>
      </c>
      <c r="G14" s="203">
        <v>0</v>
      </c>
      <c r="H14" s="203">
        <v>160857</v>
      </c>
      <c r="I14" s="501">
        <v>51075</v>
      </c>
      <c r="J14" s="355">
        <v>2018</v>
      </c>
      <c r="K14" s="203" t="s">
        <v>4</v>
      </c>
      <c r="L14" s="203" t="s">
        <v>4</v>
      </c>
      <c r="M14" s="203" t="s">
        <v>4</v>
      </c>
      <c r="N14" s="203">
        <v>62043</v>
      </c>
      <c r="O14" s="203">
        <v>105072</v>
      </c>
      <c r="P14" s="203" t="s">
        <v>4</v>
      </c>
      <c r="Q14" s="203" t="s">
        <v>4</v>
      </c>
      <c r="R14" s="501">
        <v>57</v>
      </c>
    </row>
    <row r="15" spans="1:21" s="603" customFormat="1" ht="60" customHeight="1">
      <c r="A15" s="601">
        <v>2019</v>
      </c>
      <c r="B15" s="640">
        <v>0</v>
      </c>
      <c r="C15" s="640">
        <v>0</v>
      </c>
      <c r="D15" s="608">
        <v>0</v>
      </c>
      <c r="E15" s="608">
        <v>554139</v>
      </c>
      <c r="F15" s="608">
        <v>2014120</v>
      </c>
      <c r="G15" s="640">
        <v>0</v>
      </c>
      <c r="H15" s="608">
        <v>354782</v>
      </c>
      <c r="I15" s="609">
        <v>0</v>
      </c>
      <c r="J15" s="601">
        <v>2019</v>
      </c>
      <c r="K15" s="712">
        <v>0</v>
      </c>
      <c r="L15" s="713">
        <v>0</v>
      </c>
      <c r="M15" s="713">
        <v>0</v>
      </c>
      <c r="N15" s="712">
        <v>8475</v>
      </c>
      <c r="O15" s="712">
        <v>148294</v>
      </c>
      <c r="P15" s="712">
        <v>0</v>
      </c>
      <c r="Q15" s="712">
        <v>0</v>
      </c>
      <c r="R15" s="714">
        <v>868624</v>
      </c>
      <c r="S15" s="593"/>
      <c r="T15" s="593"/>
      <c r="U15" s="593"/>
    </row>
    <row r="16" spans="1:21" ht="9.9499999999999993" customHeight="1" thickBot="1">
      <c r="A16" s="479"/>
      <c r="B16" s="508"/>
      <c r="C16" s="508"/>
      <c r="D16" s="508"/>
      <c r="E16" s="508"/>
      <c r="F16" s="508"/>
      <c r="G16" s="508"/>
      <c r="H16" s="508"/>
      <c r="I16" s="509"/>
      <c r="J16" s="479"/>
      <c r="K16" s="519"/>
      <c r="L16" s="508"/>
      <c r="M16" s="508"/>
      <c r="N16" s="508"/>
      <c r="O16" s="508"/>
      <c r="P16" s="508"/>
      <c r="Q16" s="508"/>
      <c r="R16" s="509"/>
    </row>
    <row r="17" spans="1:18" ht="9.9499999999999993" customHeight="1">
      <c r="A17" s="522"/>
      <c r="B17" s="25"/>
      <c r="C17" s="25"/>
      <c r="D17" s="25"/>
      <c r="E17" s="25"/>
      <c r="F17" s="25"/>
      <c r="G17" s="25"/>
      <c r="H17" s="25"/>
      <c r="I17" s="25"/>
      <c r="J17" s="523"/>
      <c r="K17" s="25"/>
      <c r="L17" s="25"/>
      <c r="M17" s="25"/>
      <c r="N17" s="25"/>
      <c r="O17" s="25"/>
      <c r="P17" s="25"/>
      <c r="Q17" s="25"/>
      <c r="R17" s="25"/>
    </row>
    <row r="18" spans="1:18" s="59" customFormat="1" ht="15" customHeight="1">
      <c r="A18" s="59" t="s">
        <v>470</v>
      </c>
      <c r="B18" s="211"/>
      <c r="C18" s="211"/>
      <c r="D18" s="211"/>
      <c r="E18" s="211"/>
      <c r="F18" s="211"/>
      <c r="G18" s="211"/>
      <c r="H18" s="211"/>
      <c r="I18" s="211"/>
      <c r="J18" s="234"/>
      <c r="K18" s="235"/>
      <c r="L18" s="211"/>
      <c r="M18" s="211"/>
      <c r="N18" s="211"/>
      <c r="O18" s="211"/>
      <c r="P18" s="211"/>
      <c r="Q18" s="211"/>
      <c r="R18" s="211"/>
    </row>
    <row r="19" spans="1:18">
      <c r="A19" s="213"/>
      <c r="B19" s="60"/>
      <c r="C19" s="60"/>
      <c r="D19" s="60"/>
      <c r="E19" s="60"/>
      <c r="F19" s="60"/>
      <c r="G19" s="60"/>
      <c r="H19" s="60"/>
      <c r="I19" s="60"/>
      <c r="J19" s="213"/>
      <c r="K19" s="60"/>
      <c r="L19" s="60"/>
      <c r="M19" s="60"/>
      <c r="N19" s="60"/>
      <c r="O19" s="60"/>
      <c r="P19" s="60"/>
      <c r="Q19" s="60"/>
      <c r="R19" s="223"/>
    </row>
    <row r="20" spans="1:18">
      <c r="A20" s="224"/>
      <c r="B20" s="60"/>
      <c r="C20" s="60"/>
      <c r="D20" s="60"/>
      <c r="E20" s="60"/>
      <c r="F20" s="60"/>
      <c r="G20" s="60"/>
      <c r="H20" s="60"/>
      <c r="I20" s="60"/>
      <c r="J20" s="224"/>
      <c r="K20" s="60"/>
      <c r="L20" s="60"/>
      <c r="M20" s="60"/>
      <c r="N20" s="60"/>
      <c r="O20" s="60"/>
      <c r="P20" s="60"/>
      <c r="Q20" s="60"/>
      <c r="R20" s="223"/>
    </row>
    <row r="21" spans="1:18">
      <c r="A21" s="225"/>
      <c r="B21" s="60"/>
      <c r="C21" s="60"/>
      <c r="D21" s="60"/>
      <c r="E21" s="60"/>
      <c r="F21" s="60"/>
      <c r="G21" s="60"/>
      <c r="H21" s="60"/>
      <c r="I21" s="60"/>
      <c r="J21" s="225"/>
      <c r="K21" s="60"/>
      <c r="L21" s="60"/>
      <c r="M21" s="60"/>
      <c r="N21" s="60"/>
      <c r="O21" s="60"/>
      <c r="P21" s="60"/>
      <c r="Q21" s="60"/>
      <c r="R21" s="223"/>
    </row>
    <row r="22" spans="1:18">
      <c r="A22" s="60"/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223"/>
    </row>
    <row r="23" spans="1:18">
      <c r="R23" s="54"/>
    </row>
    <row r="24" spans="1:18">
      <c r="R24" s="54"/>
    </row>
    <row r="25" spans="1:18">
      <c r="R25" s="54"/>
    </row>
    <row r="26" spans="1:18">
      <c r="R26" s="54"/>
    </row>
    <row r="27" spans="1:18">
      <c r="R27" s="54"/>
    </row>
    <row r="28" spans="1:18">
      <c r="R28" s="54"/>
    </row>
    <row r="29" spans="1:18">
      <c r="R29" s="54"/>
    </row>
    <row r="30" spans="1:18">
      <c r="R30" s="54"/>
    </row>
    <row r="31" spans="1:18">
      <c r="R31" s="54"/>
    </row>
    <row r="32" spans="1:18">
      <c r="R32" s="54"/>
    </row>
    <row r="33" spans="18:18">
      <c r="R33" s="54"/>
    </row>
    <row r="34" spans="18:18">
      <c r="R34" s="54"/>
    </row>
    <row r="35" spans="18:18">
      <c r="R35" s="54"/>
    </row>
    <row r="36" spans="18:18">
      <c r="R36" s="54"/>
    </row>
    <row r="37" spans="18:18">
      <c r="R37" s="54"/>
    </row>
    <row r="38" spans="18:18">
      <c r="R38" s="54"/>
    </row>
    <row r="39" spans="18:18">
      <c r="R39" s="54"/>
    </row>
    <row r="40" spans="18:18">
      <c r="R40" s="54"/>
    </row>
    <row r="41" spans="18:18">
      <c r="R41" s="54"/>
    </row>
    <row r="42" spans="18:18">
      <c r="R42" s="54"/>
    </row>
    <row r="43" spans="18:18">
      <c r="R43" s="54"/>
    </row>
    <row r="44" spans="18:18">
      <c r="R44" s="54"/>
    </row>
    <row r="45" spans="18:18">
      <c r="R45" s="54"/>
    </row>
    <row r="46" spans="18:18">
      <c r="R46" s="54"/>
    </row>
    <row r="47" spans="18:18">
      <c r="R47" s="54"/>
    </row>
    <row r="48" spans="18:18">
      <c r="R48" s="54"/>
    </row>
    <row r="49" spans="18:18">
      <c r="R49" s="54"/>
    </row>
    <row r="50" spans="18:18">
      <c r="R50" s="54"/>
    </row>
    <row r="51" spans="18:18">
      <c r="R51" s="54"/>
    </row>
    <row r="52" spans="18:18">
      <c r="R52" s="54"/>
    </row>
    <row r="53" spans="18:18">
      <c r="R53" s="54"/>
    </row>
    <row r="54" spans="18:18">
      <c r="R54" s="54"/>
    </row>
    <row r="55" spans="18:18">
      <c r="R55" s="54"/>
    </row>
    <row r="56" spans="18:18">
      <c r="R56" s="54"/>
    </row>
    <row r="57" spans="18:18">
      <c r="R57" s="54"/>
    </row>
    <row r="58" spans="18:18">
      <c r="R58" s="54"/>
    </row>
    <row r="59" spans="18:18">
      <c r="R59" s="54"/>
    </row>
    <row r="60" spans="18:18">
      <c r="R60" s="54"/>
    </row>
    <row r="61" spans="18:18">
      <c r="R61" s="54"/>
    </row>
    <row r="62" spans="18:18">
      <c r="R62" s="54"/>
    </row>
    <row r="63" spans="18:18">
      <c r="R63" s="54"/>
    </row>
    <row r="64" spans="18:18">
      <c r="R64" s="54"/>
    </row>
    <row r="65" spans="18:18">
      <c r="R65" s="54"/>
    </row>
    <row r="66" spans="18:18">
      <c r="R66" s="54"/>
    </row>
    <row r="67" spans="18:18">
      <c r="R67" s="54"/>
    </row>
    <row r="68" spans="18:18">
      <c r="R68" s="54"/>
    </row>
    <row r="69" spans="18:18">
      <c r="R69" s="54"/>
    </row>
    <row r="70" spans="18:18">
      <c r="R70" s="54"/>
    </row>
    <row r="71" spans="18:18">
      <c r="R71" s="54"/>
    </row>
    <row r="72" spans="18:18">
      <c r="R72" s="54"/>
    </row>
    <row r="73" spans="18:18">
      <c r="R73" s="54"/>
    </row>
    <row r="74" spans="18:18">
      <c r="R74" s="54"/>
    </row>
    <row r="75" spans="18:18">
      <c r="R75" s="54"/>
    </row>
    <row r="76" spans="18:18">
      <c r="R76" s="54"/>
    </row>
    <row r="77" spans="18:18">
      <c r="R77" s="54"/>
    </row>
    <row r="78" spans="18:18">
      <c r="R78" s="54"/>
    </row>
    <row r="79" spans="18:18">
      <c r="R79" s="54"/>
    </row>
    <row r="80" spans="18:18">
      <c r="R80" s="54"/>
    </row>
    <row r="81" spans="18:18">
      <c r="R81" s="54"/>
    </row>
    <row r="82" spans="18:18">
      <c r="R82" s="54"/>
    </row>
    <row r="83" spans="18:18">
      <c r="R83" s="54"/>
    </row>
    <row r="84" spans="18:18">
      <c r="R84" s="54"/>
    </row>
    <row r="85" spans="18:18">
      <c r="R85" s="54"/>
    </row>
    <row r="86" spans="18:18">
      <c r="R86" s="54"/>
    </row>
    <row r="87" spans="18:18">
      <c r="R87" s="54"/>
    </row>
    <row r="88" spans="18:18">
      <c r="R88" s="54"/>
    </row>
    <row r="89" spans="18:18">
      <c r="R89" s="54"/>
    </row>
    <row r="90" spans="18:18">
      <c r="R90" s="54"/>
    </row>
    <row r="91" spans="18:18">
      <c r="R91" s="54"/>
    </row>
    <row r="92" spans="18:18">
      <c r="R92" s="54"/>
    </row>
    <row r="93" spans="18:18">
      <c r="R93" s="54"/>
    </row>
    <row r="94" spans="18:18">
      <c r="R94" s="54"/>
    </row>
    <row r="95" spans="18:18">
      <c r="R95" s="54"/>
    </row>
    <row r="96" spans="18:18">
      <c r="R96" s="54"/>
    </row>
    <row r="97" spans="18:18">
      <c r="R97" s="54"/>
    </row>
    <row r="98" spans="18:18">
      <c r="R98" s="54"/>
    </row>
    <row r="99" spans="18:18">
      <c r="R99" s="54"/>
    </row>
    <row r="100" spans="18:18">
      <c r="R100" s="54"/>
    </row>
    <row r="101" spans="18:18">
      <c r="R101" s="54"/>
    </row>
    <row r="102" spans="18:18">
      <c r="R102" s="54"/>
    </row>
    <row r="103" spans="18:18">
      <c r="R103" s="54"/>
    </row>
    <row r="104" spans="18:18">
      <c r="R104" s="54"/>
    </row>
    <row r="105" spans="18:18">
      <c r="R105" s="54"/>
    </row>
    <row r="106" spans="18:18">
      <c r="R106" s="54"/>
    </row>
    <row r="107" spans="18:18">
      <c r="R107" s="54"/>
    </row>
    <row r="108" spans="18:18">
      <c r="R108" s="54"/>
    </row>
    <row r="109" spans="18:18">
      <c r="R109" s="54"/>
    </row>
    <row r="110" spans="18:18">
      <c r="R110" s="54"/>
    </row>
    <row r="111" spans="18:18">
      <c r="R111" s="54"/>
    </row>
    <row r="112" spans="18:18">
      <c r="R112" s="54"/>
    </row>
    <row r="113" spans="18:18">
      <c r="R113" s="54"/>
    </row>
    <row r="114" spans="18:18">
      <c r="R114" s="54"/>
    </row>
    <row r="115" spans="18:18">
      <c r="R115" s="54"/>
    </row>
    <row r="116" spans="18:18">
      <c r="R116" s="54"/>
    </row>
    <row r="117" spans="18:18">
      <c r="R117" s="54"/>
    </row>
    <row r="118" spans="18:18">
      <c r="R118" s="54"/>
    </row>
    <row r="119" spans="18:18">
      <c r="R119" s="54"/>
    </row>
    <row r="120" spans="18:18">
      <c r="R120" s="54"/>
    </row>
    <row r="121" spans="18:18">
      <c r="R121" s="54"/>
    </row>
    <row r="122" spans="18:18">
      <c r="R122" s="54"/>
    </row>
    <row r="123" spans="18:18">
      <c r="R123" s="54"/>
    </row>
    <row r="124" spans="18:18">
      <c r="R124" s="54"/>
    </row>
    <row r="125" spans="18:18">
      <c r="R125" s="54"/>
    </row>
    <row r="126" spans="18:18">
      <c r="R126" s="54"/>
    </row>
    <row r="127" spans="18:18">
      <c r="R127" s="54"/>
    </row>
    <row r="128" spans="18:18">
      <c r="R128" s="54"/>
    </row>
    <row r="129" spans="18:18">
      <c r="R129" s="54"/>
    </row>
    <row r="130" spans="18:18">
      <c r="R130" s="54"/>
    </row>
    <row r="131" spans="18:18">
      <c r="R131" s="54"/>
    </row>
    <row r="132" spans="18:18">
      <c r="R132" s="54"/>
    </row>
    <row r="133" spans="18:18">
      <c r="R133" s="54"/>
    </row>
    <row r="134" spans="18:18">
      <c r="R134" s="54"/>
    </row>
    <row r="135" spans="18:18">
      <c r="R135" s="54"/>
    </row>
    <row r="136" spans="18:18">
      <c r="R136" s="54"/>
    </row>
    <row r="137" spans="18:18">
      <c r="R137" s="54"/>
    </row>
    <row r="138" spans="18:18">
      <c r="R138" s="54"/>
    </row>
    <row r="139" spans="18:18">
      <c r="R139" s="54"/>
    </row>
    <row r="140" spans="18:18">
      <c r="R140" s="54"/>
    </row>
    <row r="141" spans="18:18">
      <c r="R141" s="54"/>
    </row>
    <row r="142" spans="18:18">
      <c r="R142" s="54"/>
    </row>
    <row r="143" spans="18:18">
      <c r="R143" s="54"/>
    </row>
    <row r="144" spans="18:18">
      <c r="R144" s="54"/>
    </row>
  </sheetData>
  <mergeCells count="19">
    <mergeCell ref="A2:I2"/>
    <mergeCell ref="B8:B9"/>
    <mergeCell ref="C8:C9"/>
    <mergeCell ref="D8:D9"/>
    <mergeCell ref="E8:E9"/>
    <mergeCell ref="F8:F9"/>
    <mergeCell ref="G8:G9"/>
    <mergeCell ref="H8:H9"/>
    <mergeCell ref="I8:I9"/>
    <mergeCell ref="A6:A9"/>
    <mergeCell ref="J6:J9"/>
    <mergeCell ref="Q5:R5"/>
    <mergeCell ref="R8:R9"/>
    <mergeCell ref="L8:L9"/>
    <mergeCell ref="M8:M9"/>
    <mergeCell ref="N8:N9"/>
    <mergeCell ref="O8:O9"/>
    <mergeCell ref="P8:P9"/>
    <mergeCell ref="Q8:Q9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8" orientation="portrait" blackAndWhite="1" r:id="rId1"/>
  <headerFooter alignWithMargins="0"/>
  <colBreaks count="1" manualBreakCount="1">
    <brk id="9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I32"/>
  <sheetViews>
    <sheetView view="pageBreakPreview" topLeftCell="A13" zoomScale="90" zoomScaleNormal="100" zoomScaleSheetLayoutView="90" workbookViewId="0">
      <selection activeCell="Q36" sqref="Q36"/>
    </sheetView>
  </sheetViews>
  <sheetFormatPr defaultColWidth="7.109375" defaultRowHeight="13.5"/>
  <cols>
    <col min="1" max="1" width="9" style="51" customWidth="1"/>
    <col min="2" max="9" width="10" style="51" customWidth="1"/>
    <col min="10" max="10" width="7.21875" style="51" customWidth="1"/>
    <col min="11" max="16384" width="7.109375" style="51"/>
  </cols>
  <sheetData>
    <row r="1" spans="1:9" s="32" customFormat="1" ht="15" customHeight="1">
      <c r="I1" s="220"/>
    </row>
    <row r="2" spans="1:9" s="346" customFormat="1" ht="30" customHeight="1">
      <c r="A2" s="836" t="s">
        <v>512</v>
      </c>
      <c r="B2" s="836"/>
      <c r="C2" s="836"/>
      <c r="D2" s="836"/>
      <c r="E2" s="836"/>
      <c r="F2" s="836"/>
      <c r="G2" s="836"/>
      <c r="H2" s="836"/>
      <c r="I2" s="836"/>
    </row>
    <row r="3" spans="1:9" s="349" customFormat="1" ht="30" customHeight="1">
      <c r="A3" s="344" t="s">
        <v>245</v>
      </c>
      <c r="B3" s="344"/>
      <c r="C3" s="344"/>
      <c r="D3" s="344"/>
      <c r="E3" s="344"/>
      <c r="F3" s="344"/>
      <c r="G3" s="344"/>
      <c r="H3" s="344"/>
      <c r="I3" s="344"/>
    </row>
    <row r="4" spans="1:9" s="38" customFormat="1" ht="15" customHeight="1">
      <c r="A4" s="33"/>
      <c r="B4" s="33"/>
      <c r="C4" s="33"/>
      <c r="D4" s="33"/>
      <c r="E4" s="33"/>
      <c r="F4" s="33"/>
      <c r="G4" s="33"/>
      <c r="H4" s="33"/>
      <c r="I4" s="33"/>
    </row>
    <row r="5" spans="1:9" s="38" customFormat="1" ht="15" customHeight="1" thickBot="1">
      <c r="A5" s="38" t="s">
        <v>246</v>
      </c>
      <c r="I5" s="757" t="s">
        <v>247</v>
      </c>
    </row>
    <row r="6" spans="1:9" s="35" customFormat="1" ht="18" customHeight="1">
      <c r="A6" s="829" t="s">
        <v>19</v>
      </c>
      <c r="B6" s="226" t="s">
        <v>248</v>
      </c>
      <c r="C6" s="227"/>
      <c r="D6" s="226" t="s">
        <v>249</v>
      </c>
      <c r="E6" s="227"/>
      <c r="F6" s="226" t="s">
        <v>250</v>
      </c>
      <c r="G6" s="227"/>
      <c r="H6" s="226" t="s">
        <v>251</v>
      </c>
      <c r="I6" s="778"/>
    </row>
    <row r="7" spans="1:9" s="35" customFormat="1" ht="18" customHeight="1">
      <c r="A7" s="830"/>
      <c r="B7" s="228" t="s">
        <v>6</v>
      </c>
      <c r="C7" s="229"/>
      <c r="D7" s="228" t="s">
        <v>252</v>
      </c>
      <c r="E7" s="229"/>
      <c r="F7" s="228" t="s">
        <v>253</v>
      </c>
      <c r="G7" s="229"/>
      <c r="H7" s="228" t="s">
        <v>254</v>
      </c>
      <c r="I7" s="779"/>
    </row>
    <row r="8" spans="1:9" s="35" customFormat="1" ht="18" customHeight="1">
      <c r="A8" s="830"/>
      <c r="B8" s="230" t="s">
        <v>255</v>
      </c>
      <c r="C8" s="230" t="s">
        <v>256</v>
      </c>
      <c r="D8" s="230" t="s">
        <v>255</v>
      </c>
      <c r="E8" s="230" t="s">
        <v>256</v>
      </c>
      <c r="F8" s="230" t="s">
        <v>255</v>
      </c>
      <c r="G8" s="230" t="s">
        <v>256</v>
      </c>
      <c r="H8" s="230" t="s">
        <v>255</v>
      </c>
      <c r="I8" s="780" t="s">
        <v>256</v>
      </c>
    </row>
    <row r="9" spans="1:9" s="35" customFormat="1" ht="18" customHeight="1">
      <c r="A9" s="830"/>
      <c r="B9" s="230" t="s">
        <v>257</v>
      </c>
      <c r="C9" s="230" t="s">
        <v>258</v>
      </c>
      <c r="D9" s="230" t="s">
        <v>257</v>
      </c>
      <c r="E9" s="230" t="s">
        <v>258</v>
      </c>
      <c r="F9" s="230" t="s">
        <v>257</v>
      </c>
      <c r="G9" s="230" t="s">
        <v>258</v>
      </c>
      <c r="H9" s="230" t="s">
        <v>257</v>
      </c>
      <c r="I9" s="780" t="s">
        <v>258</v>
      </c>
    </row>
    <row r="10" spans="1:9" s="35" customFormat="1" ht="18" customHeight="1">
      <c r="A10" s="831"/>
      <c r="B10" s="231" t="s">
        <v>259</v>
      </c>
      <c r="C10" s="231" t="s">
        <v>260</v>
      </c>
      <c r="D10" s="231" t="s">
        <v>259</v>
      </c>
      <c r="E10" s="231" t="s">
        <v>260</v>
      </c>
      <c r="F10" s="231" t="s">
        <v>259</v>
      </c>
      <c r="G10" s="231" t="s">
        <v>260</v>
      </c>
      <c r="H10" s="231" t="s">
        <v>259</v>
      </c>
      <c r="I10" s="781" t="s">
        <v>260</v>
      </c>
    </row>
    <row r="11" spans="1:9" ht="39" customHeight="1">
      <c r="A11" s="355">
        <v>2014</v>
      </c>
      <c r="B11" s="782">
        <v>138282</v>
      </c>
      <c r="C11" s="782">
        <v>108754</v>
      </c>
      <c r="D11" s="782">
        <v>99735</v>
      </c>
      <c r="E11" s="782">
        <v>99735</v>
      </c>
      <c r="F11" s="782">
        <v>6084</v>
      </c>
      <c r="G11" s="782">
        <v>6084</v>
      </c>
      <c r="H11" s="782">
        <v>26681</v>
      </c>
      <c r="I11" s="783" t="s">
        <v>261</v>
      </c>
    </row>
    <row r="12" spans="1:9" ht="39" customHeight="1">
      <c r="A12" s="355">
        <v>2015</v>
      </c>
      <c r="B12" s="782">
        <v>133043</v>
      </c>
      <c r="C12" s="782">
        <v>97618</v>
      </c>
      <c r="D12" s="782">
        <v>90780</v>
      </c>
      <c r="E12" s="782">
        <v>90780</v>
      </c>
      <c r="F12" s="782">
        <v>3872</v>
      </c>
      <c r="G12" s="782">
        <v>3872</v>
      </c>
      <c r="H12" s="782">
        <v>35425</v>
      </c>
      <c r="I12" s="783" t="s">
        <v>261</v>
      </c>
    </row>
    <row r="13" spans="1:9" ht="39" customHeight="1">
      <c r="A13" s="355">
        <v>2016</v>
      </c>
      <c r="B13" s="782">
        <v>149736</v>
      </c>
      <c r="C13" s="782">
        <v>144732</v>
      </c>
      <c r="D13" s="782">
        <v>79741</v>
      </c>
      <c r="E13" s="782">
        <v>79741</v>
      </c>
      <c r="F13" s="782">
        <v>5136</v>
      </c>
      <c r="G13" s="782">
        <v>5136</v>
      </c>
      <c r="H13" s="782">
        <v>57780</v>
      </c>
      <c r="I13" s="783">
        <v>57780</v>
      </c>
    </row>
    <row r="14" spans="1:9" ht="39" customHeight="1">
      <c r="A14" s="355">
        <v>2017</v>
      </c>
      <c r="B14" s="782">
        <v>144062</v>
      </c>
      <c r="C14" s="782">
        <v>144873</v>
      </c>
      <c r="D14" s="784">
        <v>101458</v>
      </c>
      <c r="E14" s="784">
        <v>101458</v>
      </c>
      <c r="F14" s="776">
        <v>1497</v>
      </c>
      <c r="G14" s="776">
        <v>1497</v>
      </c>
      <c r="H14" s="782">
        <v>38891</v>
      </c>
      <c r="I14" s="783">
        <v>0</v>
      </c>
    </row>
    <row r="15" spans="1:9" ht="39" customHeight="1">
      <c r="A15" s="355">
        <v>2018</v>
      </c>
      <c r="B15" s="782">
        <v>129218</v>
      </c>
      <c r="C15" s="782">
        <v>108819</v>
      </c>
      <c r="D15" s="784">
        <v>95299</v>
      </c>
      <c r="E15" s="784">
        <v>95299</v>
      </c>
      <c r="F15" s="776">
        <v>1894</v>
      </c>
      <c r="G15" s="776">
        <v>1894</v>
      </c>
      <c r="H15" s="782">
        <v>28479</v>
      </c>
      <c r="I15" s="785">
        <v>8090</v>
      </c>
    </row>
    <row r="16" spans="1:9" s="587" customFormat="1" ht="39" customHeight="1">
      <c r="A16" s="601">
        <v>2019</v>
      </c>
      <c r="B16" s="786">
        <f>SUM(D16,F16,H16,B29,D29,F29,H29)</f>
        <v>23266</v>
      </c>
      <c r="C16" s="786">
        <f>SUM(E16,G16,I16,C29,E29,G29,I29)</f>
        <v>22382</v>
      </c>
      <c r="D16" s="787">
        <v>22066</v>
      </c>
      <c r="E16" s="787">
        <v>22066</v>
      </c>
      <c r="F16" s="777">
        <v>54</v>
      </c>
      <c r="G16" s="777">
        <v>54</v>
      </c>
      <c r="H16" s="786">
        <v>884</v>
      </c>
      <c r="I16" s="788">
        <v>0</v>
      </c>
    </row>
    <row r="17" spans="1:9" s="59" customFormat="1" ht="9.9499999999999993" customHeight="1" thickBot="1">
      <c r="A17" s="506"/>
      <c r="B17" s="789"/>
      <c r="C17" s="790"/>
      <c r="D17" s="791"/>
      <c r="E17" s="791"/>
      <c r="F17" s="628"/>
      <c r="G17" s="628"/>
      <c r="H17" s="628"/>
      <c r="I17" s="629"/>
    </row>
    <row r="18" spans="1:9" s="59" customFormat="1" ht="9.9499999999999993" customHeight="1" thickBot="1">
      <c r="A18" s="212"/>
      <c r="B18" s="211"/>
      <c r="C18" s="211"/>
      <c r="D18" s="211"/>
      <c r="E18" s="211"/>
      <c r="F18" s="211"/>
      <c r="G18" s="211"/>
      <c r="H18" s="211"/>
      <c r="I18" s="211"/>
    </row>
    <row r="19" spans="1:9" ht="18" customHeight="1">
      <c r="A19" s="829" t="s">
        <v>19</v>
      </c>
      <c r="B19" s="226" t="s">
        <v>262</v>
      </c>
      <c r="C19" s="226"/>
      <c r="D19" s="232" t="s">
        <v>263</v>
      </c>
      <c r="E19" s="227"/>
      <c r="F19" s="226" t="s">
        <v>264</v>
      </c>
      <c r="G19" s="227"/>
      <c r="H19" s="226" t="s">
        <v>265</v>
      </c>
      <c r="I19" s="778"/>
    </row>
    <row r="20" spans="1:9" ht="18" customHeight="1">
      <c r="A20" s="830"/>
      <c r="B20" s="228" t="s">
        <v>266</v>
      </c>
      <c r="C20" s="228"/>
      <c r="D20" s="233" t="s">
        <v>267</v>
      </c>
      <c r="E20" s="229"/>
      <c r="F20" s="228" t="s">
        <v>268</v>
      </c>
      <c r="G20" s="229"/>
      <c r="H20" s="228" t="s">
        <v>200</v>
      </c>
      <c r="I20" s="779"/>
    </row>
    <row r="21" spans="1:9" ht="18" customHeight="1">
      <c r="A21" s="830"/>
      <c r="B21" s="230" t="s">
        <v>255</v>
      </c>
      <c r="C21" s="230" t="s">
        <v>256</v>
      </c>
      <c r="D21" s="230" t="s">
        <v>255</v>
      </c>
      <c r="E21" s="230" t="s">
        <v>256</v>
      </c>
      <c r="F21" s="230" t="s">
        <v>255</v>
      </c>
      <c r="G21" s="230" t="s">
        <v>256</v>
      </c>
      <c r="H21" s="230" t="s">
        <v>7</v>
      </c>
      <c r="I21" s="780" t="s">
        <v>8</v>
      </c>
    </row>
    <row r="22" spans="1:9" ht="18" customHeight="1">
      <c r="A22" s="830"/>
      <c r="B22" s="230" t="s">
        <v>257</v>
      </c>
      <c r="C22" s="230" t="s">
        <v>258</v>
      </c>
      <c r="D22" s="230" t="s">
        <v>257</v>
      </c>
      <c r="E22" s="230" t="s">
        <v>258</v>
      </c>
      <c r="F22" s="230" t="s">
        <v>257</v>
      </c>
      <c r="G22" s="230" t="s">
        <v>258</v>
      </c>
      <c r="H22" s="230" t="s">
        <v>257</v>
      </c>
      <c r="I22" s="780" t="s">
        <v>258</v>
      </c>
    </row>
    <row r="23" spans="1:9" ht="18" customHeight="1">
      <c r="A23" s="831"/>
      <c r="B23" s="231" t="s">
        <v>259</v>
      </c>
      <c r="C23" s="231" t="s">
        <v>260</v>
      </c>
      <c r="D23" s="231" t="s">
        <v>259</v>
      </c>
      <c r="E23" s="231" t="s">
        <v>260</v>
      </c>
      <c r="F23" s="231" t="s">
        <v>259</v>
      </c>
      <c r="G23" s="231" t="s">
        <v>260</v>
      </c>
      <c r="H23" s="231" t="s">
        <v>259</v>
      </c>
      <c r="I23" s="781" t="s">
        <v>260</v>
      </c>
    </row>
    <row r="24" spans="1:9" ht="40.5" customHeight="1">
      <c r="A24" s="355">
        <v>2014</v>
      </c>
      <c r="B24" s="774">
        <v>821</v>
      </c>
      <c r="C24" s="774">
        <v>821</v>
      </c>
      <c r="D24" s="774" t="s">
        <v>261</v>
      </c>
      <c r="E24" s="774" t="s">
        <v>261</v>
      </c>
      <c r="F24" s="782">
        <v>2114</v>
      </c>
      <c r="G24" s="782">
        <v>2114</v>
      </c>
      <c r="H24" s="774" t="s">
        <v>261</v>
      </c>
      <c r="I24" s="783" t="s">
        <v>261</v>
      </c>
    </row>
    <row r="25" spans="1:9" ht="40.5" customHeight="1">
      <c r="A25" s="355">
        <v>2015</v>
      </c>
      <c r="B25" s="774" t="s">
        <v>261</v>
      </c>
      <c r="C25" s="774" t="s">
        <v>261</v>
      </c>
      <c r="D25" s="774" t="s">
        <v>261</v>
      </c>
      <c r="E25" s="774" t="s">
        <v>261</v>
      </c>
      <c r="F25" s="782">
        <v>2996</v>
      </c>
      <c r="G25" s="782">
        <v>2966</v>
      </c>
      <c r="H25" s="774" t="s">
        <v>261</v>
      </c>
      <c r="I25" s="783" t="s">
        <v>261</v>
      </c>
    </row>
    <row r="26" spans="1:9" ht="40.5" customHeight="1">
      <c r="A26" s="355">
        <v>2016</v>
      </c>
      <c r="B26" s="774" t="s">
        <v>261</v>
      </c>
      <c r="C26" s="774" t="s">
        <v>261</v>
      </c>
      <c r="D26" s="774" t="s">
        <v>261</v>
      </c>
      <c r="E26" s="774" t="s">
        <v>261</v>
      </c>
      <c r="F26" s="782">
        <v>6271</v>
      </c>
      <c r="G26" s="782">
        <v>6271</v>
      </c>
      <c r="H26" s="774">
        <v>70</v>
      </c>
      <c r="I26" s="783">
        <v>70</v>
      </c>
    </row>
    <row r="27" spans="1:9" ht="40.5" customHeight="1">
      <c r="A27" s="355">
        <v>2017</v>
      </c>
      <c r="B27" s="774">
        <v>0</v>
      </c>
      <c r="C27" s="774">
        <v>0</v>
      </c>
      <c r="D27" s="774">
        <v>0</v>
      </c>
      <c r="E27" s="774">
        <v>0</v>
      </c>
      <c r="F27" s="782">
        <v>2216</v>
      </c>
      <c r="G27" s="782">
        <v>2216</v>
      </c>
      <c r="H27" s="775">
        <v>0</v>
      </c>
      <c r="I27" s="792">
        <v>0</v>
      </c>
    </row>
    <row r="28" spans="1:9" ht="43.5" customHeight="1">
      <c r="A28" s="355">
        <v>2018</v>
      </c>
      <c r="B28" s="774">
        <v>307</v>
      </c>
      <c r="C28" s="774">
        <v>307</v>
      </c>
      <c r="D28" s="774">
        <v>12</v>
      </c>
      <c r="E28" s="774">
        <v>2</v>
      </c>
      <c r="F28" s="782">
        <v>3014</v>
      </c>
      <c r="G28" s="782">
        <v>3014</v>
      </c>
      <c r="H28" s="776">
        <v>213</v>
      </c>
      <c r="I28" s="793">
        <v>213</v>
      </c>
    </row>
    <row r="29" spans="1:9" s="587" customFormat="1" ht="42.75" customHeight="1">
      <c r="A29" s="794">
        <v>2019</v>
      </c>
      <c r="B29" s="795">
        <v>0</v>
      </c>
      <c r="C29" s="795">
        <v>0</v>
      </c>
      <c r="D29" s="795">
        <v>0</v>
      </c>
      <c r="E29" s="795">
        <v>0</v>
      </c>
      <c r="F29" s="786">
        <v>262</v>
      </c>
      <c r="G29" s="786">
        <v>262</v>
      </c>
      <c r="H29" s="777">
        <v>0</v>
      </c>
      <c r="I29" s="796">
        <v>0</v>
      </c>
    </row>
    <row r="30" spans="1:9" ht="13.5" customHeight="1" thickBot="1">
      <c r="A30" s="479"/>
      <c r="B30" s="628"/>
      <c r="C30" s="628"/>
      <c r="D30" s="628"/>
      <c r="E30" s="628"/>
      <c r="F30" s="628"/>
      <c r="G30" s="628"/>
      <c r="H30" s="628"/>
      <c r="I30" s="629"/>
    </row>
    <row r="31" spans="1:9" ht="13.5" customHeight="1">
      <c r="A31" s="471"/>
      <c r="B31" s="57"/>
      <c r="C31" s="57"/>
      <c r="D31" s="57"/>
      <c r="E31" s="57"/>
      <c r="F31" s="57"/>
      <c r="G31" s="57"/>
      <c r="H31" s="57"/>
      <c r="I31" s="57"/>
    </row>
    <row r="32" spans="1:9" ht="15.75" customHeight="1">
      <c r="A32" s="553" t="s">
        <v>502</v>
      </c>
      <c r="B32" s="553"/>
    </row>
  </sheetData>
  <mergeCells count="3">
    <mergeCell ref="A2:I2"/>
    <mergeCell ref="A6:A10"/>
    <mergeCell ref="A19:A23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85" orientation="portrait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K31"/>
  <sheetViews>
    <sheetView view="pageBreakPreview" topLeftCell="A13" zoomScaleNormal="100" workbookViewId="0">
      <selection activeCell="Q36" sqref="Q36"/>
    </sheetView>
  </sheetViews>
  <sheetFormatPr defaultColWidth="7.109375" defaultRowHeight="13.5"/>
  <cols>
    <col min="1" max="1" width="6.109375" style="51" customWidth="1"/>
    <col min="2" max="9" width="8.77734375" style="51" customWidth="1"/>
    <col min="10" max="16384" width="7.109375" style="51"/>
  </cols>
  <sheetData>
    <row r="1" spans="1:9" s="236" customFormat="1" ht="15" customHeight="1">
      <c r="A1" s="237"/>
    </row>
    <row r="2" spans="1:9" s="524" customFormat="1" ht="30" customHeight="1">
      <c r="A2" s="344" t="s">
        <v>513</v>
      </c>
      <c r="B2" s="344"/>
      <c r="C2" s="344"/>
      <c r="D2" s="344"/>
      <c r="E2" s="344"/>
      <c r="F2" s="344"/>
      <c r="G2" s="344"/>
      <c r="H2" s="344"/>
      <c r="I2" s="344"/>
    </row>
    <row r="3" spans="1:9" s="525" customFormat="1" ht="30" customHeight="1">
      <c r="A3" s="344" t="s">
        <v>301</v>
      </c>
      <c r="B3" s="344"/>
      <c r="C3" s="344"/>
      <c r="D3" s="344"/>
      <c r="E3" s="344"/>
      <c r="F3" s="344"/>
      <c r="G3" s="344"/>
      <c r="H3" s="344"/>
      <c r="I3" s="344"/>
    </row>
    <row r="4" spans="1:9" s="239" customFormat="1" ht="15" customHeight="1">
      <c r="A4" s="33"/>
      <c r="B4" s="33"/>
      <c r="C4" s="33"/>
      <c r="D4" s="33"/>
      <c r="E4" s="33"/>
      <c r="F4" s="33"/>
      <c r="G4" s="33"/>
      <c r="H4" s="33"/>
      <c r="I4" s="33"/>
    </row>
    <row r="5" spans="1:9" s="240" customFormat="1" ht="15" customHeight="1" thickBot="1">
      <c r="A5" s="240" t="s">
        <v>9</v>
      </c>
      <c r="I5" s="241" t="s">
        <v>269</v>
      </c>
    </row>
    <row r="6" spans="1:9" s="238" customFormat="1" ht="18" customHeight="1">
      <c r="A6" s="904" t="s">
        <v>19</v>
      </c>
      <c r="B6" s="242" t="s">
        <v>248</v>
      </c>
      <c r="C6" s="243"/>
      <c r="D6" s="244" t="s">
        <v>295</v>
      </c>
      <c r="E6" s="245"/>
      <c r="F6" s="246" t="s">
        <v>270</v>
      </c>
      <c r="G6" s="245"/>
      <c r="H6" s="244" t="s">
        <v>298</v>
      </c>
      <c r="I6" s="526"/>
    </row>
    <row r="7" spans="1:9" s="238" customFormat="1" ht="30" customHeight="1">
      <c r="A7" s="905"/>
      <c r="B7" s="248" t="s">
        <v>6</v>
      </c>
      <c r="C7" s="249"/>
      <c r="D7" s="914" t="s">
        <v>296</v>
      </c>
      <c r="E7" s="915"/>
      <c r="F7" s="538" t="s">
        <v>297</v>
      </c>
      <c r="G7" s="249"/>
      <c r="H7" s="914" t="s">
        <v>473</v>
      </c>
      <c r="I7" s="916"/>
    </row>
    <row r="8" spans="1:9" s="238" customFormat="1" ht="18" customHeight="1">
      <c r="A8" s="905"/>
      <c r="B8" s="247" t="s">
        <v>79</v>
      </c>
      <c r="C8" s="247" t="s">
        <v>472</v>
      </c>
      <c r="D8" s="247" t="s">
        <v>79</v>
      </c>
      <c r="E8" s="247" t="s">
        <v>294</v>
      </c>
      <c r="F8" s="247" t="s">
        <v>79</v>
      </c>
      <c r="G8" s="247" t="s">
        <v>294</v>
      </c>
      <c r="H8" s="247" t="s">
        <v>79</v>
      </c>
      <c r="I8" s="527" t="s">
        <v>294</v>
      </c>
    </row>
    <row r="9" spans="1:9" s="238" customFormat="1" ht="18" customHeight="1">
      <c r="A9" s="906"/>
      <c r="B9" s="250" t="s">
        <v>471</v>
      </c>
      <c r="C9" s="732" t="s">
        <v>275</v>
      </c>
      <c r="D9" s="250" t="s">
        <v>471</v>
      </c>
      <c r="E9" s="732" t="s">
        <v>275</v>
      </c>
      <c r="F9" s="250" t="s">
        <v>471</v>
      </c>
      <c r="G9" s="732" t="s">
        <v>275</v>
      </c>
      <c r="H9" s="250" t="s">
        <v>471</v>
      </c>
      <c r="I9" s="528" t="s">
        <v>275</v>
      </c>
    </row>
    <row r="10" spans="1:9" s="60" customFormat="1" ht="35.1" customHeight="1">
      <c r="A10" s="529">
        <v>2014</v>
      </c>
      <c r="B10" s="799">
        <v>333.96999999999991</v>
      </c>
      <c r="C10" s="799">
        <v>854.5</v>
      </c>
      <c r="D10" s="799">
        <v>280.57</v>
      </c>
      <c r="E10" s="799">
        <v>797.60000000000014</v>
      </c>
      <c r="F10" s="797">
        <v>15</v>
      </c>
      <c r="G10" s="797">
        <v>1.7000000000000002</v>
      </c>
      <c r="H10" s="800" t="s">
        <v>442</v>
      </c>
      <c r="I10" s="801" t="s">
        <v>442</v>
      </c>
    </row>
    <row r="11" spans="1:9" s="60" customFormat="1" ht="35.1" customHeight="1">
      <c r="A11" s="529">
        <v>2015</v>
      </c>
      <c r="B11" s="799">
        <f>SUM(D11,F11,H11,B23,E23,H23)</f>
        <v>417.7</v>
      </c>
      <c r="C11" s="799">
        <f t="shared" ref="C11:C14" si="0">SUM(E11,G11,I11,C23,F23,I23)</f>
        <v>1029.1000000000001</v>
      </c>
      <c r="D11" s="799">
        <v>372.3</v>
      </c>
      <c r="E11" s="799">
        <v>1013.0000000000001</v>
      </c>
      <c r="F11" s="797">
        <v>37</v>
      </c>
      <c r="G11" s="797">
        <v>1.4000000000000001</v>
      </c>
      <c r="H11" s="800" t="s">
        <v>442</v>
      </c>
      <c r="I11" s="801" t="s">
        <v>442</v>
      </c>
    </row>
    <row r="12" spans="1:9" s="60" customFormat="1" ht="35.1" customHeight="1" collapsed="1">
      <c r="A12" s="529">
        <v>2016</v>
      </c>
      <c r="B12" s="799">
        <f t="shared" ref="B12:B14" si="1">SUM(D12,F12,H12,B24,E24,H24)</f>
        <v>642.16</v>
      </c>
      <c r="C12" s="799">
        <f t="shared" si="0"/>
        <v>1586.74</v>
      </c>
      <c r="D12" s="799">
        <v>544.66</v>
      </c>
      <c r="E12" s="799">
        <v>1399.91</v>
      </c>
      <c r="F12" s="731">
        <v>21.5</v>
      </c>
      <c r="G12" s="731">
        <v>3.8300000000000005</v>
      </c>
      <c r="H12" s="800" t="s">
        <v>442</v>
      </c>
      <c r="I12" s="801" t="s">
        <v>442</v>
      </c>
    </row>
    <row r="13" spans="1:9" s="251" customFormat="1" ht="35.1" customHeight="1" collapsed="1">
      <c r="A13" s="529">
        <v>2017</v>
      </c>
      <c r="B13" s="799">
        <f t="shared" si="1"/>
        <v>777.69999999999993</v>
      </c>
      <c r="C13" s="799">
        <f t="shared" si="0"/>
        <v>1686.3000000000002</v>
      </c>
      <c r="D13" s="799">
        <v>750.3</v>
      </c>
      <c r="E13" s="799">
        <v>1673.9</v>
      </c>
      <c r="F13" s="797">
        <v>20.399999999999999</v>
      </c>
      <c r="G13" s="797">
        <v>1.9</v>
      </c>
      <c r="H13" s="728" t="s">
        <v>442</v>
      </c>
      <c r="I13" s="802" t="s">
        <v>442</v>
      </c>
    </row>
    <row r="14" spans="1:9" s="60" customFormat="1" ht="35.1" customHeight="1" collapsed="1">
      <c r="A14" s="529">
        <v>2018</v>
      </c>
      <c r="B14" s="799">
        <f t="shared" si="1"/>
        <v>525</v>
      </c>
      <c r="C14" s="799">
        <f t="shared" si="0"/>
        <v>1136.2</v>
      </c>
      <c r="D14" s="799">
        <v>492</v>
      </c>
      <c r="E14" s="799">
        <v>1097</v>
      </c>
      <c r="F14" s="797">
        <v>11</v>
      </c>
      <c r="G14" s="797">
        <v>34</v>
      </c>
      <c r="H14" s="728" t="s">
        <v>442</v>
      </c>
      <c r="I14" s="802" t="s">
        <v>442</v>
      </c>
    </row>
    <row r="15" spans="1:9" s="594" customFormat="1" ht="35.1" customHeight="1">
      <c r="A15" s="644">
        <v>2019</v>
      </c>
      <c r="B15" s="803">
        <f>SUM(D15,F15,H15,B27,E27,H27)</f>
        <v>387.90000000000003</v>
      </c>
      <c r="C15" s="803">
        <f>SUM(E15,G15,I15,C27,I27,G27)</f>
        <v>723.6</v>
      </c>
      <c r="D15" s="803">
        <v>361.8</v>
      </c>
      <c r="E15" s="803">
        <v>680</v>
      </c>
      <c r="F15" s="804">
        <v>5</v>
      </c>
      <c r="G15" s="804">
        <v>4.5</v>
      </c>
      <c r="H15" s="803">
        <v>5</v>
      </c>
      <c r="I15" s="805">
        <v>11.4</v>
      </c>
    </row>
    <row r="16" spans="1:9" s="60" customFormat="1" ht="9.9499999999999993" customHeight="1" thickBot="1">
      <c r="A16" s="806"/>
      <c r="B16" s="789"/>
      <c r="C16" s="790"/>
      <c r="D16" s="532"/>
      <c r="E16" s="532"/>
      <c r="F16" s="532"/>
      <c r="G16" s="532"/>
      <c r="H16" s="532"/>
      <c r="I16" s="534"/>
    </row>
    <row r="17" spans="1:11" s="60" customFormat="1" ht="9.9499999999999993" customHeight="1" thickBot="1">
      <c r="A17" s="252"/>
      <c r="B17" s="253"/>
      <c r="C17" s="253"/>
      <c r="D17" s="253"/>
      <c r="E17" s="253"/>
      <c r="F17" s="253"/>
      <c r="G17" s="253"/>
      <c r="H17" s="253"/>
      <c r="I17" s="253"/>
    </row>
    <row r="18" spans="1:11" ht="22.5" customHeight="1">
      <c r="A18" s="904" t="s">
        <v>19</v>
      </c>
      <c r="B18" s="909" t="s">
        <v>271</v>
      </c>
      <c r="C18" s="909"/>
      <c r="D18" s="909"/>
      <c r="E18" s="909" t="s">
        <v>299</v>
      </c>
      <c r="F18" s="909"/>
      <c r="G18" s="909"/>
      <c r="H18" s="244" t="s">
        <v>272</v>
      </c>
      <c r="I18" s="526"/>
    </row>
    <row r="19" spans="1:11" ht="28.5" customHeight="1">
      <c r="A19" s="905"/>
      <c r="B19" s="917" t="s">
        <v>273</v>
      </c>
      <c r="C19" s="917"/>
      <c r="D19" s="917"/>
      <c r="E19" s="910" t="s">
        <v>300</v>
      </c>
      <c r="F19" s="910"/>
      <c r="G19" s="910"/>
      <c r="H19" s="248" t="s">
        <v>274</v>
      </c>
      <c r="I19" s="539"/>
    </row>
    <row r="20" spans="1:11">
      <c r="A20" s="905"/>
      <c r="B20" s="730" t="s">
        <v>79</v>
      </c>
      <c r="C20" s="911" t="s">
        <v>294</v>
      </c>
      <c r="D20" s="911"/>
      <c r="E20" s="730" t="s">
        <v>79</v>
      </c>
      <c r="F20" s="911" t="s">
        <v>294</v>
      </c>
      <c r="G20" s="911"/>
      <c r="H20" s="247" t="s">
        <v>79</v>
      </c>
      <c r="I20" s="527" t="s">
        <v>294</v>
      </c>
    </row>
    <row r="21" spans="1:11">
      <c r="A21" s="906"/>
      <c r="B21" s="537" t="s">
        <v>471</v>
      </c>
      <c r="C21" s="912" t="s">
        <v>275</v>
      </c>
      <c r="D21" s="912"/>
      <c r="E21" s="537" t="s">
        <v>471</v>
      </c>
      <c r="F21" s="912" t="s">
        <v>275</v>
      </c>
      <c r="G21" s="912"/>
      <c r="H21" s="250" t="s">
        <v>471</v>
      </c>
      <c r="I21" s="528" t="s">
        <v>275</v>
      </c>
    </row>
    <row r="22" spans="1:11" ht="35.1" customHeight="1">
      <c r="A22" s="529">
        <v>2014</v>
      </c>
      <c r="B22" s="728">
        <v>0</v>
      </c>
      <c r="C22" s="907">
        <v>0</v>
      </c>
      <c r="D22" s="907"/>
      <c r="E22" s="731" t="s">
        <v>442</v>
      </c>
      <c r="F22" s="913" t="s">
        <v>442</v>
      </c>
      <c r="G22" s="913"/>
      <c r="H22" s="797">
        <v>38.4</v>
      </c>
      <c r="I22" s="798">
        <v>55.199999999999996</v>
      </c>
    </row>
    <row r="23" spans="1:11" ht="35.1" customHeight="1">
      <c r="A23" s="529">
        <v>2015</v>
      </c>
      <c r="B23" s="731">
        <v>1.4</v>
      </c>
      <c r="C23" s="913">
        <v>4.2</v>
      </c>
      <c r="D23" s="913"/>
      <c r="E23" s="731" t="s">
        <v>442</v>
      </c>
      <c r="F23" s="913" t="s">
        <v>442</v>
      </c>
      <c r="G23" s="913"/>
      <c r="H23" s="530">
        <v>7</v>
      </c>
      <c r="I23" s="531">
        <v>10.5</v>
      </c>
    </row>
    <row r="24" spans="1:11" ht="35.1" customHeight="1">
      <c r="A24" s="529">
        <v>2016</v>
      </c>
      <c r="B24" s="731">
        <v>18</v>
      </c>
      <c r="C24" s="913">
        <v>42</v>
      </c>
      <c r="D24" s="913"/>
      <c r="E24" s="731" t="s">
        <v>442</v>
      </c>
      <c r="F24" s="913" t="s">
        <v>442</v>
      </c>
      <c r="G24" s="913"/>
      <c r="H24" s="530">
        <f>10+48</f>
        <v>58</v>
      </c>
      <c r="I24" s="531">
        <f>15+126</f>
        <v>141</v>
      </c>
    </row>
    <row r="25" spans="1:11" ht="35.1" customHeight="1">
      <c r="A25" s="529">
        <v>2017</v>
      </c>
      <c r="B25" s="731">
        <v>4.7</v>
      </c>
      <c r="C25" s="913">
        <v>7</v>
      </c>
      <c r="D25" s="913"/>
      <c r="E25" s="731" t="s">
        <v>442</v>
      </c>
      <c r="F25" s="913" t="s">
        <v>442</v>
      </c>
      <c r="G25" s="913"/>
      <c r="H25" s="530">
        <v>2.2999999999999998</v>
      </c>
      <c r="I25" s="531">
        <v>3.5</v>
      </c>
      <c r="K25" s="54"/>
    </row>
    <row r="26" spans="1:11" ht="35.1" customHeight="1">
      <c r="A26" s="529">
        <v>2018</v>
      </c>
      <c r="B26" s="728">
        <v>0</v>
      </c>
      <c r="C26" s="907">
        <v>0</v>
      </c>
      <c r="D26" s="907"/>
      <c r="E26" s="731" t="s">
        <v>442</v>
      </c>
      <c r="F26" s="913" t="s">
        <v>442</v>
      </c>
      <c r="G26" s="913"/>
      <c r="H26" s="530">
        <v>22</v>
      </c>
      <c r="I26" s="531">
        <v>5.2</v>
      </c>
    </row>
    <row r="27" spans="1:11" s="593" customFormat="1" ht="35.1" customHeight="1">
      <c r="A27" s="644">
        <v>2019</v>
      </c>
      <c r="B27" s="729" t="s">
        <v>442</v>
      </c>
      <c r="C27" s="908" t="s">
        <v>442</v>
      </c>
      <c r="D27" s="908"/>
      <c r="E27" s="729">
        <v>16.100000000000001</v>
      </c>
      <c r="F27" s="729"/>
      <c r="G27" s="645">
        <v>27.7</v>
      </c>
      <c r="H27" s="729">
        <v>0</v>
      </c>
      <c r="I27" s="646">
        <v>0</v>
      </c>
    </row>
    <row r="28" spans="1:11" ht="14.25" thickBot="1">
      <c r="A28" s="535"/>
      <c r="B28" s="532"/>
      <c r="C28" s="532"/>
      <c r="D28" s="533"/>
      <c r="E28" s="532"/>
      <c r="F28" s="532"/>
      <c r="G28" s="533"/>
      <c r="H28" s="532"/>
      <c r="I28" s="534"/>
    </row>
    <row r="29" spans="1:11">
      <c r="A29" s="252"/>
      <c r="B29" s="536"/>
      <c r="C29" s="536"/>
      <c r="D29" s="54"/>
      <c r="E29" s="536"/>
      <c r="F29" s="536"/>
      <c r="G29" s="54"/>
      <c r="H29" s="536"/>
      <c r="I29" s="536"/>
    </row>
    <row r="30" spans="1:11">
      <c r="A30" s="254" t="s">
        <v>244</v>
      </c>
    </row>
    <row r="31" spans="1:11">
      <c r="A31" s="255"/>
    </row>
  </sheetData>
  <mergeCells count="23">
    <mergeCell ref="C25:D25"/>
    <mergeCell ref="F26:G26"/>
    <mergeCell ref="D7:E7"/>
    <mergeCell ref="H7:I7"/>
    <mergeCell ref="B18:D18"/>
    <mergeCell ref="B19:D19"/>
    <mergeCell ref="C20:D20"/>
    <mergeCell ref="A6:A9"/>
    <mergeCell ref="A18:A21"/>
    <mergeCell ref="C26:D26"/>
    <mergeCell ref="C27:D27"/>
    <mergeCell ref="E18:G18"/>
    <mergeCell ref="E19:G19"/>
    <mergeCell ref="F20:G20"/>
    <mergeCell ref="F21:G21"/>
    <mergeCell ref="F23:G23"/>
    <mergeCell ref="F22:G22"/>
    <mergeCell ref="F24:G24"/>
    <mergeCell ref="F25:G25"/>
    <mergeCell ref="C21:D21"/>
    <mergeCell ref="C22:D22"/>
    <mergeCell ref="C23:D23"/>
    <mergeCell ref="C24:D24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5" orientation="portrait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M35"/>
  <sheetViews>
    <sheetView view="pageBreakPreview" topLeftCell="A7" zoomScale="90" zoomScaleNormal="100" zoomScaleSheetLayoutView="90" workbookViewId="0">
      <selection activeCell="Q36" sqref="Q36"/>
    </sheetView>
  </sheetViews>
  <sheetFormatPr defaultColWidth="7.109375" defaultRowHeight="13.5"/>
  <cols>
    <col min="1" max="1" width="6.33203125" style="117" customWidth="1"/>
    <col min="2" max="3" width="5.5546875" style="117" customWidth="1"/>
    <col min="4" max="4" width="9.21875" style="117" customWidth="1"/>
    <col min="5" max="5" width="8.5546875" style="117" customWidth="1"/>
    <col min="6" max="7" width="5.5546875" style="117" customWidth="1"/>
    <col min="8" max="9" width="9.21875" style="117" customWidth="1"/>
    <col min="10" max="11" width="5.5546875" style="117" customWidth="1"/>
    <col min="12" max="12" width="7.44140625" style="117" customWidth="1"/>
    <col min="13" max="13" width="8" style="117" customWidth="1"/>
    <col min="14" max="16384" width="7.109375" style="117"/>
  </cols>
  <sheetData>
    <row r="1" spans="1:13" s="96" customFormat="1" ht="15" customHeight="1">
      <c r="I1" s="97"/>
      <c r="J1" s="97"/>
      <c r="M1" s="72"/>
    </row>
    <row r="2" spans="1:13" s="384" customFormat="1" ht="30" customHeight="1">
      <c r="A2" s="854" t="s">
        <v>514</v>
      </c>
      <c r="B2" s="854"/>
      <c r="C2" s="854"/>
      <c r="D2" s="854"/>
      <c r="E2" s="854"/>
      <c r="F2" s="854"/>
      <c r="G2" s="854"/>
      <c r="H2" s="854"/>
      <c r="I2" s="854"/>
      <c r="J2" s="854"/>
      <c r="K2" s="854"/>
      <c r="L2" s="854"/>
      <c r="M2" s="854"/>
    </row>
    <row r="3" spans="1:13" s="430" customFormat="1" ht="30" customHeight="1">
      <c r="A3" s="854" t="s">
        <v>474</v>
      </c>
      <c r="B3" s="854"/>
      <c r="C3" s="854"/>
      <c r="D3" s="854"/>
      <c r="E3" s="854"/>
      <c r="F3" s="854"/>
      <c r="G3" s="854"/>
      <c r="H3" s="854"/>
      <c r="I3" s="854"/>
      <c r="J3" s="854"/>
      <c r="K3" s="854"/>
      <c r="L3" s="854"/>
      <c r="M3" s="854"/>
    </row>
    <row r="4" spans="1:13" s="175" customFormat="1" ht="15" customHeight="1">
      <c r="A4" s="98"/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</row>
    <row r="5" spans="1:13" s="175" customFormat="1" ht="15" customHeight="1" thickBot="1">
      <c r="A5" s="175" t="s">
        <v>276</v>
      </c>
      <c r="M5" s="739" t="s">
        <v>277</v>
      </c>
    </row>
    <row r="6" spans="1:13" s="100" customFormat="1" ht="16.5" customHeight="1">
      <c r="A6" s="859" t="s">
        <v>124</v>
      </c>
      <c r="B6" s="857" t="s">
        <v>278</v>
      </c>
      <c r="C6" s="848"/>
      <c r="D6" s="848"/>
      <c r="E6" s="858"/>
      <c r="F6" s="848" t="s">
        <v>279</v>
      </c>
      <c r="G6" s="848"/>
      <c r="H6" s="848"/>
      <c r="I6" s="858"/>
      <c r="J6" s="857" t="s">
        <v>280</v>
      </c>
      <c r="K6" s="848"/>
      <c r="L6" s="848"/>
      <c r="M6" s="849"/>
    </row>
    <row r="7" spans="1:13" s="100" customFormat="1" ht="16.5" customHeight="1">
      <c r="A7" s="860"/>
      <c r="B7" s="875" t="s">
        <v>6</v>
      </c>
      <c r="C7" s="876"/>
      <c r="D7" s="876"/>
      <c r="E7" s="877"/>
      <c r="F7" s="875" t="s">
        <v>302</v>
      </c>
      <c r="G7" s="876"/>
      <c r="H7" s="876"/>
      <c r="I7" s="877"/>
      <c r="J7" s="875" t="s">
        <v>303</v>
      </c>
      <c r="K7" s="876"/>
      <c r="L7" s="876"/>
      <c r="M7" s="921"/>
    </row>
    <row r="8" spans="1:13" s="100" customFormat="1" ht="16.5" customHeight="1">
      <c r="A8" s="860"/>
      <c r="B8" s="106" t="s">
        <v>286</v>
      </c>
      <c r="C8" s="106" t="s">
        <v>74</v>
      </c>
      <c r="D8" s="256" t="s">
        <v>287</v>
      </c>
      <c r="E8" s="106" t="s">
        <v>288</v>
      </c>
      <c r="F8" s="106" t="s">
        <v>286</v>
      </c>
      <c r="G8" s="106" t="s">
        <v>74</v>
      </c>
      <c r="H8" s="256" t="s">
        <v>287</v>
      </c>
      <c r="I8" s="106" t="s">
        <v>288</v>
      </c>
      <c r="J8" s="106" t="s">
        <v>286</v>
      </c>
      <c r="K8" s="106" t="s">
        <v>74</v>
      </c>
      <c r="L8" s="256" t="s">
        <v>287</v>
      </c>
      <c r="M8" s="443" t="s">
        <v>288</v>
      </c>
    </row>
    <row r="9" spans="1:13" s="100" customFormat="1" ht="9.75" customHeight="1">
      <c r="A9" s="860"/>
      <c r="B9" s="106"/>
      <c r="C9" s="106"/>
      <c r="D9" s="256"/>
      <c r="E9" s="106" t="s">
        <v>289</v>
      </c>
      <c r="F9" s="106"/>
      <c r="G9" s="106"/>
      <c r="H9" s="256"/>
      <c r="I9" s="106" t="s">
        <v>289</v>
      </c>
      <c r="J9" s="106"/>
      <c r="K9" s="106"/>
      <c r="L9" s="256"/>
      <c r="M9" s="443" t="s">
        <v>289</v>
      </c>
    </row>
    <row r="10" spans="1:13" s="100" customFormat="1" ht="16.5" customHeight="1">
      <c r="A10" s="846"/>
      <c r="B10" s="719" t="s">
        <v>290</v>
      </c>
      <c r="C10" s="719" t="s">
        <v>83</v>
      </c>
      <c r="D10" s="259" t="s">
        <v>291</v>
      </c>
      <c r="E10" s="719" t="s">
        <v>292</v>
      </c>
      <c r="F10" s="719" t="s">
        <v>290</v>
      </c>
      <c r="G10" s="719" t="s">
        <v>83</v>
      </c>
      <c r="H10" s="259" t="s">
        <v>291</v>
      </c>
      <c r="I10" s="719" t="s">
        <v>292</v>
      </c>
      <c r="J10" s="719" t="s">
        <v>290</v>
      </c>
      <c r="K10" s="719" t="s">
        <v>83</v>
      </c>
      <c r="L10" s="259" t="s">
        <v>291</v>
      </c>
      <c r="M10" s="733" t="s">
        <v>292</v>
      </c>
    </row>
    <row r="11" spans="1:13" ht="30" customHeight="1">
      <c r="A11" s="393">
        <v>2014</v>
      </c>
      <c r="B11" s="186">
        <v>23</v>
      </c>
      <c r="C11" s="650">
        <v>3.5759999999999996</v>
      </c>
      <c r="D11" s="540">
        <v>0</v>
      </c>
      <c r="E11" s="186">
        <v>400100</v>
      </c>
      <c r="F11" s="182">
        <v>0</v>
      </c>
      <c r="G11" s="656">
        <v>0</v>
      </c>
      <c r="H11" s="540">
        <v>0</v>
      </c>
      <c r="I11" s="182">
        <v>0</v>
      </c>
      <c r="J11" s="182">
        <v>1</v>
      </c>
      <c r="K11" s="542">
        <v>0.22800000000000001</v>
      </c>
      <c r="L11" s="540">
        <v>0</v>
      </c>
      <c r="M11" s="541">
        <v>334</v>
      </c>
    </row>
    <row r="12" spans="1:13" ht="30" customHeight="1">
      <c r="A12" s="393">
        <v>2015</v>
      </c>
      <c r="B12" s="186">
        <v>23</v>
      </c>
      <c r="C12" s="650">
        <v>55.447999999999993</v>
      </c>
      <c r="D12" s="823">
        <v>14986.189999999999</v>
      </c>
      <c r="E12" s="186">
        <v>1584806</v>
      </c>
      <c r="F12" s="182">
        <v>0</v>
      </c>
      <c r="G12" s="656">
        <v>0</v>
      </c>
      <c r="H12" s="540">
        <v>0</v>
      </c>
      <c r="I12" s="182">
        <v>0</v>
      </c>
      <c r="J12" s="182">
        <v>3</v>
      </c>
      <c r="K12" s="542">
        <v>1.337</v>
      </c>
      <c r="L12" s="540">
        <v>159.71</v>
      </c>
      <c r="M12" s="541">
        <v>9015</v>
      </c>
    </row>
    <row r="13" spans="1:13" ht="30" customHeight="1">
      <c r="A13" s="393">
        <v>2016</v>
      </c>
      <c r="B13" s="186">
        <v>22</v>
      </c>
      <c r="C13" s="650">
        <v>12.5794</v>
      </c>
      <c r="D13" s="823">
        <v>1066.05</v>
      </c>
      <c r="E13" s="186">
        <v>389215</v>
      </c>
      <c r="F13" s="182">
        <v>0</v>
      </c>
      <c r="G13" s="656">
        <v>0</v>
      </c>
      <c r="H13" s="540">
        <v>0</v>
      </c>
      <c r="I13" s="182">
        <v>0</v>
      </c>
      <c r="J13" s="182">
        <v>4</v>
      </c>
      <c r="K13" s="542">
        <v>3.6530999999999998</v>
      </c>
      <c r="L13" s="540">
        <v>306.79999999999995</v>
      </c>
      <c r="M13" s="541">
        <v>30293</v>
      </c>
    </row>
    <row r="14" spans="1:13" s="260" customFormat="1" ht="30" customHeight="1">
      <c r="A14" s="393">
        <v>2017</v>
      </c>
      <c r="B14" s="182">
        <v>11</v>
      </c>
      <c r="C14" s="542">
        <v>2.15</v>
      </c>
      <c r="D14" s="823">
        <v>14.79</v>
      </c>
      <c r="E14" s="182">
        <v>210979</v>
      </c>
      <c r="F14" s="182">
        <v>0</v>
      </c>
      <c r="G14" s="656">
        <v>0</v>
      </c>
      <c r="H14" s="182">
        <v>0</v>
      </c>
      <c r="I14" s="182">
        <v>0</v>
      </c>
      <c r="J14" s="182">
        <v>1</v>
      </c>
      <c r="K14" s="542">
        <v>0.31</v>
      </c>
      <c r="L14" s="542">
        <v>13.24</v>
      </c>
      <c r="M14" s="541">
        <v>2580</v>
      </c>
    </row>
    <row r="15" spans="1:13" ht="30" customHeight="1">
      <c r="A15" s="393">
        <v>2018</v>
      </c>
      <c r="B15" s="182">
        <v>12</v>
      </c>
      <c r="C15" s="542">
        <v>4.0042999999999997</v>
      </c>
      <c r="D15" s="823">
        <v>15.790000000000001</v>
      </c>
      <c r="E15" s="182">
        <v>330103</v>
      </c>
      <c r="F15" s="182">
        <v>0</v>
      </c>
      <c r="G15" s="656">
        <v>0</v>
      </c>
      <c r="H15" s="182">
        <v>0</v>
      </c>
      <c r="I15" s="182">
        <v>0</v>
      </c>
      <c r="J15" s="182">
        <v>1</v>
      </c>
      <c r="K15" s="542">
        <v>0.31</v>
      </c>
      <c r="L15" s="542">
        <v>13.24</v>
      </c>
      <c r="M15" s="541">
        <v>2580</v>
      </c>
    </row>
    <row r="16" spans="1:13" s="595" customFormat="1" ht="30" customHeight="1">
      <c r="A16" s="601">
        <v>2019</v>
      </c>
      <c r="B16" s="636">
        <f>SUM(F16,J16,B29,F29,J29)</f>
        <v>20</v>
      </c>
      <c r="C16" s="651">
        <f t="shared" ref="C16" si="0">SUM(G16,K16,C29,G29,K29)</f>
        <v>4.1300000000000008</v>
      </c>
      <c r="D16" s="804">
        <f t="shared" ref="D16" si="1">SUM(H16,L16,D29,H29,L29)</f>
        <v>549.96</v>
      </c>
      <c r="E16" s="636">
        <f>SUM(I16,M16,E29,I29,M29)</f>
        <v>220739</v>
      </c>
      <c r="F16" s="636">
        <v>0</v>
      </c>
      <c r="G16" s="657">
        <v>0</v>
      </c>
      <c r="H16" s="636">
        <v>0</v>
      </c>
      <c r="I16" s="636">
        <v>0</v>
      </c>
      <c r="J16" s="636">
        <v>6</v>
      </c>
      <c r="K16" s="652">
        <v>0.65</v>
      </c>
      <c r="L16" s="647">
        <v>97.91</v>
      </c>
      <c r="M16" s="648">
        <v>8486</v>
      </c>
    </row>
    <row r="17" spans="1:13" ht="14.25" thickBot="1">
      <c r="A17" s="543"/>
      <c r="B17" s="544"/>
      <c r="C17" s="545"/>
      <c r="D17" s="545"/>
      <c r="E17" s="546"/>
      <c r="F17" s="547"/>
      <c r="G17" s="548"/>
      <c r="H17" s="548"/>
      <c r="I17" s="547"/>
      <c r="J17" s="547"/>
      <c r="K17" s="548"/>
      <c r="L17" s="548"/>
      <c r="M17" s="549"/>
    </row>
    <row r="18" spans="1:13" ht="14.25" thickBot="1">
      <c r="A18" s="183"/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</row>
    <row r="19" spans="1:13" ht="16.5" customHeight="1">
      <c r="A19" s="859" t="s">
        <v>124</v>
      </c>
      <c r="B19" s="857" t="s">
        <v>281</v>
      </c>
      <c r="C19" s="848"/>
      <c r="D19" s="848"/>
      <c r="E19" s="858"/>
      <c r="F19" s="857" t="s">
        <v>282</v>
      </c>
      <c r="G19" s="848"/>
      <c r="H19" s="848"/>
      <c r="I19" s="858"/>
      <c r="J19" s="857" t="s">
        <v>283</v>
      </c>
      <c r="K19" s="848"/>
      <c r="L19" s="848"/>
      <c r="M19" s="849"/>
    </row>
    <row r="20" spans="1:13" ht="16.5" customHeight="1">
      <c r="A20" s="860"/>
      <c r="B20" s="918" t="s">
        <v>284</v>
      </c>
      <c r="C20" s="919"/>
      <c r="D20" s="919"/>
      <c r="E20" s="920"/>
      <c r="F20" s="875" t="s">
        <v>285</v>
      </c>
      <c r="G20" s="876"/>
      <c r="H20" s="876"/>
      <c r="I20" s="877"/>
      <c r="J20" s="875" t="s">
        <v>10</v>
      </c>
      <c r="K20" s="876"/>
      <c r="L20" s="876"/>
      <c r="M20" s="921"/>
    </row>
    <row r="21" spans="1:13">
      <c r="A21" s="860"/>
      <c r="B21" s="106" t="s">
        <v>286</v>
      </c>
      <c r="C21" s="106" t="s">
        <v>74</v>
      </c>
      <c r="D21" s="256" t="s">
        <v>287</v>
      </c>
      <c r="E21" s="106" t="s">
        <v>288</v>
      </c>
      <c r="F21" s="106" t="s">
        <v>286</v>
      </c>
      <c r="G21" s="106" t="s">
        <v>74</v>
      </c>
      <c r="H21" s="256" t="s">
        <v>287</v>
      </c>
      <c r="I21" s="106" t="s">
        <v>288</v>
      </c>
      <c r="J21" s="107" t="s">
        <v>286</v>
      </c>
      <c r="K21" s="257" t="s">
        <v>74</v>
      </c>
      <c r="L21" s="258" t="s">
        <v>287</v>
      </c>
      <c r="M21" s="550" t="s">
        <v>288</v>
      </c>
    </row>
    <row r="22" spans="1:13">
      <c r="A22" s="860"/>
      <c r="B22" s="106"/>
      <c r="C22" s="106"/>
      <c r="D22" s="256"/>
      <c r="E22" s="106" t="s">
        <v>289</v>
      </c>
      <c r="F22" s="106"/>
      <c r="G22" s="106"/>
      <c r="H22" s="256"/>
      <c r="I22" s="106" t="s">
        <v>289</v>
      </c>
      <c r="J22" s="106"/>
      <c r="K22" s="106"/>
      <c r="L22" s="256"/>
      <c r="M22" s="443" t="s">
        <v>289</v>
      </c>
    </row>
    <row r="23" spans="1:13">
      <c r="A23" s="846"/>
      <c r="B23" s="719" t="s">
        <v>290</v>
      </c>
      <c r="C23" s="719" t="s">
        <v>83</v>
      </c>
      <c r="D23" s="259" t="s">
        <v>291</v>
      </c>
      <c r="E23" s="719" t="s">
        <v>292</v>
      </c>
      <c r="F23" s="719" t="s">
        <v>290</v>
      </c>
      <c r="G23" s="719" t="s">
        <v>83</v>
      </c>
      <c r="H23" s="259" t="s">
        <v>291</v>
      </c>
      <c r="I23" s="719" t="s">
        <v>292</v>
      </c>
      <c r="J23" s="719" t="s">
        <v>290</v>
      </c>
      <c r="K23" s="719" t="s">
        <v>83</v>
      </c>
      <c r="L23" s="259" t="s">
        <v>291</v>
      </c>
      <c r="M23" s="733" t="s">
        <v>292</v>
      </c>
    </row>
    <row r="24" spans="1:13" ht="30" customHeight="1">
      <c r="A24" s="393">
        <v>2014</v>
      </c>
      <c r="B24" s="182">
        <v>14</v>
      </c>
      <c r="C24" s="542">
        <v>1.9649999999999999</v>
      </c>
      <c r="D24" s="656">
        <v>0</v>
      </c>
      <c r="E24" s="182">
        <v>242889</v>
      </c>
      <c r="F24" s="182">
        <v>5</v>
      </c>
      <c r="G24" s="542">
        <v>0.9</v>
      </c>
      <c r="H24" s="540">
        <v>0</v>
      </c>
      <c r="I24" s="182">
        <v>36859</v>
      </c>
      <c r="J24" s="182">
        <v>3</v>
      </c>
      <c r="K24" s="542">
        <v>0</v>
      </c>
      <c r="L24" s="540">
        <v>0</v>
      </c>
      <c r="M24" s="541">
        <v>120018</v>
      </c>
    </row>
    <row r="25" spans="1:13" ht="30" customHeight="1">
      <c r="A25" s="393">
        <v>2015</v>
      </c>
      <c r="B25" s="182">
        <v>11</v>
      </c>
      <c r="C25" s="542">
        <v>1.371</v>
      </c>
      <c r="D25" s="823">
        <v>156.47999999999999</v>
      </c>
      <c r="E25" s="182">
        <v>165525</v>
      </c>
      <c r="F25" s="182">
        <v>9</v>
      </c>
      <c r="G25" s="542">
        <v>52.74</v>
      </c>
      <c r="H25" s="540">
        <v>14670</v>
      </c>
      <c r="I25" s="182">
        <v>1410266</v>
      </c>
      <c r="J25" s="182">
        <v>0</v>
      </c>
      <c r="K25" s="542">
        <v>0</v>
      </c>
      <c r="L25" s="540">
        <v>0</v>
      </c>
      <c r="M25" s="541">
        <v>0</v>
      </c>
    </row>
    <row r="26" spans="1:13" ht="30" customHeight="1">
      <c r="A26" s="393">
        <v>2016</v>
      </c>
      <c r="B26" s="182">
        <v>10</v>
      </c>
      <c r="C26" s="542">
        <v>3.4963000000000002</v>
      </c>
      <c r="D26" s="823">
        <v>590.15</v>
      </c>
      <c r="E26" s="182">
        <v>255478</v>
      </c>
      <c r="F26" s="182">
        <v>7</v>
      </c>
      <c r="G26" s="542">
        <v>5.28</v>
      </c>
      <c r="H26" s="540">
        <v>169.1</v>
      </c>
      <c r="I26" s="182">
        <v>54385</v>
      </c>
      <c r="J26" s="182">
        <v>1</v>
      </c>
      <c r="K26" s="542">
        <v>0.15</v>
      </c>
      <c r="L26" s="540">
        <v>0</v>
      </c>
      <c r="M26" s="541">
        <v>49059</v>
      </c>
    </row>
    <row r="27" spans="1:13" ht="30" customHeight="1">
      <c r="A27" s="393">
        <v>2017</v>
      </c>
      <c r="B27" s="261">
        <v>9</v>
      </c>
      <c r="C27" s="542">
        <v>1.79</v>
      </c>
      <c r="D27" s="823">
        <v>1.55</v>
      </c>
      <c r="E27" s="261">
        <v>208399</v>
      </c>
      <c r="F27" s="261">
        <v>0</v>
      </c>
      <c r="G27" s="542">
        <v>0</v>
      </c>
      <c r="H27" s="551">
        <v>0</v>
      </c>
      <c r="I27" s="261">
        <v>0</v>
      </c>
      <c r="J27" s="261">
        <v>1</v>
      </c>
      <c r="K27" s="654">
        <v>0.05</v>
      </c>
      <c r="L27" s="460">
        <v>0</v>
      </c>
      <c r="M27" s="822">
        <v>0.05</v>
      </c>
    </row>
    <row r="28" spans="1:13" ht="30" customHeight="1">
      <c r="A28" s="393">
        <v>2018</v>
      </c>
      <c r="B28" s="261">
        <v>15</v>
      </c>
      <c r="C28" s="542">
        <v>2.4943</v>
      </c>
      <c r="D28" s="823">
        <v>1.55</v>
      </c>
      <c r="E28" s="261">
        <v>305877</v>
      </c>
      <c r="F28" s="261">
        <v>4</v>
      </c>
      <c r="G28" s="542">
        <v>1.2</v>
      </c>
      <c r="H28" s="551">
        <v>0</v>
      </c>
      <c r="I28" s="261">
        <v>21646</v>
      </c>
      <c r="J28" s="261">
        <v>1</v>
      </c>
      <c r="K28" s="655">
        <v>0</v>
      </c>
      <c r="L28" s="460">
        <v>1</v>
      </c>
      <c r="M28" s="452">
        <v>0</v>
      </c>
    </row>
    <row r="29" spans="1:13" s="595" customFormat="1" ht="30" customHeight="1">
      <c r="A29" s="619">
        <v>2019</v>
      </c>
      <c r="B29" s="636">
        <v>8</v>
      </c>
      <c r="C29" s="651">
        <v>1.01</v>
      </c>
      <c r="D29" s="821">
        <v>0</v>
      </c>
      <c r="E29" s="636">
        <v>160296</v>
      </c>
      <c r="F29" s="638" t="s">
        <v>442</v>
      </c>
      <c r="G29" s="653" t="s">
        <v>442</v>
      </c>
      <c r="H29" s="649" t="s">
        <v>442</v>
      </c>
      <c r="I29" s="638" t="s">
        <v>442</v>
      </c>
      <c r="J29" s="636">
        <v>6</v>
      </c>
      <c r="K29" s="651">
        <v>2.4700000000000002</v>
      </c>
      <c r="L29" s="647">
        <v>452.05</v>
      </c>
      <c r="M29" s="648">
        <v>51957</v>
      </c>
    </row>
    <row r="30" spans="1:13" ht="14.25" thickBot="1">
      <c r="A30" s="453"/>
      <c r="B30" s="547"/>
      <c r="C30" s="548"/>
      <c r="D30" s="548"/>
      <c r="E30" s="547"/>
      <c r="F30" s="547"/>
      <c r="G30" s="552"/>
      <c r="H30" s="552"/>
      <c r="I30" s="547"/>
      <c r="J30" s="547"/>
      <c r="K30" s="548"/>
      <c r="L30" s="548"/>
      <c r="M30" s="549"/>
    </row>
    <row r="31" spans="1:13">
      <c r="A31" s="264" t="s">
        <v>293</v>
      </c>
      <c r="B31" s="186"/>
      <c r="C31" s="265"/>
      <c r="D31" s="265"/>
      <c r="E31" s="186"/>
      <c r="F31" s="185"/>
      <c r="G31" s="266"/>
      <c r="H31" s="266"/>
      <c r="I31" s="185"/>
      <c r="J31" s="185"/>
      <c r="K31" s="266"/>
      <c r="L31" s="266"/>
      <c r="M31" s="185"/>
    </row>
    <row r="32" spans="1:13">
      <c r="A32" s="553" t="s">
        <v>475</v>
      </c>
      <c r="B32" s="186"/>
      <c r="C32" s="265"/>
      <c r="D32" s="265"/>
      <c r="E32" s="186"/>
      <c r="F32" s="185"/>
      <c r="G32" s="266"/>
      <c r="H32" s="266"/>
      <c r="I32" s="185"/>
      <c r="J32" s="185"/>
      <c r="K32" s="266"/>
      <c r="L32" s="266"/>
      <c r="M32" s="185"/>
    </row>
    <row r="33" spans="1:13">
      <c r="A33" s="553" t="s">
        <v>476</v>
      </c>
      <c r="B33" s="186"/>
      <c r="C33" s="265"/>
      <c r="D33" s="265"/>
      <c r="E33" s="186"/>
      <c r="F33" s="185"/>
      <c r="G33" s="266"/>
      <c r="H33" s="266"/>
      <c r="I33" s="185"/>
      <c r="J33" s="185"/>
      <c r="K33" s="266"/>
      <c r="L33" s="266"/>
      <c r="M33" s="185"/>
    </row>
    <row r="34" spans="1:13">
      <c r="A34" s="117" t="s">
        <v>244</v>
      </c>
      <c r="B34" s="182"/>
      <c r="C34" s="182"/>
      <c r="D34" s="182"/>
      <c r="E34" s="182"/>
      <c r="F34" s="182"/>
      <c r="G34" s="182"/>
      <c r="H34" s="182"/>
      <c r="I34" s="182"/>
      <c r="J34" s="182"/>
      <c r="L34" s="182"/>
      <c r="M34" s="182"/>
    </row>
    <row r="35" spans="1:13">
      <c r="A35" s="267"/>
      <c r="B35" s="267"/>
      <c r="C35" s="267"/>
      <c r="D35" s="267"/>
      <c r="E35" s="267"/>
      <c r="F35" s="267"/>
      <c r="G35" s="267"/>
      <c r="H35" s="267"/>
      <c r="I35" s="267"/>
      <c r="J35" s="267"/>
      <c r="K35" s="267"/>
      <c r="L35" s="267"/>
      <c r="M35" s="267"/>
    </row>
  </sheetData>
  <mergeCells count="16">
    <mergeCell ref="A2:M2"/>
    <mergeCell ref="B20:E20"/>
    <mergeCell ref="F20:I20"/>
    <mergeCell ref="J20:M20"/>
    <mergeCell ref="A3:M3"/>
    <mergeCell ref="A6:A10"/>
    <mergeCell ref="A19:A23"/>
    <mergeCell ref="F6:I6"/>
    <mergeCell ref="B6:E6"/>
    <mergeCell ref="B7:E7"/>
    <mergeCell ref="F7:I7"/>
    <mergeCell ref="J6:M6"/>
    <mergeCell ref="J7:M7"/>
    <mergeCell ref="B19:E19"/>
    <mergeCell ref="F19:I19"/>
    <mergeCell ref="J19:M19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84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I24"/>
  <sheetViews>
    <sheetView view="pageBreakPreview" zoomScaleNormal="100" zoomScaleSheetLayoutView="100" workbookViewId="0">
      <selection activeCell="Q36" sqref="Q36"/>
    </sheetView>
  </sheetViews>
  <sheetFormatPr defaultColWidth="7.109375" defaultRowHeight="13.5"/>
  <cols>
    <col min="1" max="1" width="10.109375" style="19" customWidth="1"/>
    <col min="2" max="7" width="10" style="19" customWidth="1"/>
    <col min="8" max="8" width="7.109375" style="19"/>
    <col min="9" max="9" width="12.21875" style="19" customWidth="1"/>
    <col min="10" max="16384" width="7.109375" style="19"/>
  </cols>
  <sheetData>
    <row r="1" spans="1:7" s="5" customFormat="1" ht="15" customHeight="1">
      <c r="G1" s="6"/>
    </row>
    <row r="2" spans="1:7" s="340" customFormat="1" ht="30" customHeight="1">
      <c r="A2" s="338" t="s">
        <v>33</v>
      </c>
      <c r="B2" s="339"/>
      <c r="C2" s="339"/>
      <c r="D2" s="339"/>
      <c r="E2" s="339"/>
      <c r="F2" s="339"/>
      <c r="G2" s="339"/>
    </row>
    <row r="3" spans="1:7" s="343" customFormat="1" ht="30" customHeight="1">
      <c r="A3" s="341" t="s">
        <v>34</v>
      </c>
      <c r="B3" s="342"/>
      <c r="C3" s="342"/>
      <c r="D3" s="342"/>
      <c r="E3" s="342"/>
      <c r="F3" s="342"/>
      <c r="G3" s="342"/>
    </row>
    <row r="4" spans="1:7" s="10" customFormat="1" ht="15" customHeight="1">
      <c r="A4" s="8"/>
      <c r="B4" s="9"/>
      <c r="C4" s="9"/>
      <c r="D4" s="9"/>
      <c r="E4" s="9"/>
      <c r="F4" s="9"/>
      <c r="G4" s="9"/>
    </row>
    <row r="5" spans="1:7" s="10" customFormat="1" ht="15" customHeight="1" thickBot="1">
      <c r="A5" s="738" t="s">
        <v>16</v>
      </c>
      <c r="B5" s="738"/>
      <c r="C5" s="738"/>
      <c r="D5" s="738"/>
      <c r="E5" s="738"/>
      <c r="F5" s="738"/>
      <c r="G5" s="739" t="s">
        <v>17</v>
      </c>
    </row>
    <row r="6" spans="1:7" s="7" customFormat="1" ht="21.75" customHeight="1">
      <c r="A6" s="824" t="s">
        <v>19</v>
      </c>
      <c r="B6" s="741" t="s">
        <v>35</v>
      </c>
      <c r="C6" s="741"/>
      <c r="D6" s="742"/>
      <c r="E6" s="741" t="s">
        <v>18</v>
      </c>
      <c r="F6" s="741"/>
      <c r="G6" s="743"/>
    </row>
    <row r="7" spans="1:7" s="7" customFormat="1" ht="15" customHeight="1">
      <c r="A7" s="825"/>
      <c r="B7" s="12" t="s">
        <v>20</v>
      </c>
      <c r="C7" s="13" t="s">
        <v>21</v>
      </c>
      <c r="D7" s="64" t="s">
        <v>36</v>
      </c>
      <c r="E7" s="12" t="s">
        <v>22</v>
      </c>
      <c r="F7" s="13" t="s">
        <v>23</v>
      </c>
      <c r="G7" s="744" t="s">
        <v>24</v>
      </c>
    </row>
    <row r="8" spans="1:7" s="7" customFormat="1" ht="15" customHeight="1">
      <c r="A8" s="825"/>
      <c r="B8" s="14"/>
      <c r="C8" s="715"/>
      <c r="D8" s="63"/>
      <c r="E8" s="14"/>
      <c r="F8" s="715"/>
      <c r="G8" s="745"/>
    </row>
    <row r="9" spans="1:7" s="7" customFormat="1" ht="15" customHeight="1">
      <c r="A9" s="825"/>
      <c r="B9" s="14"/>
      <c r="C9" s="715"/>
      <c r="D9" s="63"/>
      <c r="E9" s="62"/>
      <c r="F9" s="15"/>
      <c r="G9" s="746"/>
    </row>
    <row r="10" spans="1:7" s="7" customFormat="1" ht="15" customHeight="1">
      <c r="A10" s="826"/>
      <c r="B10" s="16" t="s">
        <v>6</v>
      </c>
      <c r="C10" s="17" t="s">
        <v>25</v>
      </c>
      <c r="D10" s="65" t="s">
        <v>37</v>
      </c>
      <c r="E10" s="16" t="s">
        <v>6</v>
      </c>
      <c r="F10" s="18" t="s">
        <v>26</v>
      </c>
      <c r="G10" s="747" t="s">
        <v>27</v>
      </c>
    </row>
    <row r="11" spans="1:7" ht="56.25" customHeight="1">
      <c r="A11" s="748">
        <v>2014</v>
      </c>
      <c r="B11" s="749">
        <v>7074</v>
      </c>
      <c r="C11" s="20">
        <f>B11-D11</f>
        <v>3765</v>
      </c>
      <c r="D11" s="599">
        <v>3309</v>
      </c>
      <c r="E11" s="67">
        <v>17003</v>
      </c>
      <c r="F11" s="67">
        <v>8457</v>
      </c>
      <c r="G11" s="750">
        <v>8546</v>
      </c>
    </row>
    <row r="12" spans="1:7" ht="56.25" customHeight="1">
      <c r="A12" s="748">
        <v>2015</v>
      </c>
      <c r="B12" s="67">
        <v>7423</v>
      </c>
      <c r="C12" s="20">
        <v>4121</v>
      </c>
      <c r="D12" s="20">
        <v>3302</v>
      </c>
      <c r="E12" s="67">
        <v>17523</v>
      </c>
      <c r="F12" s="67">
        <v>8763</v>
      </c>
      <c r="G12" s="750">
        <v>8760</v>
      </c>
    </row>
    <row r="13" spans="1:7" ht="56.25" customHeight="1">
      <c r="A13" s="748">
        <v>2016</v>
      </c>
      <c r="B13" s="67">
        <v>7441</v>
      </c>
      <c r="C13" s="20">
        <v>4178</v>
      </c>
      <c r="D13" s="20">
        <v>3262</v>
      </c>
      <c r="E13" s="67">
        <v>17748</v>
      </c>
      <c r="F13" s="67">
        <v>8900</v>
      </c>
      <c r="G13" s="750">
        <v>8848</v>
      </c>
    </row>
    <row r="14" spans="1:7" ht="56.25" customHeight="1">
      <c r="A14" s="748">
        <v>2017</v>
      </c>
      <c r="B14" s="67">
        <v>7139</v>
      </c>
      <c r="C14" s="20">
        <v>4270</v>
      </c>
      <c r="D14" s="20">
        <v>2868</v>
      </c>
      <c r="E14" s="67">
        <v>17000</v>
      </c>
      <c r="F14" s="67">
        <v>8361</v>
      </c>
      <c r="G14" s="750">
        <v>8639</v>
      </c>
    </row>
    <row r="15" spans="1:7" s="21" customFormat="1" ht="56.25" customHeight="1">
      <c r="A15" s="748">
        <v>2018</v>
      </c>
      <c r="B15" s="67">
        <v>7180</v>
      </c>
      <c r="C15" s="20">
        <v>4146</v>
      </c>
      <c r="D15" s="20">
        <v>3034</v>
      </c>
      <c r="E15" s="67">
        <v>16500</v>
      </c>
      <c r="F15" s="67">
        <v>7979</v>
      </c>
      <c r="G15" s="750">
        <v>8521</v>
      </c>
    </row>
    <row r="16" spans="1:7" s="596" customFormat="1" ht="56.25" customHeight="1">
      <c r="A16" s="751">
        <v>2019</v>
      </c>
      <c r="B16" s="597">
        <f>SUM(C16:D16)</f>
        <v>5829</v>
      </c>
      <c r="C16" s="598">
        <v>3682</v>
      </c>
      <c r="D16" s="598">
        <v>2147</v>
      </c>
      <c r="E16" s="597">
        <f>SUM(F16:G16)</f>
        <v>15274</v>
      </c>
      <c r="F16" s="598">
        <v>7330</v>
      </c>
      <c r="G16" s="752">
        <v>7944</v>
      </c>
    </row>
    <row r="17" spans="1:9" ht="9.9499999999999993" customHeight="1" thickBot="1">
      <c r="A17" s="753"/>
      <c r="B17" s="754"/>
      <c r="C17" s="755"/>
      <c r="D17" s="755"/>
      <c r="E17" s="754"/>
      <c r="F17" s="754"/>
      <c r="G17" s="756"/>
      <c r="H17" s="22"/>
      <c r="I17" s="23"/>
    </row>
    <row r="18" spans="1:9" ht="9.9499999999999993" customHeight="1">
      <c r="A18" s="24"/>
      <c r="B18" s="25"/>
      <c r="C18" s="26"/>
      <c r="D18" s="26"/>
      <c r="E18" s="25"/>
      <c r="F18" s="27"/>
      <c r="G18" s="26"/>
      <c r="H18" s="22"/>
      <c r="I18" s="23"/>
    </row>
    <row r="19" spans="1:9" ht="16.5" customHeight="1">
      <c r="A19" s="740" t="s">
        <v>491</v>
      </c>
      <c r="B19" s="25"/>
      <c r="C19" s="26"/>
      <c r="D19" s="26"/>
      <c r="E19" s="25"/>
      <c r="F19" s="27"/>
      <c r="G19" s="26"/>
      <c r="I19" s="23"/>
    </row>
    <row r="20" spans="1:9">
      <c r="A20" s="29"/>
      <c r="B20" s="29"/>
      <c r="C20" s="29"/>
      <c r="D20" s="29"/>
      <c r="E20" s="29"/>
      <c r="F20" s="30"/>
      <c r="G20" s="28"/>
      <c r="I20" s="23"/>
    </row>
    <row r="24" spans="1:9">
      <c r="C24" s="31"/>
    </row>
  </sheetData>
  <mergeCells count="1">
    <mergeCell ref="A6:A10"/>
  </mergeCells>
  <phoneticPr fontId="2" type="noConversion"/>
  <printOptions gridLinesSet="0"/>
  <pageMargins left="0.39370078740157483" right="0.39370078740157483" top="0.55118110236220474" bottom="0.55118110236220474" header="0.51181102362204722" footer="0.51181102362204722"/>
  <pageSetup paperSize="9" scale="91" orientation="portrait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Q18"/>
  <sheetViews>
    <sheetView view="pageBreakPreview" topLeftCell="G4" zoomScaleNormal="100" workbookViewId="0">
      <selection activeCell="S16" sqref="S16"/>
    </sheetView>
  </sheetViews>
  <sheetFormatPr defaultColWidth="7.109375" defaultRowHeight="13.5"/>
  <cols>
    <col min="1" max="1" width="9" style="291" customWidth="1"/>
    <col min="2" max="8" width="9.88671875" style="291" customWidth="1"/>
    <col min="9" max="9" width="9" style="291" customWidth="1"/>
    <col min="10" max="15" width="9.88671875" style="291" customWidth="1"/>
    <col min="16" max="16" width="9.77734375" style="291" customWidth="1"/>
    <col min="17" max="17" width="12.33203125" style="291" hidden="1" customWidth="1"/>
    <col min="18" max="16384" width="7.109375" style="291"/>
  </cols>
  <sheetData>
    <row r="1" spans="1:16" s="268" customFormat="1" ht="15" customHeight="1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72"/>
    </row>
    <row r="2" spans="1:16" s="554" customFormat="1" ht="30" customHeight="1">
      <c r="A2" s="922" t="s">
        <v>515</v>
      </c>
      <c r="B2" s="923"/>
      <c r="C2" s="923"/>
      <c r="D2" s="923"/>
      <c r="E2" s="923"/>
      <c r="F2" s="923"/>
      <c r="G2" s="923"/>
      <c r="H2" s="923"/>
      <c r="I2" s="927" t="s">
        <v>477</v>
      </c>
      <c r="J2" s="928"/>
      <c r="K2" s="928"/>
      <c r="L2" s="928"/>
      <c r="M2" s="928"/>
      <c r="N2" s="928"/>
      <c r="O2" s="928"/>
      <c r="P2" s="928"/>
    </row>
    <row r="3" spans="1:16" s="555" customFormat="1" ht="30" customHeight="1">
      <c r="A3" s="923"/>
      <c r="B3" s="923"/>
      <c r="C3" s="923"/>
      <c r="D3" s="923"/>
      <c r="E3" s="923"/>
      <c r="F3" s="923"/>
      <c r="G3" s="923"/>
      <c r="H3" s="923"/>
      <c r="I3" s="928"/>
      <c r="J3" s="928"/>
      <c r="K3" s="928"/>
      <c r="L3" s="928"/>
      <c r="M3" s="928"/>
      <c r="N3" s="928"/>
      <c r="O3" s="928"/>
      <c r="P3" s="928"/>
    </row>
    <row r="4" spans="1:16" s="272" customFormat="1" ht="15" customHeight="1">
      <c r="A4" s="270"/>
      <c r="B4" s="270"/>
      <c r="C4" s="270"/>
      <c r="D4" s="270"/>
      <c r="E4" s="270"/>
      <c r="F4" s="270"/>
      <c r="G4" s="270"/>
      <c r="H4" s="271"/>
      <c r="I4" s="270"/>
      <c r="J4" s="270"/>
      <c r="K4" s="270"/>
      <c r="L4" s="270"/>
      <c r="M4" s="270"/>
      <c r="N4" s="270"/>
      <c r="O4" s="270"/>
      <c r="P4" s="271"/>
    </row>
    <row r="5" spans="1:16" s="807" customFormat="1" ht="18.75" customHeight="1" thickBot="1">
      <c r="A5" s="807" t="s">
        <v>12</v>
      </c>
      <c r="H5" s="739"/>
      <c r="K5" s="808"/>
      <c r="P5" s="739" t="s">
        <v>304</v>
      </c>
    </row>
    <row r="6" spans="1:16" s="269" customFormat="1" ht="28.5" customHeight="1">
      <c r="A6" s="658"/>
      <c r="B6" s="273" t="s">
        <v>305</v>
      </c>
      <c r="C6" s="273"/>
      <c r="D6" s="273"/>
      <c r="E6" s="273"/>
      <c r="F6" s="273"/>
      <c r="G6" s="274" t="s">
        <v>306</v>
      </c>
      <c r="H6" s="659"/>
      <c r="I6" s="658"/>
      <c r="J6" s="273" t="s">
        <v>307</v>
      </c>
      <c r="K6" s="273"/>
      <c r="L6" s="274" t="s">
        <v>308</v>
      </c>
      <c r="M6" s="273"/>
      <c r="N6" s="273"/>
      <c r="O6" s="273"/>
      <c r="P6" s="659"/>
    </row>
    <row r="7" spans="1:16" s="269" customFormat="1" ht="15.75" customHeight="1">
      <c r="A7" s="660" t="s">
        <v>72</v>
      </c>
      <c r="B7" s="275" t="s">
        <v>309</v>
      </c>
      <c r="C7" s="275" t="s">
        <v>310</v>
      </c>
      <c r="D7" s="276" t="s">
        <v>311</v>
      </c>
      <c r="E7" s="276"/>
      <c r="F7" s="277"/>
      <c r="G7" s="278" t="s">
        <v>134</v>
      </c>
      <c r="H7" s="661"/>
      <c r="I7" s="660" t="s">
        <v>72</v>
      </c>
      <c r="J7" s="275" t="s">
        <v>312</v>
      </c>
      <c r="K7" s="279" t="s">
        <v>313</v>
      </c>
      <c r="L7" s="278" t="s">
        <v>134</v>
      </c>
      <c r="M7" s="276"/>
      <c r="N7" s="275" t="s">
        <v>72</v>
      </c>
      <c r="O7" s="280" t="s">
        <v>312</v>
      </c>
      <c r="P7" s="663" t="s">
        <v>313</v>
      </c>
    </row>
    <row r="8" spans="1:16" s="269" customFormat="1" ht="15.75" customHeight="1">
      <c r="A8" s="660" t="s">
        <v>314</v>
      </c>
      <c r="B8" s="275"/>
      <c r="C8" s="275"/>
      <c r="D8" s="279" t="s">
        <v>315</v>
      </c>
      <c r="E8" s="279" t="s">
        <v>316</v>
      </c>
      <c r="F8" s="282" t="s">
        <v>317</v>
      </c>
      <c r="G8" s="280"/>
      <c r="H8" s="662" t="s">
        <v>318</v>
      </c>
      <c r="I8" s="660" t="s">
        <v>314</v>
      </c>
      <c r="J8" s="275"/>
      <c r="K8" s="280"/>
      <c r="L8" s="280"/>
      <c r="M8" s="277" t="s">
        <v>319</v>
      </c>
      <c r="N8" s="283"/>
      <c r="O8" s="280"/>
      <c r="P8" s="663"/>
    </row>
    <row r="9" spans="1:16" s="269" customFormat="1" ht="15.75" customHeight="1">
      <c r="A9" s="660"/>
      <c r="B9" s="275"/>
      <c r="C9" s="275"/>
      <c r="D9" s="280"/>
      <c r="E9" s="280"/>
      <c r="F9" s="281"/>
      <c r="G9" s="280"/>
      <c r="H9" s="663" t="s">
        <v>320</v>
      </c>
      <c r="I9" s="660"/>
      <c r="J9" s="275"/>
      <c r="K9" s="280"/>
      <c r="L9" s="280"/>
      <c r="M9" s="276" t="s">
        <v>321</v>
      </c>
      <c r="N9" s="284"/>
      <c r="O9" s="280"/>
      <c r="P9" s="663"/>
    </row>
    <row r="10" spans="1:16" s="269" customFormat="1" ht="15.75" customHeight="1">
      <c r="A10" s="664"/>
      <c r="B10" s="285" t="s">
        <v>6</v>
      </c>
      <c r="C10" s="285" t="s">
        <v>322</v>
      </c>
      <c r="D10" s="286" t="s">
        <v>323</v>
      </c>
      <c r="E10" s="286" t="s">
        <v>328</v>
      </c>
      <c r="F10" s="287" t="s">
        <v>329</v>
      </c>
      <c r="G10" s="286" t="s">
        <v>504</v>
      </c>
      <c r="H10" s="665" t="s">
        <v>324</v>
      </c>
      <c r="I10" s="664"/>
      <c r="J10" s="285" t="s">
        <v>325</v>
      </c>
      <c r="K10" s="286" t="s">
        <v>326</v>
      </c>
      <c r="L10" s="286" t="s">
        <v>6</v>
      </c>
      <c r="M10" s="288" t="s">
        <v>327</v>
      </c>
      <c r="N10" s="289"/>
      <c r="O10" s="286" t="s">
        <v>325</v>
      </c>
      <c r="P10" s="665" t="s">
        <v>326</v>
      </c>
    </row>
    <row r="11" spans="1:16" ht="65.099999999999994" customHeight="1">
      <c r="A11" s="666">
        <v>1990</v>
      </c>
      <c r="B11" s="290">
        <v>18</v>
      </c>
      <c r="C11" s="290">
        <v>2</v>
      </c>
      <c r="D11" s="290">
        <v>16</v>
      </c>
      <c r="E11" s="290">
        <v>6</v>
      </c>
      <c r="F11" s="290">
        <v>10</v>
      </c>
      <c r="G11" s="290">
        <v>90</v>
      </c>
      <c r="H11" s="667">
        <f t="shared" ref="H11" si="0">G11/B11</f>
        <v>5</v>
      </c>
      <c r="I11" s="666">
        <v>1990</v>
      </c>
      <c r="J11" s="290">
        <v>46</v>
      </c>
      <c r="K11" s="290">
        <v>44</v>
      </c>
      <c r="L11" s="290">
        <v>32</v>
      </c>
      <c r="M11" s="926">
        <v>1.78</v>
      </c>
      <c r="N11" s="926"/>
      <c r="O11" s="290">
        <v>20</v>
      </c>
      <c r="P11" s="676">
        <v>12</v>
      </c>
    </row>
    <row r="12" spans="1:16" ht="65.099999999999994" customHeight="1">
      <c r="A12" s="666">
        <v>2000</v>
      </c>
      <c r="B12" s="290">
        <v>17</v>
      </c>
      <c r="C12" s="668">
        <v>1</v>
      </c>
      <c r="D12" s="290">
        <v>16</v>
      </c>
      <c r="E12" s="668">
        <v>7</v>
      </c>
      <c r="F12" s="668">
        <v>9</v>
      </c>
      <c r="G12" s="290">
        <v>54</v>
      </c>
      <c r="H12" s="667">
        <v>3.1764705882352939</v>
      </c>
      <c r="I12" s="666">
        <v>2000</v>
      </c>
      <c r="J12" s="668">
        <v>26</v>
      </c>
      <c r="K12" s="668">
        <v>28</v>
      </c>
      <c r="L12" s="290">
        <v>31</v>
      </c>
      <c r="M12" s="924">
        <v>1.82</v>
      </c>
      <c r="N12" s="924"/>
      <c r="O12" s="290">
        <v>19</v>
      </c>
      <c r="P12" s="676">
        <v>12</v>
      </c>
    </row>
    <row r="13" spans="1:16" ht="65.099999999999994" customHeight="1">
      <c r="A13" s="666">
        <v>2005</v>
      </c>
      <c r="B13" s="290">
        <v>19</v>
      </c>
      <c r="C13" s="668">
        <v>4</v>
      </c>
      <c r="D13" s="290">
        <v>15</v>
      </c>
      <c r="E13" s="668">
        <v>10</v>
      </c>
      <c r="F13" s="668">
        <v>5</v>
      </c>
      <c r="G13" s="290">
        <v>58</v>
      </c>
      <c r="H13" s="667">
        <v>3.0526315789473686</v>
      </c>
      <c r="I13" s="666">
        <v>2005</v>
      </c>
      <c r="J13" s="293">
        <v>31</v>
      </c>
      <c r="K13" s="293">
        <v>27</v>
      </c>
      <c r="L13" s="294">
        <f>SUM(O13:P13)</f>
        <v>31</v>
      </c>
      <c r="M13" s="924">
        <v>1.63</v>
      </c>
      <c r="N13" s="924"/>
      <c r="O13" s="295">
        <v>21</v>
      </c>
      <c r="P13" s="677">
        <v>10</v>
      </c>
    </row>
    <row r="14" spans="1:16" ht="65.099999999999994" customHeight="1">
      <c r="A14" s="666">
        <v>2010</v>
      </c>
      <c r="B14" s="292">
        <v>24</v>
      </c>
      <c r="C14" s="292">
        <v>4</v>
      </c>
      <c r="D14" s="293">
        <v>20</v>
      </c>
      <c r="E14" s="293">
        <v>7</v>
      </c>
      <c r="F14" s="293">
        <v>13</v>
      </c>
      <c r="G14" s="293">
        <v>60</v>
      </c>
      <c r="H14" s="669">
        <v>2.5</v>
      </c>
      <c r="I14" s="666">
        <v>2010</v>
      </c>
      <c r="J14" s="293">
        <v>28</v>
      </c>
      <c r="K14" s="293">
        <v>32</v>
      </c>
      <c r="L14" s="294">
        <v>33</v>
      </c>
      <c r="M14" s="924">
        <v>1.38</v>
      </c>
      <c r="N14" s="924"/>
      <c r="O14" s="295">
        <v>24</v>
      </c>
      <c r="P14" s="677">
        <v>9</v>
      </c>
    </row>
    <row r="15" spans="1:16" s="622" customFormat="1" ht="65.099999999999994" customHeight="1">
      <c r="A15" s="601">
        <v>2015</v>
      </c>
      <c r="B15" s="683">
        <v>22</v>
      </c>
      <c r="C15" s="683">
        <v>3</v>
      </c>
      <c r="D15" s="635">
        <v>19</v>
      </c>
      <c r="E15" s="635">
        <v>14</v>
      </c>
      <c r="F15" s="635">
        <v>5</v>
      </c>
      <c r="G15" s="635">
        <v>53</v>
      </c>
      <c r="H15" s="684">
        <v>2.4090909090909092</v>
      </c>
      <c r="I15" s="601">
        <v>2015</v>
      </c>
      <c r="J15" s="635">
        <v>28</v>
      </c>
      <c r="K15" s="635">
        <v>25</v>
      </c>
      <c r="L15" s="685">
        <v>34</v>
      </c>
      <c r="M15" s="925">
        <v>1.55</v>
      </c>
      <c r="N15" s="925"/>
      <c r="O15" s="686">
        <v>23</v>
      </c>
      <c r="P15" s="687">
        <v>11</v>
      </c>
    </row>
    <row r="16" spans="1:16" s="296" customFormat="1" ht="9.9499999999999993" customHeight="1" thickBot="1">
      <c r="A16" s="670"/>
      <c r="B16" s="671"/>
      <c r="C16" s="672"/>
      <c r="D16" s="673"/>
      <c r="E16" s="672"/>
      <c r="F16" s="672"/>
      <c r="G16" s="673"/>
      <c r="H16" s="674"/>
      <c r="I16" s="670"/>
      <c r="J16" s="672"/>
      <c r="K16" s="672"/>
      <c r="L16" s="678"/>
      <c r="M16" s="679"/>
      <c r="N16" s="680"/>
      <c r="O16" s="681"/>
      <c r="P16" s="682"/>
    </row>
    <row r="17" spans="1:17" s="307" customFormat="1" ht="9.9499999999999993" customHeight="1">
      <c r="A17" s="297"/>
      <c r="B17" s="298"/>
      <c r="C17" s="299"/>
      <c r="D17" s="300"/>
      <c r="E17" s="299"/>
      <c r="F17" s="299"/>
      <c r="G17" s="300"/>
      <c r="H17" s="301"/>
      <c r="I17" s="297"/>
      <c r="J17" s="299"/>
      <c r="K17" s="299"/>
      <c r="L17" s="302"/>
      <c r="M17" s="303"/>
      <c r="N17" s="304"/>
      <c r="O17" s="675"/>
      <c r="P17" s="305"/>
      <c r="Q17" s="306"/>
    </row>
    <row r="18" spans="1:17" ht="15" customHeight="1">
      <c r="A18" s="809" t="s">
        <v>503</v>
      </c>
      <c r="B18" s="810"/>
      <c r="C18" s="810"/>
      <c r="D18" s="810"/>
      <c r="E18" s="810"/>
      <c r="F18" s="810"/>
      <c r="G18" s="810"/>
      <c r="H18" s="810"/>
      <c r="I18" s="809"/>
      <c r="J18" s="811"/>
      <c r="K18" s="811"/>
      <c r="M18" s="812"/>
      <c r="O18" s="813"/>
      <c r="P18" s="814"/>
      <c r="Q18" s="61"/>
    </row>
  </sheetData>
  <mergeCells count="7">
    <mergeCell ref="A2:H3"/>
    <mergeCell ref="M12:N12"/>
    <mergeCell ref="M13:N13"/>
    <mergeCell ref="M15:N15"/>
    <mergeCell ref="M11:N11"/>
    <mergeCell ref="M14:N14"/>
    <mergeCell ref="I2:P3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orientation="portrait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G36"/>
  <sheetViews>
    <sheetView view="pageBreakPreview" topLeftCell="A13" zoomScaleNormal="100" workbookViewId="0">
      <selection activeCell="Q36" sqref="Q36"/>
    </sheetView>
  </sheetViews>
  <sheetFormatPr defaultColWidth="7.109375" defaultRowHeight="13.5"/>
  <cols>
    <col min="1" max="1" width="9.44140625" style="51" customWidth="1"/>
    <col min="2" max="7" width="10.77734375" style="51" customWidth="1"/>
    <col min="8" max="8" width="7.21875" style="51" customWidth="1"/>
    <col min="9" max="16384" width="7.109375" style="51"/>
  </cols>
  <sheetData>
    <row r="1" spans="1:7" s="32" customFormat="1" ht="15" customHeight="1"/>
    <row r="2" spans="1:7" s="346" customFormat="1" ht="30" customHeight="1">
      <c r="A2" s="344" t="s">
        <v>516</v>
      </c>
      <c r="B2" s="345"/>
      <c r="C2" s="345"/>
      <c r="D2" s="345"/>
      <c r="E2" s="345"/>
      <c r="F2" s="344"/>
      <c r="G2" s="345"/>
    </row>
    <row r="3" spans="1:7" s="346" customFormat="1" ht="30" customHeight="1">
      <c r="A3" s="344" t="s">
        <v>330</v>
      </c>
      <c r="B3" s="345"/>
      <c r="C3" s="345"/>
      <c r="D3" s="345"/>
      <c r="E3" s="345"/>
      <c r="F3" s="345"/>
      <c r="G3" s="345"/>
    </row>
    <row r="4" spans="1:7" s="38" customFormat="1" ht="15" customHeight="1">
      <c r="A4" s="36"/>
      <c r="B4" s="37"/>
      <c r="C4" s="37"/>
      <c r="D4" s="37"/>
      <c r="E4" s="37"/>
      <c r="F4" s="37"/>
      <c r="G4" s="37"/>
    </row>
    <row r="5" spans="1:7" s="38" customFormat="1" ht="16.5" customHeight="1" thickBot="1">
      <c r="A5" s="38" t="s">
        <v>331</v>
      </c>
      <c r="G5" s="758" t="s">
        <v>332</v>
      </c>
    </row>
    <row r="6" spans="1:7" s="35" customFormat="1" ht="18" customHeight="1">
      <c r="A6" s="829" t="s">
        <v>124</v>
      </c>
      <c r="B6" s="88" t="s">
        <v>333</v>
      </c>
      <c r="C6" s="88"/>
      <c r="D6" s="88"/>
      <c r="E6" s="88"/>
      <c r="F6" s="41" t="s">
        <v>480</v>
      </c>
      <c r="G6" s="736" t="s">
        <v>334</v>
      </c>
    </row>
    <row r="7" spans="1:7" s="35" customFormat="1" ht="13.5" customHeight="1">
      <c r="A7" s="830"/>
      <c r="B7" s="45" t="s">
        <v>341</v>
      </c>
      <c r="C7" s="308"/>
      <c r="D7" s="45" t="s">
        <v>342</v>
      </c>
      <c r="E7" s="45"/>
      <c r="F7" s="216" t="s">
        <v>343</v>
      </c>
      <c r="G7" s="688" t="s">
        <v>343</v>
      </c>
    </row>
    <row r="8" spans="1:7" s="35" customFormat="1" ht="13.5" customHeight="1">
      <c r="A8" s="830"/>
      <c r="B8" s="309" t="s">
        <v>345</v>
      </c>
      <c r="C8" s="310"/>
      <c r="D8" s="309" t="s">
        <v>346</v>
      </c>
      <c r="E8" s="309"/>
      <c r="F8" s="216"/>
      <c r="G8" s="688"/>
    </row>
    <row r="9" spans="1:7" s="35" customFormat="1" ht="13.5" customHeight="1">
      <c r="A9" s="830"/>
      <c r="B9" s="727" t="s">
        <v>347</v>
      </c>
      <c r="C9" s="727" t="s">
        <v>348</v>
      </c>
      <c r="D9" s="727" t="s">
        <v>347</v>
      </c>
      <c r="E9" s="43" t="s">
        <v>348</v>
      </c>
      <c r="F9" s="216"/>
      <c r="G9" s="688"/>
    </row>
    <row r="10" spans="1:7" s="35" customFormat="1" ht="27.75" customHeight="1">
      <c r="A10" s="831"/>
      <c r="B10" s="314" t="s">
        <v>356</v>
      </c>
      <c r="C10" s="365" t="s">
        <v>355</v>
      </c>
      <c r="D10" s="314" t="s">
        <v>356</v>
      </c>
      <c r="E10" s="365" t="s">
        <v>355</v>
      </c>
      <c r="F10" s="724" t="s">
        <v>478</v>
      </c>
      <c r="G10" s="689" t="s">
        <v>349</v>
      </c>
    </row>
    <row r="11" spans="1:7" ht="39.950000000000003" customHeight="1">
      <c r="A11" s="355">
        <v>2014</v>
      </c>
      <c r="B11" s="26">
        <v>22</v>
      </c>
      <c r="C11" s="690">
        <v>6.7</v>
      </c>
      <c r="D11" s="690">
        <v>0</v>
      </c>
      <c r="E11" s="690">
        <v>0</v>
      </c>
      <c r="F11" s="691">
        <v>22</v>
      </c>
      <c r="G11" s="692">
        <v>0</v>
      </c>
    </row>
    <row r="12" spans="1:7" ht="39.950000000000003" customHeight="1">
      <c r="A12" s="355">
        <v>2015</v>
      </c>
      <c r="B12" s="26">
        <v>18</v>
      </c>
      <c r="C12" s="690">
        <v>7.72</v>
      </c>
      <c r="D12" s="690">
        <v>0</v>
      </c>
      <c r="E12" s="690">
        <v>0</v>
      </c>
      <c r="F12" s="691">
        <v>17</v>
      </c>
      <c r="G12" s="692">
        <v>1</v>
      </c>
    </row>
    <row r="13" spans="1:7" ht="39.950000000000003" customHeight="1">
      <c r="A13" s="355">
        <v>2016</v>
      </c>
      <c r="B13" s="26">
        <v>22</v>
      </c>
      <c r="C13" s="690">
        <v>7.7100000000000009</v>
      </c>
      <c r="D13" s="690">
        <v>0</v>
      </c>
      <c r="E13" s="690">
        <v>0</v>
      </c>
      <c r="F13" s="691">
        <v>22</v>
      </c>
      <c r="G13" s="692">
        <v>0</v>
      </c>
    </row>
    <row r="14" spans="1:7" ht="39.950000000000003" customHeight="1">
      <c r="A14" s="355">
        <v>2017</v>
      </c>
      <c r="B14" s="66">
        <v>24</v>
      </c>
      <c r="C14" s="690">
        <v>7.74</v>
      </c>
      <c r="D14" s="690">
        <v>0</v>
      </c>
      <c r="E14" s="690">
        <v>0</v>
      </c>
      <c r="F14" s="728">
        <v>24</v>
      </c>
      <c r="G14" s="692">
        <v>0</v>
      </c>
    </row>
    <row r="15" spans="1:7" ht="39.950000000000003" customHeight="1">
      <c r="A15" s="355">
        <v>2018</v>
      </c>
      <c r="B15" s="66">
        <v>22</v>
      </c>
      <c r="C15" s="690">
        <v>6.97</v>
      </c>
      <c r="D15" s="690">
        <v>0</v>
      </c>
      <c r="E15" s="690">
        <v>0</v>
      </c>
      <c r="F15" s="728">
        <v>22</v>
      </c>
      <c r="G15" s="692">
        <v>0</v>
      </c>
    </row>
    <row r="16" spans="1:7" s="593" customFormat="1" ht="39.950000000000003" customHeight="1">
      <c r="A16" s="601">
        <v>2019</v>
      </c>
      <c r="B16" s="636">
        <v>22</v>
      </c>
      <c r="C16" s="647">
        <v>6.97</v>
      </c>
      <c r="D16" s="636">
        <v>0</v>
      </c>
      <c r="E16" s="657">
        <v>0</v>
      </c>
      <c r="F16" s="636">
        <v>22</v>
      </c>
      <c r="G16" s="648">
        <v>0</v>
      </c>
    </row>
    <row r="17" spans="1:7" ht="9.9499999999999993" customHeight="1" thickBot="1">
      <c r="A17" s="506"/>
      <c r="B17" s="693"/>
      <c r="C17" s="694"/>
      <c r="D17" s="508"/>
      <c r="E17" s="695"/>
      <c r="F17" s="508"/>
      <c r="G17" s="696"/>
    </row>
    <row r="18" spans="1:7" s="39" customFormat="1" ht="9.9499999999999993" customHeight="1" thickBot="1">
      <c r="A18" s="234"/>
      <c r="B18" s="311"/>
      <c r="C18" s="312"/>
      <c r="D18" s="311"/>
      <c r="E18" s="313"/>
      <c r="F18" s="311"/>
      <c r="G18" s="311"/>
    </row>
    <row r="19" spans="1:7" s="59" customFormat="1" ht="16.5" customHeight="1">
      <c r="A19" s="829" t="s">
        <v>124</v>
      </c>
      <c r="B19" s="735" t="s">
        <v>335</v>
      </c>
      <c r="C19" s="735" t="s">
        <v>336</v>
      </c>
      <c r="D19" s="735" t="s">
        <v>337</v>
      </c>
      <c r="E19" s="735" t="s">
        <v>338</v>
      </c>
      <c r="F19" s="735" t="s">
        <v>339</v>
      </c>
      <c r="G19" s="736" t="s">
        <v>340</v>
      </c>
    </row>
    <row r="20" spans="1:7">
      <c r="A20" s="830"/>
      <c r="B20" s="727" t="s">
        <v>343</v>
      </c>
      <c r="C20" s="727" t="s">
        <v>343</v>
      </c>
      <c r="D20" s="727" t="s">
        <v>343</v>
      </c>
      <c r="E20" s="727" t="s">
        <v>343</v>
      </c>
      <c r="F20" s="727" t="s">
        <v>343</v>
      </c>
      <c r="G20" s="688" t="s">
        <v>344</v>
      </c>
    </row>
    <row r="21" spans="1:7">
      <c r="A21" s="830"/>
      <c r="B21" s="727"/>
      <c r="C21" s="727"/>
      <c r="D21" s="727"/>
      <c r="E21" s="727"/>
      <c r="F21" s="727"/>
      <c r="G21" s="688"/>
    </row>
    <row r="22" spans="1:7">
      <c r="A22" s="830"/>
      <c r="B22" s="727"/>
      <c r="C22" s="727"/>
      <c r="D22" s="727"/>
      <c r="E22" s="727"/>
      <c r="F22" s="727"/>
      <c r="G22" s="688"/>
    </row>
    <row r="23" spans="1:7" ht="27">
      <c r="A23" s="831"/>
      <c r="B23" s="476" t="s">
        <v>350</v>
      </c>
      <c r="C23" s="476" t="s">
        <v>351</v>
      </c>
      <c r="D23" s="476" t="s">
        <v>352</v>
      </c>
      <c r="E23" s="476" t="s">
        <v>353</v>
      </c>
      <c r="F23" s="476" t="s">
        <v>354</v>
      </c>
      <c r="G23" s="697" t="s">
        <v>479</v>
      </c>
    </row>
    <row r="24" spans="1:7" ht="39.950000000000003" customHeight="1">
      <c r="A24" s="355">
        <v>2014</v>
      </c>
      <c r="B24" s="690">
        <v>0</v>
      </c>
      <c r="C24" s="690">
        <v>0</v>
      </c>
      <c r="D24" s="690">
        <v>0</v>
      </c>
      <c r="E24" s="690">
        <v>0</v>
      </c>
      <c r="F24" s="690">
        <v>0</v>
      </c>
      <c r="G24" s="692">
        <v>0</v>
      </c>
    </row>
    <row r="25" spans="1:7" ht="39.950000000000003" customHeight="1">
      <c r="A25" s="355">
        <v>2015</v>
      </c>
      <c r="B25" s="690">
        <v>0</v>
      </c>
      <c r="C25" s="690">
        <v>0</v>
      </c>
      <c r="D25" s="690">
        <v>0</v>
      </c>
      <c r="E25" s="690">
        <v>0</v>
      </c>
      <c r="F25" s="690">
        <v>0</v>
      </c>
      <c r="G25" s="692">
        <v>0</v>
      </c>
    </row>
    <row r="26" spans="1:7" ht="39.950000000000003" customHeight="1">
      <c r="A26" s="355">
        <v>2016</v>
      </c>
      <c r="B26" s="690">
        <v>0</v>
      </c>
      <c r="C26" s="690">
        <v>0</v>
      </c>
      <c r="D26" s="690">
        <v>0</v>
      </c>
      <c r="E26" s="690">
        <v>0</v>
      </c>
      <c r="F26" s="690">
        <v>0</v>
      </c>
      <c r="G26" s="692">
        <v>0</v>
      </c>
    </row>
    <row r="27" spans="1:7" ht="39.950000000000003" customHeight="1">
      <c r="A27" s="355">
        <v>2017</v>
      </c>
      <c r="B27" s="690" t="s">
        <v>261</v>
      </c>
      <c r="C27" s="690" t="s">
        <v>261</v>
      </c>
      <c r="D27" s="690" t="s">
        <v>261</v>
      </c>
      <c r="E27" s="690" t="s">
        <v>261</v>
      </c>
      <c r="F27" s="690" t="s">
        <v>261</v>
      </c>
      <c r="G27" s="692" t="s">
        <v>261</v>
      </c>
    </row>
    <row r="28" spans="1:7" ht="39.950000000000003" customHeight="1">
      <c r="A28" s="355">
        <v>2018</v>
      </c>
      <c r="B28" s="690">
        <v>0</v>
      </c>
      <c r="C28" s="690">
        <v>0</v>
      </c>
      <c r="D28" s="690">
        <v>0</v>
      </c>
      <c r="E28" s="690">
        <v>0</v>
      </c>
      <c r="F28" s="690">
        <v>0</v>
      </c>
      <c r="G28" s="692">
        <v>0</v>
      </c>
    </row>
    <row r="29" spans="1:7" s="587" customFormat="1" ht="39.950000000000003" customHeight="1">
      <c r="A29" s="601">
        <v>2019</v>
      </c>
      <c r="B29" s="636">
        <v>0</v>
      </c>
      <c r="C29" s="636">
        <v>0</v>
      </c>
      <c r="D29" s="636">
        <v>0</v>
      </c>
      <c r="E29" s="636">
        <v>0</v>
      </c>
      <c r="F29" s="636">
        <v>0</v>
      </c>
      <c r="G29" s="648">
        <v>0</v>
      </c>
    </row>
    <row r="30" spans="1:7" ht="9.9499999999999993" customHeight="1" thickBot="1">
      <c r="A30" s="627"/>
      <c r="B30" s="698"/>
      <c r="C30" s="698"/>
      <c r="D30" s="698"/>
      <c r="E30" s="698"/>
      <c r="F30" s="698"/>
      <c r="G30" s="696"/>
    </row>
    <row r="31" spans="1:7" ht="9.9499999999999993" customHeight="1">
      <c r="A31" s="55"/>
      <c r="B31" s="556"/>
      <c r="C31" s="556"/>
      <c r="D31" s="556"/>
      <c r="E31" s="556"/>
      <c r="F31" s="556"/>
      <c r="G31" s="556"/>
    </row>
    <row r="32" spans="1:7">
      <c r="A32" s="809" t="s">
        <v>481</v>
      </c>
      <c r="B32" s="66"/>
      <c r="C32" s="66"/>
      <c r="D32" s="66"/>
      <c r="E32" s="66"/>
      <c r="F32" s="66"/>
      <c r="G32" s="66"/>
    </row>
    <row r="33" spans="1:7">
      <c r="A33" s="213"/>
      <c r="B33" s="60"/>
      <c r="C33" s="60"/>
      <c r="D33" s="60"/>
      <c r="E33" s="60"/>
      <c r="F33" s="60"/>
      <c r="G33" s="60"/>
    </row>
    <row r="35" spans="1:7">
      <c r="A35" s="214"/>
    </row>
    <row r="36" spans="1:7">
      <c r="A36" s="61"/>
    </row>
  </sheetData>
  <mergeCells count="2">
    <mergeCell ref="A6:A10"/>
    <mergeCell ref="A19:A23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81" orientation="portrait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W37"/>
  <sheetViews>
    <sheetView view="pageBreakPreview" topLeftCell="K7" zoomScaleNormal="100" zoomScaleSheetLayoutView="100" workbookViewId="0">
      <selection activeCell="Q36" sqref="Q36"/>
    </sheetView>
  </sheetViews>
  <sheetFormatPr defaultColWidth="7.109375" defaultRowHeight="13.5"/>
  <cols>
    <col min="1" max="1" width="6.33203125" style="51" customWidth="1"/>
    <col min="2" max="13" width="5.77734375" style="51" customWidth="1"/>
    <col min="14" max="14" width="6.33203125" style="51" customWidth="1"/>
    <col min="15" max="23" width="8.33203125" style="51" customWidth="1"/>
    <col min="24" max="16384" width="7.109375" style="51"/>
  </cols>
  <sheetData>
    <row r="1" spans="1:23" s="32" customFormat="1" ht="15" customHeight="1"/>
    <row r="2" spans="1:23" s="346" customFormat="1" ht="30" customHeight="1">
      <c r="A2" s="344" t="s">
        <v>517</v>
      </c>
      <c r="B2" s="344"/>
      <c r="C2" s="344"/>
      <c r="D2" s="344"/>
      <c r="E2" s="344"/>
      <c r="F2" s="344"/>
      <c r="G2" s="344"/>
      <c r="H2" s="344"/>
      <c r="I2" s="344"/>
      <c r="J2" s="344"/>
      <c r="K2" s="344"/>
      <c r="L2" s="344"/>
      <c r="M2" s="344"/>
      <c r="N2" s="835" t="s">
        <v>482</v>
      </c>
      <c r="O2" s="835"/>
      <c r="P2" s="835"/>
      <c r="Q2" s="835"/>
      <c r="R2" s="835"/>
      <c r="S2" s="835"/>
      <c r="T2" s="835"/>
      <c r="U2" s="835"/>
      <c r="V2" s="835"/>
      <c r="W2" s="835"/>
    </row>
    <row r="3" spans="1:23" s="349" customFormat="1" ht="30" customHeight="1">
      <c r="A3" s="557"/>
      <c r="B3" s="558"/>
      <c r="C3" s="558"/>
      <c r="D3" s="558"/>
      <c r="E3" s="558"/>
      <c r="F3" s="558"/>
      <c r="G3" s="558"/>
      <c r="H3" s="558"/>
      <c r="I3" s="558"/>
      <c r="J3" s="558"/>
      <c r="K3" s="558"/>
      <c r="L3" s="558"/>
      <c r="M3" s="558"/>
      <c r="N3" s="835"/>
      <c r="O3" s="835"/>
      <c r="P3" s="835"/>
      <c r="Q3" s="835"/>
      <c r="R3" s="835"/>
      <c r="S3" s="835"/>
      <c r="T3" s="835"/>
      <c r="U3" s="835"/>
      <c r="V3" s="835"/>
      <c r="W3" s="835"/>
    </row>
    <row r="4" spans="1:23" s="38" customFormat="1" ht="15" customHeight="1">
      <c r="A4" s="315"/>
      <c r="B4" s="316"/>
      <c r="C4" s="316"/>
      <c r="D4" s="316"/>
      <c r="E4" s="316"/>
      <c r="F4" s="316"/>
      <c r="G4" s="316"/>
      <c r="H4" s="316"/>
      <c r="I4" s="316"/>
      <c r="J4" s="316"/>
      <c r="K4" s="316"/>
      <c r="L4" s="316"/>
      <c r="M4" s="316"/>
      <c r="N4" s="336"/>
      <c r="O4" s="337"/>
      <c r="P4" s="337"/>
      <c r="Q4" s="337"/>
      <c r="R4" s="337"/>
      <c r="S4" s="337"/>
      <c r="T4" s="337"/>
      <c r="U4" s="337"/>
      <c r="V4" s="337"/>
      <c r="W4" s="337"/>
    </row>
    <row r="5" spans="1:23" s="38" customFormat="1" ht="17.25" customHeight="1" thickBot="1">
      <c r="A5" s="38" t="s">
        <v>357</v>
      </c>
      <c r="M5" s="758"/>
      <c r="W5" s="758" t="s">
        <v>358</v>
      </c>
    </row>
    <row r="6" spans="1:23" s="318" customFormat="1" ht="25.5" customHeight="1">
      <c r="A6" s="929" t="s">
        <v>98</v>
      </c>
      <c r="B6" s="317" t="s">
        <v>359</v>
      </c>
      <c r="C6" s="74"/>
      <c r="D6" s="74"/>
      <c r="E6" s="74"/>
      <c r="F6" s="74"/>
      <c r="G6" s="74"/>
      <c r="H6" s="74"/>
      <c r="I6" s="74"/>
      <c r="J6" s="74"/>
      <c r="K6" s="74"/>
      <c r="L6" s="74"/>
      <c r="M6" s="389"/>
      <c r="N6" s="929" t="s">
        <v>98</v>
      </c>
      <c r="O6" s="317" t="s">
        <v>360</v>
      </c>
      <c r="P6" s="74"/>
      <c r="Q6" s="74"/>
      <c r="R6" s="74"/>
      <c r="S6" s="74"/>
      <c r="T6" s="74"/>
      <c r="U6" s="74"/>
      <c r="V6" s="74"/>
      <c r="W6" s="389"/>
    </row>
    <row r="7" spans="1:23" s="318" customFormat="1" ht="21.75" customHeight="1">
      <c r="A7" s="930"/>
      <c r="B7" s="939" t="s">
        <v>361</v>
      </c>
      <c r="C7" s="940"/>
      <c r="D7" s="940"/>
      <c r="E7" s="941"/>
      <c r="F7" s="939" t="s">
        <v>362</v>
      </c>
      <c r="G7" s="940"/>
      <c r="H7" s="940"/>
      <c r="I7" s="941"/>
      <c r="J7" s="939" t="s">
        <v>363</v>
      </c>
      <c r="K7" s="940"/>
      <c r="L7" s="940"/>
      <c r="M7" s="942"/>
      <c r="N7" s="930"/>
      <c r="O7" s="319" t="s">
        <v>364</v>
      </c>
      <c r="P7" s="320"/>
      <c r="Q7" s="321"/>
      <c r="R7" s="940" t="s">
        <v>365</v>
      </c>
      <c r="S7" s="940"/>
      <c r="T7" s="941"/>
      <c r="U7" s="940" t="s">
        <v>366</v>
      </c>
      <c r="V7" s="940"/>
      <c r="W7" s="942"/>
    </row>
    <row r="8" spans="1:23" s="318" customFormat="1" ht="22.5" customHeight="1">
      <c r="A8" s="930"/>
      <c r="B8" s="935" t="s">
        <v>375</v>
      </c>
      <c r="C8" s="936"/>
      <c r="D8" s="936"/>
      <c r="E8" s="937"/>
      <c r="F8" s="935" t="s">
        <v>368</v>
      </c>
      <c r="G8" s="936"/>
      <c r="H8" s="936"/>
      <c r="I8" s="937"/>
      <c r="J8" s="935" t="s">
        <v>367</v>
      </c>
      <c r="K8" s="936"/>
      <c r="L8" s="936"/>
      <c r="M8" s="938"/>
      <c r="N8" s="930"/>
      <c r="O8" s="322"/>
      <c r="P8" s="323"/>
      <c r="Q8" s="323"/>
      <c r="R8" s="935" t="s">
        <v>368</v>
      </c>
      <c r="S8" s="936"/>
      <c r="T8" s="937"/>
      <c r="U8" s="935" t="s">
        <v>369</v>
      </c>
      <c r="V8" s="936"/>
      <c r="W8" s="938"/>
    </row>
    <row r="9" spans="1:23" s="318" customFormat="1" ht="21" customHeight="1">
      <c r="A9" s="930"/>
      <c r="B9" s="734" t="s">
        <v>370</v>
      </c>
      <c r="C9" s="734" t="s">
        <v>371</v>
      </c>
      <c r="D9" s="734" t="s">
        <v>70</v>
      </c>
      <c r="E9" s="734" t="s">
        <v>372</v>
      </c>
      <c r="F9" s="324" t="s">
        <v>373</v>
      </c>
      <c r="G9" s="734" t="s">
        <v>374</v>
      </c>
      <c r="H9" s="324" t="s">
        <v>70</v>
      </c>
      <c r="I9" s="734" t="s">
        <v>372</v>
      </c>
      <c r="J9" s="324" t="s">
        <v>373</v>
      </c>
      <c r="K9" s="734" t="s">
        <v>374</v>
      </c>
      <c r="L9" s="324" t="s">
        <v>70</v>
      </c>
      <c r="M9" s="559" t="s">
        <v>372</v>
      </c>
      <c r="N9" s="930"/>
      <c r="O9" s="324" t="s">
        <v>373</v>
      </c>
      <c r="P9" s="734" t="s">
        <v>374</v>
      </c>
      <c r="Q9" s="734" t="s">
        <v>372</v>
      </c>
      <c r="R9" s="734" t="s">
        <v>373</v>
      </c>
      <c r="S9" s="734" t="s">
        <v>374</v>
      </c>
      <c r="T9" s="324" t="s">
        <v>372</v>
      </c>
      <c r="U9" s="324" t="s">
        <v>373</v>
      </c>
      <c r="V9" s="734" t="s">
        <v>374</v>
      </c>
      <c r="W9" s="559" t="s">
        <v>372</v>
      </c>
    </row>
    <row r="10" spans="1:23" s="318" customFormat="1" ht="10.5" customHeight="1">
      <c r="A10" s="930"/>
      <c r="B10" s="932" t="s">
        <v>486</v>
      </c>
      <c r="C10" s="932" t="s">
        <v>484</v>
      </c>
      <c r="D10" s="932" t="s">
        <v>485</v>
      </c>
      <c r="E10" s="945" t="s">
        <v>483</v>
      </c>
      <c r="F10" s="932" t="s">
        <v>486</v>
      </c>
      <c r="G10" s="932" t="s">
        <v>484</v>
      </c>
      <c r="H10" s="932" t="s">
        <v>485</v>
      </c>
      <c r="I10" s="945" t="s">
        <v>483</v>
      </c>
      <c r="J10" s="932" t="s">
        <v>486</v>
      </c>
      <c r="K10" s="932" t="s">
        <v>484</v>
      </c>
      <c r="L10" s="932" t="s">
        <v>485</v>
      </c>
      <c r="M10" s="943" t="s">
        <v>483</v>
      </c>
      <c r="N10" s="930"/>
      <c r="O10" s="932" t="s">
        <v>486</v>
      </c>
      <c r="P10" s="932" t="s">
        <v>484</v>
      </c>
      <c r="Q10" s="945" t="s">
        <v>483</v>
      </c>
      <c r="R10" s="932" t="s">
        <v>486</v>
      </c>
      <c r="S10" s="932" t="s">
        <v>484</v>
      </c>
      <c r="T10" s="945" t="s">
        <v>483</v>
      </c>
      <c r="U10" s="932" t="s">
        <v>486</v>
      </c>
      <c r="V10" s="932" t="s">
        <v>484</v>
      </c>
      <c r="W10" s="943" t="s">
        <v>483</v>
      </c>
    </row>
    <row r="11" spans="1:23" s="318" customFormat="1" ht="10.5" customHeight="1">
      <c r="A11" s="930"/>
      <c r="B11" s="933"/>
      <c r="C11" s="933"/>
      <c r="D11" s="933"/>
      <c r="E11" s="945"/>
      <c r="F11" s="933"/>
      <c r="G11" s="933"/>
      <c r="H11" s="933"/>
      <c r="I11" s="945"/>
      <c r="J11" s="933"/>
      <c r="K11" s="933"/>
      <c r="L11" s="933"/>
      <c r="M11" s="943"/>
      <c r="N11" s="930"/>
      <c r="O11" s="933"/>
      <c r="P11" s="933"/>
      <c r="Q11" s="945"/>
      <c r="R11" s="933"/>
      <c r="S11" s="933"/>
      <c r="T11" s="945"/>
      <c r="U11" s="933"/>
      <c r="V11" s="933"/>
      <c r="W11" s="943"/>
    </row>
    <row r="12" spans="1:23" s="318" customFormat="1" ht="24.75" customHeight="1">
      <c r="A12" s="931"/>
      <c r="B12" s="934"/>
      <c r="C12" s="934"/>
      <c r="D12" s="934"/>
      <c r="E12" s="946"/>
      <c r="F12" s="934"/>
      <c r="G12" s="934"/>
      <c r="H12" s="934"/>
      <c r="I12" s="946"/>
      <c r="J12" s="934"/>
      <c r="K12" s="934"/>
      <c r="L12" s="934"/>
      <c r="M12" s="944"/>
      <c r="N12" s="931"/>
      <c r="O12" s="934"/>
      <c r="P12" s="934"/>
      <c r="Q12" s="946"/>
      <c r="R12" s="934"/>
      <c r="S12" s="934"/>
      <c r="T12" s="946"/>
      <c r="U12" s="934"/>
      <c r="V12" s="934"/>
      <c r="W12" s="944"/>
    </row>
    <row r="13" spans="1:23" s="59" customFormat="1" ht="65.099999999999994" customHeight="1">
      <c r="A13" s="560">
        <v>2014</v>
      </c>
      <c r="B13" s="325">
        <f t="shared" ref="B13:B18" si="0">SUM(F13,J13)</f>
        <v>366</v>
      </c>
      <c r="C13" s="703">
        <f t="shared" ref="C13:E17" si="1">SUM(G13,K13)</f>
        <v>484</v>
      </c>
      <c r="D13" s="703">
        <f t="shared" si="1"/>
        <v>664</v>
      </c>
      <c r="E13" s="703">
        <f t="shared" si="1"/>
        <v>9873</v>
      </c>
      <c r="F13" s="326">
        <v>169</v>
      </c>
      <c r="G13" s="326">
        <v>223</v>
      </c>
      <c r="H13" s="326">
        <v>280</v>
      </c>
      <c r="I13" s="326">
        <v>3591</v>
      </c>
      <c r="J13" s="326">
        <v>197</v>
      </c>
      <c r="K13" s="326">
        <v>261</v>
      </c>
      <c r="L13" s="326">
        <v>384</v>
      </c>
      <c r="M13" s="561">
        <v>6282</v>
      </c>
      <c r="N13" s="560">
        <v>2014</v>
      </c>
      <c r="O13" s="327">
        <v>14</v>
      </c>
      <c r="P13" s="327">
        <v>92</v>
      </c>
      <c r="Q13" s="327">
        <v>1910.48</v>
      </c>
      <c r="R13" s="327">
        <v>3</v>
      </c>
      <c r="S13" s="327">
        <v>3</v>
      </c>
      <c r="T13" s="327">
        <v>584.97</v>
      </c>
      <c r="U13" s="327">
        <v>11</v>
      </c>
      <c r="V13" s="327">
        <v>89</v>
      </c>
      <c r="W13" s="704">
        <v>1325.51</v>
      </c>
    </row>
    <row r="14" spans="1:23" s="59" customFormat="1" ht="65.099999999999994" customHeight="1">
      <c r="A14" s="560">
        <v>2015</v>
      </c>
      <c r="B14" s="325">
        <f t="shared" si="0"/>
        <v>334</v>
      </c>
      <c r="C14" s="326">
        <f t="shared" si="1"/>
        <v>386</v>
      </c>
      <c r="D14" s="326">
        <f t="shared" si="1"/>
        <v>615</v>
      </c>
      <c r="E14" s="326">
        <f t="shared" si="1"/>
        <v>8289</v>
      </c>
      <c r="F14" s="326">
        <v>165</v>
      </c>
      <c r="G14" s="326">
        <v>190</v>
      </c>
      <c r="H14" s="326">
        <v>294</v>
      </c>
      <c r="I14" s="326">
        <v>3794</v>
      </c>
      <c r="J14" s="326">
        <v>169</v>
      </c>
      <c r="K14" s="326">
        <v>196</v>
      </c>
      <c r="L14" s="326">
        <v>321</v>
      </c>
      <c r="M14" s="561">
        <v>4495</v>
      </c>
      <c r="N14" s="560">
        <v>2015</v>
      </c>
      <c r="O14" s="327">
        <v>23</v>
      </c>
      <c r="P14" s="327">
        <v>96</v>
      </c>
      <c r="Q14" s="327">
        <v>2292</v>
      </c>
      <c r="R14" s="327">
        <v>1</v>
      </c>
      <c r="S14" s="327">
        <v>1</v>
      </c>
      <c r="T14" s="327">
        <v>49</v>
      </c>
      <c r="U14" s="327">
        <v>22</v>
      </c>
      <c r="V14" s="327">
        <v>95</v>
      </c>
      <c r="W14" s="704">
        <v>2243</v>
      </c>
    </row>
    <row r="15" spans="1:23" s="59" customFormat="1" ht="65.099999999999994" customHeight="1">
      <c r="A15" s="560">
        <v>2016</v>
      </c>
      <c r="B15" s="325">
        <f t="shared" si="0"/>
        <v>339</v>
      </c>
      <c r="C15" s="326">
        <f t="shared" si="1"/>
        <v>404</v>
      </c>
      <c r="D15" s="326">
        <f t="shared" si="1"/>
        <v>609</v>
      </c>
      <c r="E15" s="326">
        <f t="shared" si="1"/>
        <v>6707</v>
      </c>
      <c r="F15" s="326">
        <v>164</v>
      </c>
      <c r="G15" s="326">
        <v>209</v>
      </c>
      <c r="H15" s="326">
        <v>339</v>
      </c>
      <c r="I15" s="326">
        <v>2716</v>
      </c>
      <c r="J15" s="326">
        <v>175</v>
      </c>
      <c r="K15" s="326">
        <v>195</v>
      </c>
      <c r="L15" s="326">
        <v>270</v>
      </c>
      <c r="M15" s="561">
        <v>3991</v>
      </c>
      <c r="N15" s="560">
        <v>2016</v>
      </c>
      <c r="O15" s="327">
        <v>95</v>
      </c>
      <c r="P15" s="327">
        <v>95</v>
      </c>
      <c r="Q15" s="327">
        <v>4113</v>
      </c>
      <c r="R15" s="327">
        <v>2</v>
      </c>
      <c r="S15" s="327">
        <v>2</v>
      </c>
      <c r="T15" s="327">
        <v>533</v>
      </c>
      <c r="U15" s="327">
        <v>93</v>
      </c>
      <c r="V15" s="327">
        <v>93</v>
      </c>
      <c r="W15" s="704">
        <v>3580</v>
      </c>
    </row>
    <row r="16" spans="1:23" s="59" customFormat="1" ht="65.099999999999994" customHeight="1">
      <c r="A16" s="560">
        <v>2017</v>
      </c>
      <c r="B16" s="325">
        <f t="shared" si="0"/>
        <v>357</v>
      </c>
      <c r="C16" s="326">
        <f t="shared" si="1"/>
        <v>370</v>
      </c>
      <c r="D16" s="326">
        <f t="shared" si="1"/>
        <v>793.5</v>
      </c>
      <c r="E16" s="326">
        <f t="shared" si="1"/>
        <v>3878.2</v>
      </c>
      <c r="F16" s="326">
        <v>181</v>
      </c>
      <c r="G16" s="326">
        <v>190</v>
      </c>
      <c r="H16" s="326">
        <v>275.5</v>
      </c>
      <c r="I16" s="326">
        <v>1687.3</v>
      </c>
      <c r="J16" s="326">
        <v>176</v>
      </c>
      <c r="K16" s="326">
        <v>180</v>
      </c>
      <c r="L16" s="326">
        <v>518</v>
      </c>
      <c r="M16" s="561">
        <v>2190.9</v>
      </c>
      <c r="N16" s="560">
        <v>2017</v>
      </c>
      <c r="O16" s="326">
        <v>93</v>
      </c>
      <c r="P16" s="326">
        <v>93</v>
      </c>
      <c r="Q16" s="326">
        <v>7476.7000000000007</v>
      </c>
      <c r="R16" s="326">
        <v>2</v>
      </c>
      <c r="S16" s="326">
        <v>2</v>
      </c>
      <c r="T16" s="326">
        <v>503.1</v>
      </c>
      <c r="U16" s="326">
        <v>91</v>
      </c>
      <c r="V16" s="326">
        <v>91</v>
      </c>
      <c r="W16" s="561">
        <v>6973.6</v>
      </c>
    </row>
    <row r="17" spans="1:23" s="59" customFormat="1" ht="65.099999999999994" customHeight="1">
      <c r="A17" s="560">
        <v>2018</v>
      </c>
      <c r="B17" s="325">
        <f t="shared" si="0"/>
        <v>345</v>
      </c>
      <c r="C17" s="326">
        <f t="shared" si="1"/>
        <v>345</v>
      </c>
      <c r="D17" s="326">
        <f t="shared" si="1"/>
        <v>440</v>
      </c>
      <c r="E17" s="326">
        <f t="shared" si="1"/>
        <v>2606.7170000000001</v>
      </c>
      <c r="F17" s="326">
        <v>179</v>
      </c>
      <c r="G17" s="326">
        <v>179</v>
      </c>
      <c r="H17" s="326">
        <v>266</v>
      </c>
      <c r="I17" s="326">
        <v>1600.731</v>
      </c>
      <c r="J17" s="326">
        <v>166</v>
      </c>
      <c r="K17" s="326">
        <v>166</v>
      </c>
      <c r="L17" s="326">
        <v>174</v>
      </c>
      <c r="M17" s="561">
        <v>1005.986</v>
      </c>
      <c r="N17" s="560">
        <v>2018</v>
      </c>
      <c r="O17" s="326">
        <v>92</v>
      </c>
      <c r="P17" s="326">
        <v>92</v>
      </c>
      <c r="Q17" s="326">
        <v>3161</v>
      </c>
      <c r="R17" s="326">
        <v>2</v>
      </c>
      <c r="S17" s="326">
        <v>2</v>
      </c>
      <c r="T17" s="326">
        <v>518</v>
      </c>
      <c r="U17" s="326">
        <v>90</v>
      </c>
      <c r="V17" s="326">
        <v>90</v>
      </c>
      <c r="W17" s="561">
        <v>2643</v>
      </c>
    </row>
    <row r="18" spans="1:23" s="700" customFormat="1" ht="63.75" customHeight="1">
      <c r="A18" s="701">
        <v>2019</v>
      </c>
      <c r="B18" s="699">
        <f t="shared" si="0"/>
        <v>322</v>
      </c>
      <c r="C18" s="699">
        <f t="shared" ref="C18" si="2">SUM(G18,K18)</f>
        <v>322</v>
      </c>
      <c r="D18" s="699">
        <f t="shared" ref="D18" si="3">SUM(H18,L18)</f>
        <v>461</v>
      </c>
      <c r="E18" s="699">
        <f t="shared" ref="E18" si="4">SUM(I18,M18)</f>
        <v>4482</v>
      </c>
      <c r="F18" s="699">
        <v>189</v>
      </c>
      <c r="G18" s="699">
        <v>189</v>
      </c>
      <c r="H18" s="699">
        <v>311</v>
      </c>
      <c r="I18" s="699">
        <v>2375</v>
      </c>
      <c r="J18" s="699">
        <v>133</v>
      </c>
      <c r="K18" s="699">
        <v>133</v>
      </c>
      <c r="L18" s="699">
        <v>150</v>
      </c>
      <c r="M18" s="702">
        <v>2107</v>
      </c>
      <c r="N18" s="701">
        <v>2019</v>
      </c>
      <c r="O18" s="699">
        <f>SUM(R18,U18)</f>
        <v>91</v>
      </c>
      <c r="P18" s="699">
        <f t="shared" ref="P18" si="5">SUM(S18,V18)</f>
        <v>91</v>
      </c>
      <c r="Q18" s="699">
        <f t="shared" ref="Q18" si="6">SUM(T18,W18)</f>
        <v>4268</v>
      </c>
      <c r="R18" s="699">
        <v>2</v>
      </c>
      <c r="S18" s="699">
        <v>2</v>
      </c>
      <c r="T18" s="699">
        <v>444</v>
      </c>
      <c r="U18" s="699">
        <v>89</v>
      </c>
      <c r="V18" s="699">
        <v>89</v>
      </c>
      <c r="W18" s="702">
        <v>3824</v>
      </c>
    </row>
    <row r="19" spans="1:23" s="328" customFormat="1" ht="9.9499999999999993" customHeight="1" thickBot="1">
      <c r="A19" s="562"/>
      <c r="B19" s="563"/>
      <c r="C19" s="564"/>
      <c r="D19" s="564"/>
      <c r="E19" s="564"/>
      <c r="F19" s="565"/>
      <c r="G19" s="566"/>
      <c r="H19" s="565"/>
      <c r="I19" s="565"/>
      <c r="J19" s="565"/>
      <c r="K19" s="565"/>
      <c r="L19" s="567"/>
      <c r="M19" s="568"/>
      <c r="N19" s="705"/>
      <c r="O19" s="565"/>
      <c r="P19" s="565"/>
      <c r="Q19" s="565"/>
      <c r="R19" s="565"/>
      <c r="S19" s="565"/>
      <c r="T19" s="567"/>
      <c r="U19" s="565"/>
      <c r="V19" s="565"/>
      <c r="W19" s="568"/>
    </row>
    <row r="20" spans="1:23" s="59" customFormat="1" ht="9.9499999999999993" customHeight="1">
      <c r="A20" s="212"/>
      <c r="B20" s="211"/>
      <c r="C20" s="211"/>
      <c r="D20" s="212"/>
      <c r="E20" s="212"/>
      <c r="F20" s="212"/>
      <c r="G20" s="212"/>
      <c r="H20" s="212"/>
      <c r="I20" s="212"/>
      <c r="J20" s="212"/>
      <c r="K20" s="212"/>
      <c r="L20" s="212"/>
      <c r="M20" s="212"/>
      <c r="N20" s="212"/>
      <c r="O20" s="212"/>
      <c r="P20" s="212"/>
      <c r="Q20" s="212"/>
      <c r="R20" s="212"/>
      <c r="S20" s="212"/>
      <c r="T20" s="212"/>
      <c r="U20" s="212"/>
      <c r="V20" s="212"/>
      <c r="W20" s="212"/>
    </row>
    <row r="21" spans="1:23" ht="12" customHeight="1">
      <c r="A21" s="51" t="s">
        <v>376</v>
      </c>
      <c r="B21" s="815"/>
      <c r="C21" s="470"/>
      <c r="D21" s="470"/>
      <c r="E21" s="470"/>
      <c r="F21" s="470"/>
      <c r="G21" s="470"/>
      <c r="H21" s="470"/>
      <c r="I21" s="470"/>
      <c r="J21" s="470"/>
      <c r="K21" s="470"/>
      <c r="L21" s="470"/>
      <c r="M21" s="470"/>
      <c r="O21" s="470"/>
      <c r="P21" s="470"/>
      <c r="Q21" s="470"/>
      <c r="R21" s="470"/>
      <c r="S21" s="470"/>
      <c r="T21" s="470"/>
      <c r="U21" s="470"/>
      <c r="V21" s="470"/>
      <c r="W21" s="470"/>
    </row>
    <row r="22" spans="1:23" s="59" customFormat="1" ht="12" customHeight="1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</row>
    <row r="23" spans="1:23" s="59" customFormat="1" ht="10.5" customHeight="1">
      <c r="A23" s="51"/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</row>
    <row r="24" spans="1:23" s="59" customFormat="1" ht="10.5" customHeight="1">
      <c r="A24" s="51"/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</row>
    <row r="25" spans="1:23" s="59" customFormat="1" ht="10.5" customHeight="1">
      <c r="A25" s="51"/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</row>
    <row r="26" spans="1:23" s="59" customFormat="1" ht="22.5" customHeight="1">
      <c r="A26" s="51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</row>
    <row r="27" spans="1:23" s="59" customFormat="1" ht="22.5" customHeight="1">
      <c r="A27" s="51"/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</row>
    <row r="28" spans="1:23" s="59" customFormat="1" ht="22.5" customHeight="1">
      <c r="A28" s="51"/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</row>
    <row r="29" spans="1:23" s="59" customFormat="1" ht="22.5" customHeight="1">
      <c r="A29" s="51"/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</row>
    <row r="30" spans="1:23" s="59" customFormat="1" ht="22.5" customHeight="1">
      <c r="A30" s="51"/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</row>
    <row r="31" spans="1:23" s="59" customFormat="1" ht="22.5" customHeight="1">
      <c r="A31" s="51"/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</row>
    <row r="32" spans="1:23" s="59" customFormat="1" ht="8.2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</row>
    <row r="33" spans="1:23" s="39" customFormat="1" ht="30.7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</row>
    <row r="34" spans="1:23" s="39" customFormat="1" ht="30.7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</row>
    <row r="35" spans="1:23" s="59" customForma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</row>
    <row r="36" spans="1:23" s="59" customFormat="1">
      <c r="A36" s="51"/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</row>
    <row r="37" spans="1:23" s="59" customFormat="1">
      <c r="A37" s="51"/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</row>
  </sheetData>
  <mergeCells count="34">
    <mergeCell ref="P10:P12"/>
    <mergeCell ref="J8:M8"/>
    <mergeCell ref="Q10:Q12"/>
    <mergeCell ref="R10:R12"/>
    <mergeCell ref="N2:W3"/>
    <mergeCell ref="L10:L12"/>
    <mergeCell ref="M10:M12"/>
    <mergeCell ref="O10:O12"/>
    <mergeCell ref="S10:S12"/>
    <mergeCell ref="T10:T12"/>
    <mergeCell ref="I10:I12"/>
    <mergeCell ref="J10:J12"/>
    <mergeCell ref="K10:K12"/>
    <mergeCell ref="B10:B12"/>
    <mergeCell ref="C10:C12"/>
    <mergeCell ref="D10:D12"/>
    <mergeCell ref="E10:E12"/>
    <mergeCell ref="F10:F12"/>
    <mergeCell ref="A6:A12"/>
    <mergeCell ref="U10:U12"/>
    <mergeCell ref="V10:V12"/>
    <mergeCell ref="R8:T8"/>
    <mergeCell ref="U8:W8"/>
    <mergeCell ref="B8:E8"/>
    <mergeCell ref="F8:I8"/>
    <mergeCell ref="B7:E7"/>
    <mergeCell ref="F7:I7"/>
    <mergeCell ref="J7:M7"/>
    <mergeCell ref="R7:T7"/>
    <mergeCell ref="U7:W7"/>
    <mergeCell ref="N6:N12"/>
    <mergeCell ref="W10:W12"/>
    <mergeCell ref="G10:G12"/>
    <mergeCell ref="H10:H12"/>
  </mergeCells>
  <phoneticPr fontId="2" type="noConversion"/>
  <printOptions horizontalCentered="1"/>
  <pageMargins left="0.59055118110236227" right="0.59055118110236227" top="0.55118110236220474" bottom="0.55118110236220474" header="0.51181102362204722" footer="0.51181102362204722"/>
  <pageSetup paperSize="9" scale="90" orientation="portrait" blackAndWhite="1" r:id="rId1"/>
  <headerFooter alignWithMargins="0"/>
  <colBreaks count="1" manualBreakCount="1">
    <brk id="13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G33"/>
  <sheetViews>
    <sheetView view="pageBreakPreview" topLeftCell="A13" zoomScaleNormal="100" zoomScaleSheetLayoutView="100" workbookViewId="0">
      <selection activeCell="Q36" sqref="Q36"/>
    </sheetView>
  </sheetViews>
  <sheetFormatPr defaultColWidth="7.109375" defaultRowHeight="13.5"/>
  <cols>
    <col min="1" max="1" width="8" style="51" customWidth="1"/>
    <col min="2" max="2" width="12.21875" style="51" customWidth="1"/>
    <col min="3" max="3" width="10.77734375" style="51" bestFit="1" customWidth="1"/>
    <col min="4" max="4" width="10.6640625" style="51" customWidth="1"/>
    <col min="5" max="5" width="10.77734375" style="51" customWidth="1"/>
    <col min="6" max="6" width="11.109375" style="51" customWidth="1"/>
    <col min="7" max="7" width="11.44140625" style="51" customWidth="1"/>
    <col min="8" max="16384" width="7.109375" style="51"/>
  </cols>
  <sheetData>
    <row r="1" spans="1:7" s="32" customFormat="1" ht="15" customHeight="1"/>
    <row r="2" spans="1:7" s="346" customFormat="1" ht="30" customHeight="1">
      <c r="A2" s="344" t="s">
        <v>518</v>
      </c>
      <c r="B2" s="345"/>
      <c r="C2" s="345"/>
      <c r="D2" s="345"/>
      <c r="E2" s="345"/>
      <c r="F2" s="345"/>
      <c r="G2" s="345"/>
    </row>
    <row r="3" spans="1:7" s="349" customFormat="1" ht="30" customHeight="1">
      <c r="A3" s="344" t="s">
        <v>385</v>
      </c>
      <c r="B3" s="345"/>
      <c r="C3" s="345"/>
      <c r="D3" s="345"/>
      <c r="E3" s="345"/>
      <c r="F3" s="345"/>
      <c r="G3" s="348"/>
    </row>
    <row r="4" spans="1:7" s="38" customFormat="1" ht="15" customHeight="1">
      <c r="A4" s="33"/>
      <c r="B4" s="34"/>
      <c r="C4" s="34"/>
      <c r="D4" s="34"/>
      <c r="E4" s="34"/>
      <c r="F4" s="34"/>
      <c r="G4" s="37"/>
    </row>
    <row r="5" spans="1:7" s="38" customFormat="1" ht="15" customHeight="1" thickBot="1">
      <c r="A5" s="38" t="s">
        <v>377</v>
      </c>
      <c r="F5" s="947" t="s">
        <v>378</v>
      </c>
      <c r="G5" s="947"/>
    </row>
    <row r="6" spans="1:7" s="35" customFormat="1" ht="30" customHeight="1">
      <c r="A6" s="829" t="s">
        <v>487</v>
      </c>
      <c r="B6" s="42" t="s">
        <v>379</v>
      </c>
      <c r="C6" s="329"/>
      <c r="D6" s="330" t="s">
        <v>386</v>
      </c>
      <c r="E6" s="329"/>
      <c r="F6" s="331" t="s">
        <v>488</v>
      </c>
      <c r="G6" s="350"/>
    </row>
    <row r="7" spans="1:7" s="35" customFormat="1" ht="20.100000000000001" customHeight="1">
      <c r="A7" s="830"/>
      <c r="B7" s="332" t="s">
        <v>147</v>
      </c>
      <c r="C7" s="310"/>
      <c r="D7" s="309" t="s">
        <v>380</v>
      </c>
      <c r="E7" s="310"/>
      <c r="F7" s="309" t="s">
        <v>387</v>
      </c>
      <c r="G7" s="571"/>
    </row>
    <row r="8" spans="1:7" s="35" customFormat="1" ht="17.25" customHeight="1">
      <c r="A8" s="830"/>
      <c r="B8" s="727" t="s">
        <v>381</v>
      </c>
      <c r="C8" s="727" t="s">
        <v>382</v>
      </c>
      <c r="D8" s="727" t="s">
        <v>381</v>
      </c>
      <c r="E8" s="727" t="s">
        <v>382</v>
      </c>
      <c r="F8" s="727" t="s">
        <v>381</v>
      </c>
      <c r="G8" s="688" t="s">
        <v>382</v>
      </c>
    </row>
    <row r="9" spans="1:7" s="35" customFormat="1" ht="17.25" customHeight="1">
      <c r="A9" s="831"/>
      <c r="B9" s="737" t="s">
        <v>106</v>
      </c>
      <c r="C9" s="333" t="s">
        <v>383</v>
      </c>
      <c r="D9" s="737" t="s">
        <v>106</v>
      </c>
      <c r="E9" s="333" t="s">
        <v>383</v>
      </c>
      <c r="F9" s="737" t="s">
        <v>106</v>
      </c>
      <c r="G9" s="819" t="s">
        <v>383</v>
      </c>
    </row>
    <row r="10" spans="1:7" s="35" customFormat="1" ht="33" customHeight="1">
      <c r="A10" s="355">
        <v>2014</v>
      </c>
      <c r="B10" s="578">
        <v>7.3950000000000005</v>
      </c>
      <c r="C10" s="578">
        <v>249</v>
      </c>
      <c r="D10" s="578">
        <v>0.5</v>
      </c>
      <c r="E10" s="578">
        <v>240</v>
      </c>
      <c r="F10" s="578">
        <v>0.495</v>
      </c>
      <c r="G10" s="579">
        <v>9</v>
      </c>
    </row>
    <row r="11" spans="1:7" s="128" customFormat="1" ht="33" customHeight="1">
      <c r="A11" s="355">
        <v>2015</v>
      </c>
      <c r="B11" s="578">
        <v>7.22</v>
      </c>
      <c r="C11" s="578">
        <v>267</v>
      </c>
      <c r="D11" s="578">
        <v>0.5</v>
      </c>
      <c r="E11" s="578">
        <v>240</v>
      </c>
      <c r="F11" s="578">
        <v>0.52</v>
      </c>
      <c r="G11" s="579">
        <v>27</v>
      </c>
    </row>
    <row r="12" spans="1:7" s="128" customFormat="1" ht="33" customHeight="1">
      <c r="A12" s="355">
        <v>2016</v>
      </c>
      <c r="B12" s="578">
        <v>7</v>
      </c>
      <c r="C12" s="578">
        <v>200</v>
      </c>
      <c r="D12" s="578">
        <v>0.7</v>
      </c>
      <c r="E12" s="578">
        <v>200</v>
      </c>
      <c r="F12" s="578">
        <v>0</v>
      </c>
      <c r="G12" s="579">
        <v>0</v>
      </c>
    </row>
    <row r="13" spans="1:7" s="128" customFormat="1" ht="33" customHeight="1">
      <c r="A13" s="355">
        <v>2017</v>
      </c>
      <c r="B13" s="578">
        <v>6.6000000000000003E-2</v>
      </c>
      <c r="C13" s="578">
        <v>6</v>
      </c>
      <c r="D13" s="578">
        <v>6.6000000000000003E-2</v>
      </c>
      <c r="E13" s="578">
        <v>6</v>
      </c>
      <c r="F13" s="578">
        <v>0</v>
      </c>
      <c r="G13" s="579">
        <v>0</v>
      </c>
    </row>
    <row r="14" spans="1:7" s="35" customFormat="1" ht="33" customHeight="1">
      <c r="A14" s="355">
        <v>2018</v>
      </c>
      <c r="B14" s="578">
        <v>0.49</v>
      </c>
      <c r="C14" s="578">
        <v>5</v>
      </c>
      <c r="D14" s="578">
        <v>0.49</v>
      </c>
      <c r="E14" s="578">
        <v>5</v>
      </c>
      <c r="F14" s="578">
        <v>0</v>
      </c>
      <c r="G14" s="579">
        <v>0</v>
      </c>
    </row>
    <row r="15" spans="1:7" s="586" customFormat="1" ht="36.75" customHeight="1">
      <c r="A15" s="601">
        <v>2019</v>
      </c>
      <c r="B15" s="580">
        <f>SUM(D15,F15,B27,D27,F27)</f>
        <v>1</v>
      </c>
      <c r="C15" s="580">
        <f>SUM(E15,G15,C27,E27,G27)</f>
        <v>405</v>
      </c>
      <c r="D15" s="580">
        <v>0</v>
      </c>
      <c r="E15" s="580">
        <v>5</v>
      </c>
      <c r="F15" s="580">
        <v>1</v>
      </c>
      <c r="G15" s="581">
        <v>400</v>
      </c>
    </row>
    <row r="16" spans="1:7" s="128" customFormat="1" ht="9.9499999999999993" customHeight="1" thickBot="1">
      <c r="A16" s="479"/>
      <c r="B16" s="572"/>
      <c r="C16" s="569"/>
      <c r="D16" s="573"/>
      <c r="E16" s="570"/>
      <c r="F16" s="570"/>
      <c r="G16" s="574"/>
    </row>
    <row r="17" spans="1:7" s="35" customFormat="1" ht="9.9499999999999993" customHeight="1" thickBot="1">
      <c r="A17" s="816"/>
      <c r="B17" s="817"/>
      <c r="C17" s="817"/>
      <c r="D17" s="818"/>
      <c r="E17" s="818"/>
      <c r="F17" s="818"/>
      <c r="G17" s="818"/>
    </row>
    <row r="18" spans="1:7" s="35" customFormat="1" ht="30" customHeight="1">
      <c r="A18" s="829" t="s">
        <v>487</v>
      </c>
      <c r="B18" s="42" t="s">
        <v>388</v>
      </c>
      <c r="C18" s="329"/>
      <c r="D18" s="949" t="s">
        <v>389</v>
      </c>
      <c r="E18" s="950"/>
      <c r="F18" s="949" t="s">
        <v>220</v>
      </c>
      <c r="G18" s="951"/>
    </row>
    <row r="19" spans="1:7" s="35" customFormat="1" ht="20.100000000000001" customHeight="1">
      <c r="A19" s="830"/>
      <c r="B19" s="309" t="s">
        <v>384</v>
      </c>
      <c r="C19" s="310"/>
      <c r="D19" s="952" t="s">
        <v>390</v>
      </c>
      <c r="E19" s="953"/>
      <c r="F19" s="952" t="s">
        <v>391</v>
      </c>
      <c r="G19" s="954"/>
    </row>
    <row r="20" spans="1:7" s="35" customFormat="1" ht="17.25" customHeight="1">
      <c r="A20" s="830"/>
      <c r="B20" s="727" t="s">
        <v>381</v>
      </c>
      <c r="C20" s="727" t="s">
        <v>382</v>
      </c>
      <c r="D20" s="727" t="s">
        <v>381</v>
      </c>
      <c r="E20" s="727" t="s">
        <v>382</v>
      </c>
      <c r="F20" s="727" t="s">
        <v>381</v>
      </c>
      <c r="G20" s="688" t="s">
        <v>382</v>
      </c>
    </row>
    <row r="21" spans="1:7" s="35" customFormat="1" ht="17.25" customHeight="1">
      <c r="A21" s="831"/>
      <c r="B21" s="737" t="s">
        <v>106</v>
      </c>
      <c r="C21" s="333" t="s">
        <v>383</v>
      </c>
      <c r="D21" s="737" t="s">
        <v>106</v>
      </c>
      <c r="E21" s="333" t="s">
        <v>383</v>
      </c>
      <c r="F21" s="737" t="s">
        <v>106</v>
      </c>
      <c r="G21" s="819" t="s">
        <v>383</v>
      </c>
    </row>
    <row r="22" spans="1:7" s="128" customFormat="1" ht="33" customHeight="1">
      <c r="A22" s="355">
        <v>2014</v>
      </c>
      <c r="B22" s="578">
        <v>6.4</v>
      </c>
      <c r="C22" s="578">
        <v>0</v>
      </c>
      <c r="D22" s="578">
        <v>0</v>
      </c>
      <c r="E22" s="578">
        <v>0</v>
      </c>
      <c r="F22" s="582">
        <v>0</v>
      </c>
      <c r="G22" s="583">
        <v>0</v>
      </c>
    </row>
    <row r="23" spans="1:7" s="128" customFormat="1" ht="33" customHeight="1">
      <c r="A23" s="355">
        <v>2015</v>
      </c>
      <c r="B23" s="578">
        <v>6.4</v>
      </c>
      <c r="C23" s="578">
        <v>0</v>
      </c>
      <c r="D23" s="578">
        <v>0</v>
      </c>
      <c r="E23" s="578">
        <v>0</v>
      </c>
      <c r="F23" s="582">
        <v>0</v>
      </c>
      <c r="G23" s="583">
        <v>0</v>
      </c>
    </row>
    <row r="24" spans="1:7" s="128" customFormat="1" ht="33" customHeight="1">
      <c r="A24" s="355">
        <v>2016</v>
      </c>
      <c r="B24" s="578">
        <v>6.3</v>
      </c>
      <c r="C24" s="578">
        <v>0</v>
      </c>
      <c r="D24" s="578">
        <v>0</v>
      </c>
      <c r="E24" s="578">
        <v>0</v>
      </c>
      <c r="F24" s="582">
        <v>0</v>
      </c>
      <c r="G24" s="583">
        <v>0</v>
      </c>
    </row>
    <row r="25" spans="1:7" s="128" customFormat="1" ht="33" customHeight="1">
      <c r="A25" s="355">
        <v>2017</v>
      </c>
      <c r="B25" s="578">
        <v>0</v>
      </c>
      <c r="C25" s="578">
        <v>0</v>
      </c>
      <c r="D25" s="578">
        <v>0</v>
      </c>
      <c r="E25" s="578">
        <v>0</v>
      </c>
      <c r="F25" s="582">
        <v>0</v>
      </c>
      <c r="G25" s="579"/>
    </row>
    <row r="26" spans="1:7" s="35" customFormat="1" ht="25.5" customHeight="1">
      <c r="A26" s="355">
        <v>2018</v>
      </c>
      <c r="B26" s="578">
        <v>0</v>
      </c>
      <c r="C26" s="578">
        <v>0</v>
      </c>
      <c r="D26" s="578">
        <v>0</v>
      </c>
      <c r="E26" s="578">
        <v>0</v>
      </c>
      <c r="F26" s="582">
        <v>0</v>
      </c>
      <c r="G26" s="583">
        <v>0</v>
      </c>
    </row>
    <row r="27" spans="1:7" s="586" customFormat="1" ht="25.5" customHeight="1">
      <c r="A27" s="601">
        <v>2019</v>
      </c>
      <c r="B27" s="584">
        <v>0</v>
      </c>
      <c r="C27" s="584">
        <v>0</v>
      </c>
      <c r="D27" s="584">
        <v>0</v>
      </c>
      <c r="E27" s="584">
        <v>0</v>
      </c>
      <c r="F27" s="584">
        <v>0</v>
      </c>
      <c r="G27" s="585">
        <v>0</v>
      </c>
    </row>
    <row r="28" spans="1:7" s="35" customFormat="1" ht="9.9499999999999993" customHeight="1" thickBot="1">
      <c r="A28" s="575"/>
      <c r="B28" s="576"/>
      <c r="C28" s="576"/>
      <c r="D28" s="576"/>
      <c r="E28" s="576"/>
      <c r="F28" s="576"/>
      <c r="G28" s="577"/>
    </row>
    <row r="29" spans="1:7" s="59" customFormat="1" ht="9.9499999999999993" customHeight="1">
      <c r="A29" s="948"/>
      <c r="B29" s="948"/>
      <c r="C29" s="948"/>
      <c r="D29" s="948"/>
      <c r="E29" s="948"/>
      <c r="F29" s="948"/>
      <c r="G29" s="948"/>
    </row>
    <row r="30" spans="1:7">
      <c r="A30" s="51" t="s">
        <v>505</v>
      </c>
    </row>
    <row r="31" spans="1:7">
      <c r="A31" s="223"/>
      <c r="B31" s="60"/>
      <c r="C31" s="60"/>
      <c r="D31" s="60"/>
      <c r="E31" s="60"/>
      <c r="F31" s="60"/>
      <c r="G31" s="60"/>
    </row>
    <row r="32" spans="1:7">
      <c r="B32" s="60"/>
      <c r="C32" s="60"/>
      <c r="D32" s="60"/>
      <c r="E32" s="60"/>
      <c r="F32" s="60"/>
      <c r="G32" s="60"/>
    </row>
    <row r="33" spans="2:7">
      <c r="B33" s="60"/>
      <c r="C33" s="60"/>
      <c r="D33" s="60"/>
      <c r="E33" s="60"/>
      <c r="F33" s="60"/>
      <c r="G33" s="60"/>
    </row>
  </sheetData>
  <mergeCells count="8">
    <mergeCell ref="F5:G5"/>
    <mergeCell ref="A29:G29"/>
    <mergeCell ref="D18:E18"/>
    <mergeCell ref="F18:G18"/>
    <mergeCell ref="D19:E19"/>
    <mergeCell ref="F19:G19"/>
    <mergeCell ref="A6:A9"/>
    <mergeCell ref="A18:A21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5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I21"/>
  <sheetViews>
    <sheetView view="pageBreakPreview" topLeftCell="A7" zoomScaleNormal="100" workbookViewId="0">
      <selection activeCell="Q36" sqref="Q36"/>
    </sheetView>
  </sheetViews>
  <sheetFormatPr defaultColWidth="7.109375" defaultRowHeight="13.5"/>
  <cols>
    <col min="1" max="1" width="11.77734375" style="51" customWidth="1"/>
    <col min="2" max="7" width="11.109375" style="51" customWidth="1"/>
    <col min="8" max="16384" width="7.109375" style="51"/>
  </cols>
  <sheetData>
    <row r="1" spans="1:9" s="32" customFormat="1" ht="15" customHeight="1"/>
    <row r="2" spans="1:9" s="346" customFormat="1" ht="30" customHeight="1">
      <c r="A2" s="344" t="s">
        <v>28</v>
      </c>
      <c r="B2" s="345"/>
      <c r="C2" s="345"/>
      <c r="D2" s="345"/>
      <c r="E2" s="345"/>
      <c r="F2" s="345"/>
      <c r="G2" s="345"/>
    </row>
    <row r="3" spans="1:9" s="349" customFormat="1" ht="30" customHeight="1">
      <c r="A3" s="347" t="s">
        <v>38</v>
      </c>
      <c r="B3" s="348"/>
      <c r="C3" s="348"/>
      <c r="D3" s="348"/>
      <c r="E3" s="348"/>
      <c r="F3" s="348"/>
      <c r="G3" s="348"/>
    </row>
    <row r="4" spans="1:9" s="38" customFormat="1" ht="15" customHeight="1">
      <c r="A4" s="36"/>
      <c r="B4" s="37"/>
      <c r="C4" s="37"/>
      <c r="D4" s="37"/>
      <c r="E4" s="37"/>
      <c r="F4" s="37"/>
      <c r="G4" s="37"/>
    </row>
    <row r="5" spans="1:9" s="38" customFormat="1" ht="15" customHeight="1" thickBot="1">
      <c r="A5" s="38" t="s">
        <v>0</v>
      </c>
      <c r="G5" s="757" t="s">
        <v>29</v>
      </c>
    </row>
    <row r="6" spans="1:9" s="35" customFormat="1" ht="19.5" customHeight="1">
      <c r="A6" s="829" t="s">
        <v>19</v>
      </c>
      <c r="B6" s="334" t="s">
        <v>30</v>
      </c>
      <c r="C6" s="41" t="s">
        <v>31</v>
      </c>
      <c r="D6" s="219" t="s">
        <v>32</v>
      </c>
      <c r="E6" s="42" t="s">
        <v>41</v>
      </c>
      <c r="F6" s="42"/>
      <c r="G6" s="350"/>
    </row>
    <row r="7" spans="1:9" s="35" customFormat="1" ht="19.5" customHeight="1">
      <c r="A7" s="830"/>
      <c r="B7" s="43"/>
      <c r="C7" s="216"/>
      <c r="D7" s="215"/>
      <c r="E7" s="351" t="s">
        <v>42</v>
      </c>
      <c r="F7" s="45"/>
      <c r="G7" s="352"/>
    </row>
    <row r="8" spans="1:9" s="35" customFormat="1" ht="19.5" customHeight="1">
      <c r="A8" s="830"/>
      <c r="B8" s="827" t="s">
        <v>6</v>
      </c>
      <c r="C8" s="827" t="s">
        <v>39</v>
      </c>
      <c r="D8" s="827" t="s">
        <v>40</v>
      </c>
      <c r="E8" s="43"/>
      <c r="F8" s="46" t="s">
        <v>31</v>
      </c>
      <c r="G8" s="353" t="s">
        <v>32</v>
      </c>
    </row>
    <row r="9" spans="1:9" s="35" customFormat="1" ht="19.5" customHeight="1">
      <c r="A9" s="831"/>
      <c r="B9" s="828"/>
      <c r="C9" s="828"/>
      <c r="D9" s="828"/>
      <c r="E9" s="48"/>
      <c r="F9" s="218" t="s">
        <v>43</v>
      </c>
      <c r="G9" s="354" t="s">
        <v>44</v>
      </c>
    </row>
    <row r="10" spans="1:9" ht="65.099999999999994" customHeight="1">
      <c r="A10" s="355">
        <v>2014</v>
      </c>
      <c r="B10" s="69">
        <v>11829</v>
      </c>
      <c r="C10" s="70">
        <v>3735</v>
      </c>
      <c r="D10" s="70">
        <v>8093</v>
      </c>
      <c r="E10" s="71">
        <v>167.20384506644049</v>
      </c>
      <c r="F10" s="71">
        <v>52.798982188295163</v>
      </c>
      <c r="G10" s="356">
        <v>114.40486287814534</v>
      </c>
    </row>
    <row r="11" spans="1:9" ht="65.099999999999994" customHeight="1">
      <c r="A11" s="355">
        <v>2015</v>
      </c>
      <c r="B11" s="69">
        <v>11774</v>
      </c>
      <c r="C11" s="70">
        <v>3662</v>
      </c>
      <c r="D11" s="70">
        <v>8112</v>
      </c>
      <c r="E11" s="71">
        <v>158.61511518254073</v>
      </c>
      <c r="F11" s="71">
        <v>49.333153711437419</v>
      </c>
      <c r="G11" s="356">
        <v>109.28196147110332</v>
      </c>
    </row>
    <row r="12" spans="1:9" ht="65.099999999999994" customHeight="1">
      <c r="A12" s="355">
        <v>2016</v>
      </c>
      <c r="B12" s="69">
        <v>11561</v>
      </c>
      <c r="C12" s="70">
        <v>3504</v>
      </c>
      <c r="D12" s="70">
        <v>8057</v>
      </c>
      <c r="E12" s="71">
        <v>155.36890202929715</v>
      </c>
      <c r="F12" s="71">
        <v>47.090444832683779</v>
      </c>
      <c r="G12" s="356">
        <v>108.27845719661336</v>
      </c>
    </row>
    <row r="13" spans="1:9" ht="65.099999999999994" customHeight="1">
      <c r="A13" s="355">
        <v>2017</v>
      </c>
      <c r="B13" s="69">
        <v>11451.108</v>
      </c>
      <c r="C13" s="70">
        <v>3058.741</v>
      </c>
      <c r="D13" s="70">
        <v>8392.3670000000002</v>
      </c>
      <c r="E13" s="71">
        <v>160.40212914974086</v>
      </c>
      <c r="F13" s="71">
        <v>42.845510575710883</v>
      </c>
      <c r="G13" s="356">
        <v>117.55661857402997</v>
      </c>
    </row>
    <row r="14" spans="1:9" s="52" customFormat="1" ht="65.099999999999994" customHeight="1">
      <c r="A14" s="355">
        <v>2018</v>
      </c>
      <c r="B14" s="69">
        <f>SUM(C14:D14)</f>
        <v>11272</v>
      </c>
      <c r="C14" s="70">
        <v>2954</v>
      </c>
      <c r="D14" s="70">
        <v>8318</v>
      </c>
      <c r="E14" s="71">
        <f>SUM(F14:G14)</f>
        <v>157.89326236167528</v>
      </c>
      <c r="F14" s="71">
        <v>41.378344305925204</v>
      </c>
      <c r="G14" s="356">
        <v>116.51491805575009</v>
      </c>
      <c r="I14" s="53"/>
    </row>
    <row r="15" spans="1:9" s="603" customFormat="1" ht="51.75" customHeight="1">
      <c r="A15" s="601">
        <v>2019</v>
      </c>
      <c r="B15" s="600">
        <v>11241</v>
      </c>
      <c r="C15" s="357">
        <v>2946</v>
      </c>
      <c r="D15" s="357">
        <v>8294</v>
      </c>
      <c r="E15" s="358">
        <f>SUM(F15:G15)</f>
        <v>164.6</v>
      </c>
      <c r="F15" s="358">
        <v>43.1</v>
      </c>
      <c r="G15" s="359">
        <v>121.5</v>
      </c>
      <c r="H15" s="602"/>
    </row>
    <row r="16" spans="1:9" ht="9.9499999999999993" customHeight="1" thickBot="1">
      <c r="A16" s="360"/>
      <c r="B16" s="361"/>
      <c r="C16" s="362"/>
      <c r="D16" s="362"/>
      <c r="E16" s="363"/>
      <c r="F16" s="363"/>
      <c r="G16" s="364"/>
      <c r="H16" s="54"/>
    </row>
    <row r="17" spans="1:7" s="59" customFormat="1" ht="9.9499999999999993" customHeight="1">
      <c r="A17" s="55"/>
      <c r="B17" s="56"/>
      <c r="C17" s="25"/>
      <c r="D17" s="25"/>
      <c r="E17" s="57"/>
      <c r="F17" s="58"/>
      <c r="G17" s="58"/>
    </row>
    <row r="18" spans="1:7">
      <c r="A18" s="51" t="s">
        <v>490</v>
      </c>
    </row>
    <row r="19" spans="1:7">
      <c r="A19" s="60"/>
      <c r="B19" s="60"/>
      <c r="C19" s="60"/>
      <c r="D19" s="60"/>
      <c r="E19" s="60"/>
      <c r="F19" s="60"/>
      <c r="G19" s="60"/>
    </row>
    <row r="20" spans="1:7">
      <c r="A20" s="61"/>
    </row>
    <row r="21" spans="1:7">
      <c r="A21" s="61"/>
    </row>
  </sheetData>
  <mergeCells count="4">
    <mergeCell ref="B8:B9"/>
    <mergeCell ref="C8:C9"/>
    <mergeCell ref="D8:D9"/>
    <mergeCell ref="A6:A9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9" orientation="portrait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N54"/>
  <sheetViews>
    <sheetView view="pageBreakPreview" topLeftCell="F7" zoomScaleNormal="100" workbookViewId="0">
      <selection activeCell="Q36" sqref="Q36"/>
    </sheetView>
  </sheetViews>
  <sheetFormatPr defaultColWidth="7.109375" defaultRowHeight="13.5" outlineLevelRow="1"/>
  <cols>
    <col min="1" max="1" width="7.6640625" style="77" customWidth="1"/>
    <col min="2" max="7" width="10.77734375" style="77" customWidth="1"/>
    <col min="8" max="8" width="7.6640625" style="77" customWidth="1"/>
    <col min="9" max="14" width="10.77734375" style="77" customWidth="1"/>
    <col min="15" max="16384" width="7.109375" style="77"/>
  </cols>
  <sheetData>
    <row r="1" spans="1:14" s="32" customFormat="1" ht="15" customHeight="1"/>
    <row r="2" spans="1:14" s="346" customFormat="1" ht="30" customHeight="1">
      <c r="A2" s="385" t="s">
        <v>489</v>
      </c>
      <c r="B2" s="385"/>
      <c r="C2" s="385"/>
      <c r="D2" s="385"/>
      <c r="E2" s="385"/>
      <c r="F2" s="385"/>
      <c r="G2" s="385"/>
      <c r="H2" s="835" t="s">
        <v>402</v>
      </c>
      <c r="I2" s="836"/>
      <c r="J2" s="836"/>
      <c r="K2" s="836"/>
      <c r="L2" s="836"/>
      <c r="M2" s="836"/>
      <c r="N2" s="836"/>
    </row>
    <row r="3" spans="1:14" s="346" customFormat="1" ht="30" customHeight="1">
      <c r="A3" s="385"/>
      <c r="B3" s="385"/>
      <c r="C3" s="385"/>
      <c r="D3" s="385"/>
      <c r="E3" s="385"/>
      <c r="F3" s="385"/>
      <c r="G3" s="385"/>
      <c r="H3" s="836"/>
      <c r="I3" s="836"/>
      <c r="J3" s="836"/>
      <c r="K3" s="836"/>
      <c r="L3" s="836"/>
      <c r="M3" s="836"/>
      <c r="N3" s="836"/>
    </row>
    <row r="4" spans="1:14" s="35" customFormat="1" ht="15" customHeight="1">
      <c r="A4" s="73"/>
      <c r="B4" s="73"/>
      <c r="C4" s="73"/>
      <c r="D4" s="73"/>
      <c r="E4" s="73"/>
      <c r="F4" s="73"/>
      <c r="G4" s="73"/>
      <c r="H4" s="34"/>
    </row>
    <row r="5" spans="1:14" s="38" customFormat="1" ht="15" customHeight="1" thickBot="1">
      <c r="A5" s="38" t="s">
        <v>1</v>
      </c>
      <c r="G5" s="758"/>
      <c r="N5" s="758" t="s">
        <v>45</v>
      </c>
    </row>
    <row r="6" spans="1:14" ht="19.5" customHeight="1">
      <c r="A6" s="725" t="s">
        <v>98</v>
      </c>
      <c r="B6" s="88" t="s">
        <v>47</v>
      </c>
      <c r="C6" s="75"/>
      <c r="D6" s="88" t="s">
        <v>48</v>
      </c>
      <c r="E6" s="75"/>
      <c r="F6" s="759" t="s">
        <v>65</v>
      </c>
      <c r="G6" s="366"/>
      <c r="H6" s="725" t="s">
        <v>98</v>
      </c>
      <c r="I6" s="832" t="s">
        <v>392</v>
      </c>
      <c r="J6" s="833"/>
      <c r="K6" s="832" t="s">
        <v>393</v>
      </c>
      <c r="L6" s="833"/>
      <c r="M6" s="832" t="s">
        <v>394</v>
      </c>
      <c r="N6" s="834"/>
    </row>
    <row r="7" spans="1:14" ht="19.5" customHeight="1">
      <c r="A7" s="716"/>
      <c r="B7" s="46" t="s">
        <v>49</v>
      </c>
      <c r="C7" s="46" t="s">
        <v>50</v>
      </c>
      <c r="D7" s="46" t="s">
        <v>49</v>
      </c>
      <c r="E7" s="46" t="s">
        <v>50</v>
      </c>
      <c r="F7" s="46" t="s">
        <v>49</v>
      </c>
      <c r="G7" s="367" t="s">
        <v>50</v>
      </c>
      <c r="H7" s="716"/>
      <c r="I7" s="46" t="s">
        <v>79</v>
      </c>
      <c r="J7" s="46" t="s">
        <v>71</v>
      </c>
      <c r="K7" s="46" t="s">
        <v>79</v>
      </c>
      <c r="L7" s="46" t="s">
        <v>71</v>
      </c>
      <c r="M7" s="46" t="s">
        <v>79</v>
      </c>
      <c r="N7" s="367" t="s">
        <v>71</v>
      </c>
    </row>
    <row r="8" spans="1:14" ht="19.5" customHeight="1">
      <c r="A8" s="726" t="s">
        <v>51</v>
      </c>
      <c r="B8" s="218" t="s">
        <v>52</v>
      </c>
      <c r="C8" s="79" t="s">
        <v>53</v>
      </c>
      <c r="D8" s="218" t="s">
        <v>52</v>
      </c>
      <c r="E8" s="79" t="s">
        <v>53</v>
      </c>
      <c r="F8" s="218" t="s">
        <v>52</v>
      </c>
      <c r="G8" s="368" t="s">
        <v>53</v>
      </c>
      <c r="H8" s="726" t="s">
        <v>51</v>
      </c>
      <c r="I8" s="218" t="s">
        <v>83</v>
      </c>
      <c r="J8" s="218" t="s">
        <v>86</v>
      </c>
      <c r="K8" s="218" t="s">
        <v>83</v>
      </c>
      <c r="L8" s="218" t="s">
        <v>86</v>
      </c>
      <c r="M8" s="218" t="s">
        <v>83</v>
      </c>
      <c r="N8" s="374" t="s">
        <v>86</v>
      </c>
    </row>
    <row r="9" spans="1:14" ht="30" customHeight="1">
      <c r="A9" s="355">
        <v>2014</v>
      </c>
      <c r="B9" s="56">
        <v>5660.54</v>
      </c>
      <c r="C9" s="56">
        <v>41727.095000000001</v>
      </c>
      <c r="D9" s="56">
        <v>2806</v>
      </c>
      <c r="E9" s="56">
        <v>15293</v>
      </c>
      <c r="F9" s="56">
        <v>17.04</v>
      </c>
      <c r="G9" s="369">
        <v>60.13</v>
      </c>
      <c r="H9" s="355">
        <v>2014</v>
      </c>
      <c r="I9" s="379">
        <v>1356.5</v>
      </c>
      <c r="J9" s="379">
        <v>5872.5949999999993</v>
      </c>
      <c r="K9" s="379">
        <v>810.99999999999989</v>
      </c>
      <c r="L9" s="379">
        <v>1323.37</v>
      </c>
      <c r="M9" s="379">
        <v>670</v>
      </c>
      <c r="N9" s="380">
        <v>19178</v>
      </c>
    </row>
    <row r="10" spans="1:14" ht="30" customHeight="1">
      <c r="A10" s="355">
        <v>2015</v>
      </c>
      <c r="B10" s="56">
        <v>5293.7999999999993</v>
      </c>
      <c r="C10" s="56">
        <v>40476.800000000003</v>
      </c>
      <c r="D10" s="56">
        <v>2553.5</v>
      </c>
      <c r="E10" s="56">
        <v>14219.8</v>
      </c>
      <c r="F10" s="56">
        <v>15.999999999999998</v>
      </c>
      <c r="G10" s="369">
        <v>57.300000000000004</v>
      </c>
      <c r="H10" s="377">
        <v>2015</v>
      </c>
      <c r="I10" s="379">
        <v>1260</v>
      </c>
      <c r="J10" s="379">
        <v>5738.6</v>
      </c>
      <c r="K10" s="379">
        <v>798</v>
      </c>
      <c r="L10" s="379">
        <v>1385.8999999999999</v>
      </c>
      <c r="M10" s="379">
        <v>666.3</v>
      </c>
      <c r="N10" s="380">
        <v>19075.2</v>
      </c>
    </row>
    <row r="11" spans="1:14" s="80" customFormat="1" ht="30" customHeight="1">
      <c r="A11" s="355">
        <v>2016</v>
      </c>
      <c r="B11" s="56">
        <v>5321.5999999999995</v>
      </c>
      <c r="C11" s="56">
        <v>40703.599999999991</v>
      </c>
      <c r="D11" s="56">
        <v>2497.5</v>
      </c>
      <c r="E11" s="56">
        <v>14101.5</v>
      </c>
      <c r="F11" s="56">
        <v>15.1</v>
      </c>
      <c r="G11" s="369">
        <v>55.900000000000013</v>
      </c>
      <c r="H11" s="377">
        <v>2016</v>
      </c>
      <c r="I11" s="379">
        <v>1346.5</v>
      </c>
      <c r="J11" s="379">
        <v>6147.9000000000005</v>
      </c>
      <c r="K11" s="379">
        <v>799</v>
      </c>
      <c r="L11" s="379">
        <v>1317.3</v>
      </c>
      <c r="M11" s="379">
        <v>663.5</v>
      </c>
      <c r="N11" s="380">
        <v>19081</v>
      </c>
    </row>
    <row r="12" spans="1:14" s="80" customFormat="1" ht="30" customHeight="1">
      <c r="A12" s="355">
        <v>2017</v>
      </c>
      <c r="B12" s="56">
        <v>4852.7</v>
      </c>
      <c r="C12" s="56">
        <v>38990.600000000006</v>
      </c>
      <c r="D12" s="56">
        <v>2390.2000000000003</v>
      </c>
      <c r="E12" s="56">
        <v>13053.5</v>
      </c>
      <c r="F12" s="56">
        <v>23.200000000000003</v>
      </c>
      <c r="G12" s="369">
        <v>79.400000000000006</v>
      </c>
      <c r="H12" s="377">
        <v>2017</v>
      </c>
      <c r="I12" s="379">
        <v>1098</v>
      </c>
      <c r="J12" s="379">
        <v>6053</v>
      </c>
      <c r="K12" s="379">
        <v>731.80000000000007</v>
      </c>
      <c r="L12" s="379">
        <v>1109.6999999999998</v>
      </c>
      <c r="M12" s="379">
        <v>609.5</v>
      </c>
      <c r="N12" s="380">
        <v>18695</v>
      </c>
    </row>
    <row r="13" spans="1:14" s="80" customFormat="1" ht="30" customHeight="1">
      <c r="A13" s="355">
        <v>2018</v>
      </c>
      <c r="B13" s="56">
        <v>4690.6419354838727</v>
      </c>
      <c r="C13" s="56">
        <v>39065.633536942521</v>
      </c>
      <c r="D13" s="56">
        <v>2188.0000000000009</v>
      </c>
      <c r="E13" s="56">
        <v>11949.23353694252</v>
      </c>
      <c r="F13" s="56">
        <v>21.900000000000002</v>
      </c>
      <c r="G13" s="369">
        <v>46.900000000000027</v>
      </c>
      <c r="H13" s="377">
        <v>2018</v>
      </c>
      <c r="I13" s="379">
        <v>1137.6419354838711</v>
      </c>
      <c r="J13" s="379">
        <v>7851.0000000000009</v>
      </c>
      <c r="K13" s="379">
        <v>716.9000000000002</v>
      </c>
      <c r="L13" s="379">
        <v>1050.5</v>
      </c>
      <c r="M13" s="379">
        <v>626.20000000000005</v>
      </c>
      <c r="N13" s="380">
        <v>18168</v>
      </c>
    </row>
    <row r="14" spans="1:14" s="607" customFormat="1" ht="30" customHeight="1">
      <c r="A14" s="601">
        <v>2019</v>
      </c>
      <c r="B14" s="608">
        <f t="shared" ref="B14:G14" si="0">SUM(B15:B24)</f>
        <v>4727.7999999999993</v>
      </c>
      <c r="C14" s="608">
        <f t="shared" si="0"/>
        <v>43950.900000000009</v>
      </c>
      <c r="D14" s="608">
        <f>SUM(D15:D24)</f>
        <v>2164.3000000000002</v>
      </c>
      <c r="E14" s="608">
        <f t="shared" si="0"/>
        <v>11566.900000000001</v>
      </c>
      <c r="F14" s="608">
        <f t="shared" si="0"/>
        <v>29.2</v>
      </c>
      <c r="G14" s="609">
        <f t="shared" si="0"/>
        <v>77.5</v>
      </c>
      <c r="H14" s="601">
        <v>2019</v>
      </c>
      <c r="I14" s="610">
        <f>SUM(I15:I24)</f>
        <v>1005.3999999999999</v>
      </c>
      <c r="J14" s="610">
        <f t="shared" ref="J14:N14" si="1">SUM(J15:J24)</f>
        <v>6183.4</v>
      </c>
      <c r="K14" s="610">
        <f t="shared" si="1"/>
        <v>813.6</v>
      </c>
      <c r="L14" s="610">
        <f t="shared" si="1"/>
        <v>1272.7</v>
      </c>
      <c r="M14" s="610">
        <f t="shared" si="1"/>
        <v>715.30000000000007</v>
      </c>
      <c r="N14" s="760">
        <f t="shared" si="1"/>
        <v>24850.400000000001</v>
      </c>
    </row>
    <row r="15" spans="1:14" s="51" customFormat="1" ht="30" customHeight="1" outlineLevel="1">
      <c r="A15" s="370" t="s">
        <v>54</v>
      </c>
      <c r="B15" s="56">
        <f>SUM(D15,F15,I15,K15,M15)</f>
        <v>284.7</v>
      </c>
      <c r="C15" s="56">
        <f>SUM(E15,G15,J15,L15,N15)</f>
        <v>1652.2</v>
      </c>
      <c r="D15" s="57">
        <v>143.9</v>
      </c>
      <c r="E15" s="604">
        <v>762</v>
      </c>
      <c r="F15" s="57">
        <v>1.6</v>
      </c>
      <c r="G15" s="381">
        <v>4.5999999999999996</v>
      </c>
      <c r="H15" s="370" t="s">
        <v>54</v>
      </c>
      <c r="I15" s="605">
        <v>73.900000000000006</v>
      </c>
      <c r="J15" s="605">
        <v>442.2</v>
      </c>
      <c r="K15" s="605">
        <v>51.6</v>
      </c>
      <c r="L15" s="605">
        <v>85.7</v>
      </c>
      <c r="M15" s="605">
        <v>13.7</v>
      </c>
      <c r="N15" s="606">
        <v>357.7</v>
      </c>
    </row>
    <row r="16" spans="1:14" s="51" customFormat="1" ht="30" customHeight="1" outlineLevel="1">
      <c r="A16" s="370" t="s">
        <v>55</v>
      </c>
      <c r="B16" s="56">
        <f t="shared" ref="B16:B24" si="2">SUM(D16,F16,I16,K16,M16)</f>
        <v>525.1</v>
      </c>
      <c r="C16" s="56">
        <f t="shared" ref="C16:C24" si="3">SUM(E16,G16,J16,L16,N16)</f>
        <v>2868.3</v>
      </c>
      <c r="D16" s="57">
        <v>327.60000000000002</v>
      </c>
      <c r="E16" s="604">
        <v>1782.9</v>
      </c>
      <c r="F16" s="57">
        <v>3.6</v>
      </c>
      <c r="G16" s="381">
        <v>9.9</v>
      </c>
      <c r="H16" s="370" t="s">
        <v>55</v>
      </c>
      <c r="I16" s="605">
        <v>98.4</v>
      </c>
      <c r="J16" s="605">
        <v>572</v>
      </c>
      <c r="K16" s="605">
        <v>81.900000000000006</v>
      </c>
      <c r="L16" s="605">
        <v>136.5</v>
      </c>
      <c r="M16" s="605">
        <v>13.6</v>
      </c>
      <c r="N16" s="606">
        <v>367</v>
      </c>
    </row>
    <row r="17" spans="1:14" s="51" customFormat="1" ht="30" customHeight="1" outlineLevel="1">
      <c r="A17" s="370" t="s">
        <v>56</v>
      </c>
      <c r="B17" s="56">
        <f t="shared" si="2"/>
        <v>289.09999999999997</v>
      </c>
      <c r="C17" s="56">
        <f t="shared" si="3"/>
        <v>1806.2</v>
      </c>
      <c r="D17" s="57">
        <v>72.599999999999994</v>
      </c>
      <c r="E17" s="604">
        <v>355.4</v>
      </c>
      <c r="F17" s="57">
        <v>2</v>
      </c>
      <c r="G17" s="381">
        <v>5.5</v>
      </c>
      <c r="H17" s="370" t="s">
        <v>56</v>
      </c>
      <c r="I17" s="605">
        <v>116.8</v>
      </c>
      <c r="J17" s="605">
        <v>990.6</v>
      </c>
      <c r="K17" s="605">
        <v>86.5</v>
      </c>
      <c r="L17" s="605">
        <v>126.9</v>
      </c>
      <c r="M17" s="605">
        <v>11.2</v>
      </c>
      <c r="N17" s="606">
        <v>327.8</v>
      </c>
    </row>
    <row r="18" spans="1:14" s="51" customFormat="1" ht="30" customHeight="1" outlineLevel="1">
      <c r="A18" s="370" t="s">
        <v>57</v>
      </c>
      <c r="B18" s="56">
        <f t="shared" si="2"/>
        <v>443.3</v>
      </c>
      <c r="C18" s="56">
        <f t="shared" si="3"/>
        <v>3225.2</v>
      </c>
      <c r="D18" s="57">
        <v>127.7</v>
      </c>
      <c r="E18" s="604">
        <v>591.1</v>
      </c>
      <c r="F18" s="57">
        <v>2.2000000000000002</v>
      </c>
      <c r="G18" s="381">
        <v>6.1</v>
      </c>
      <c r="H18" s="370" t="s">
        <v>57</v>
      </c>
      <c r="I18" s="605">
        <v>141.69999999999999</v>
      </c>
      <c r="J18" s="605">
        <v>765</v>
      </c>
      <c r="K18" s="605">
        <v>116</v>
      </c>
      <c r="L18" s="605">
        <v>191.1</v>
      </c>
      <c r="M18" s="605">
        <v>55.7</v>
      </c>
      <c r="N18" s="606">
        <v>1671.9</v>
      </c>
    </row>
    <row r="19" spans="1:14" s="51" customFormat="1" ht="30" customHeight="1" outlineLevel="1">
      <c r="A19" s="370" t="s">
        <v>58</v>
      </c>
      <c r="B19" s="56">
        <f t="shared" si="2"/>
        <v>606.9</v>
      </c>
      <c r="C19" s="56">
        <f t="shared" si="3"/>
        <v>3870.6000000000004</v>
      </c>
      <c r="D19" s="57">
        <v>310.8</v>
      </c>
      <c r="E19" s="604">
        <v>1675.6</v>
      </c>
      <c r="F19" s="57">
        <v>1.4</v>
      </c>
      <c r="G19" s="381">
        <v>3.2</v>
      </c>
      <c r="H19" s="370" t="s">
        <v>58</v>
      </c>
      <c r="I19" s="605">
        <v>136.69999999999999</v>
      </c>
      <c r="J19" s="605">
        <v>822.7</v>
      </c>
      <c r="K19" s="605">
        <v>123.9</v>
      </c>
      <c r="L19" s="605">
        <v>173.3</v>
      </c>
      <c r="M19" s="605">
        <v>34.1</v>
      </c>
      <c r="N19" s="606">
        <v>1195.8</v>
      </c>
    </row>
    <row r="20" spans="1:14" s="51" customFormat="1" ht="30" customHeight="1" outlineLevel="1">
      <c r="A20" s="370" t="s">
        <v>59</v>
      </c>
      <c r="B20" s="56">
        <f t="shared" si="2"/>
        <v>641</v>
      </c>
      <c r="C20" s="56">
        <f t="shared" si="3"/>
        <v>4799.8999999999996</v>
      </c>
      <c r="D20" s="57">
        <v>381.2</v>
      </c>
      <c r="E20" s="604">
        <v>1946.7</v>
      </c>
      <c r="F20" s="57">
        <v>7.1</v>
      </c>
      <c r="G20" s="381">
        <v>20.399999999999999</v>
      </c>
      <c r="H20" s="370" t="s">
        <v>59</v>
      </c>
      <c r="I20" s="605">
        <v>94.9</v>
      </c>
      <c r="J20" s="605">
        <v>572.4</v>
      </c>
      <c r="K20" s="605">
        <v>92.5</v>
      </c>
      <c r="L20" s="605">
        <v>142.9</v>
      </c>
      <c r="M20" s="605">
        <v>65.3</v>
      </c>
      <c r="N20" s="606">
        <v>2117.5</v>
      </c>
    </row>
    <row r="21" spans="1:14" s="51" customFormat="1" ht="30" customHeight="1" outlineLevel="1">
      <c r="A21" s="370" t="s">
        <v>60</v>
      </c>
      <c r="B21" s="56">
        <f t="shared" si="2"/>
        <v>581.79999999999995</v>
      </c>
      <c r="C21" s="56">
        <f t="shared" si="3"/>
        <v>3223.4</v>
      </c>
      <c r="D21" s="57">
        <v>343.4</v>
      </c>
      <c r="E21" s="604">
        <v>1883</v>
      </c>
      <c r="F21" s="57">
        <v>2.9</v>
      </c>
      <c r="G21" s="381">
        <v>7.9</v>
      </c>
      <c r="H21" s="370" t="s">
        <v>60</v>
      </c>
      <c r="I21" s="605">
        <v>124.4</v>
      </c>
      <c r="J21" s="605">
        <v>722.4</v>
      </c>
      <c r="K21" s="605">
        <v>95.1</v>
      </c>
      <c r="L21" s="605">
        <v>147.4</v>
      </c>
      <c r="M21" s="605">
        <v>16</v>
      </c>
      <c r="N21" s="606">
        <v>462.7</v>
      </c>
    </row>
    <row r="22" spans="1:14" s="51" customFormat="1" ht="30" customHeight="1" outlineLevel="1">
      <c r="A22" s="370" t="s">
        <v>61</v>
      </c>
      <c r="B22" s="56">
        <f t="shared" si="2"/>
        <v>411.6</v>
      </c>
      <c r="C22" s="56">
        <f t="shared" si="3"/>
        <v>2363.1999999999998</v>
      </c>
      <c r="D22" s="57">
        <v>220</v>
      </c>
      <c r="E22" s="604">
        <v>1229.9000000000001</v>
      </c>
      <c r="F22" s="57">
        <v>8.1</v>
      </c>
      <c r="G22" s="381">
        <v>19.100000000000001</v>
      </c>
      <c r="H22" s="370" t="s">
        <v>61</v>
      </c>
      <c r="I22" s="605">
        <v>95</v>
      </c>
      <c r="J22" s="605">
        <v>561.29999999999995</v>
      </c>
      <c r="K22" s="605">
        <v>70.7</v>
      </c>
      <c r="L22" s="605">
        <v>122.8</v>
      </c>
      <c r="M22" s="605">
        <v>17.8</v>
      </c>
      <c r="N22" s="606">
        <v>430.1</v>
      </c>
    </row>
    <row r="23" spans="1:14" s="51" customFormat="1" ht="30" customHeight="1" outlineLevel="1">
      <c r="A23" s="370" t="s">
        <v>62</v>
      </c>
      <c r="B23" s="56">
        <f t="shared" si="2"/>
        <v>395.6</v>
      </c>
      <c r="C23" s="56">
        <f t="shared" si="3"/>
        <v>2495</v>
      </c>
      <c r="D23" s="57">
        <v>236.6</v>
      </c>
      <c r="E23" s="604">
        <v>1338.1</v>
      </c>
      <c r="F23" s="57">
        <v>0</v>
      </c>
      <c r="G23" s="381">
        <v>0</v>
      </c>
      <c r="H23" s="370" t="s">
        <v>62</v>
      </c>
      <c r="I23" s="605">
        <v>98.3</v>
      </c>
      <c r="J23" s="605">
        <v>581.6</v>
      </c>
      <c r="K23" s="605">
        <v>41.1</v>
      </c>
      <c r="L23" s="605">
        <v>58.4</v>
      </c>
      <c r="M23" s="605">
        <v>19.600000000000001</v>
      </c>
      <c r="N23" s="606">
        <v>516.9</v>
      </c>
    </row>
    <row r="24" spans="1:14" s="51" customFormat="1" ht="30" customHeight="1" outlineLevel="1">
      <c r="A24" s="370" t="s">
        <v>63</v>
      </c>
      <c r="B24" s="56">
        <f t="shared" si="2"/>
        <v>548.70000000000005</v>
      </c>
      <c r="C24" s="56">
        <f t="shared" si="3"/>
        <v>17646.900000000001</v>
      </c>
      <c r="D24" s="57">
        <v>0.5</v>
      </c>
      <c r="E24" s="604">
        <v>2.2000000000000002</v>
      </c>
      <c r="F24" s="57">
        <v>0.3</v>
      </c>
      <c r="G24" s="381">
        <v>0.8</v>
      </c>
      <c r="H24" s="370" t="s">
        <v>63</v>
      </c>
      <c r="I24" s="605">
        <v>25.3</v>
      </c>
      <c r="J24" s="605">
        <v>153.19999999999999</v>
      </c>
      <c r="K24" s="605">
        <v>54.3</v>
      </c>
      <c r="L24" s="605">
        <v>87.7</v>
      </c>
      <c r="M24" s="605">
        <v>468.3</v>
      </c>
      <c r="N24" s="606">
        <v>17403</v>
      </c>
    </row>
    <row r="25" spans="1:14" ht="9.9499999999999993" customHeight="1" thickBot="1">
      <c r="A25" s="371"/>
      <c r="B25" s="372"/>
      <c r="C25" s="372"/>
      <c r="D25" s="372"/>
      <c r="E25" s="372"/>
      <c r="F25" s="372"/>
      <c r="G25" s="373"/>
      <c r="H25" s="378"/>
      <c r="I25" s="375"/>
      <c r="J25" s="375"/>
      <c r="K25" s="375"/>
      <c r="L25" s="375"/>
      <c r="M25" s="375"/>
      <c r="N25" s="376"/>
    </row>
    <row r="26" spans="1:14" ht="9.9499999999999993" customHeight="1">
      <c r="A26" s="86"/>
      <c r="B26" s="81"/>
      <c r="C26" s="81"/>
      <c r="D26" s="81"/>
      <c r="E26" s="81"/>
      <c r="F26" s="81"/>
      <c r="G26" s="81"/>
    </row>
    <row r="27" spans="1:14" ht="15" customHeight="1">
      <c r="A27" s="77" t="s">
        <v>395</v>
      </c>
    </row>
    <row r="29" spans="1:14" ht="30" customHeight="1">
      <c r="A29" s="61"/>
      <c r="B29" s="83"/>
      <c r="C29" s="83"/>
      <c r="D29" s="83"/>
      <c r="E29" s="83"/>
      <c r="F29" s="83"/>
      <c r="G29" s="83"/>
    </row>
    <row r="30" spans="1:14" ht="30" customHeight="1"/>
    <row r="31" spans="1:14" ht="30" customHeight="1"/>
    <row r="32" spans="1:14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</sheetData>
  <mergeCells count="4">
    <mergeCell ref="I6:J6"/>
    <mergeCell ref="K6:L6"/>
    <mergeCell ref="M6:N6"/>
    <mergeCell ref="H2:N3"/>
  </mergeCells>
  <phoneticPr fontId="2" type="noConversion"/>
  <printOptions horizontalCentered="1"/>
  <pageMargins left="0.59055118110236227" right="0.59055118110236227" top="0.55118110236220474" bottom="0.55118110236220474" header="0.51181102362204722" footer="0.51181102362204722"/>
  <pageSetup paperSize="9" scale="90" orientation="portrait" blackAndWhite="1" r:id="rId1"/>
  <headerFooter alignWithMargins="0"/>
  <colBreaks count="1" manualBreakCount="1">
    <brk id="7" max="36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I31"/>
  <sheetViews>
    <sheetView view="pageBreakPreview" topLeftCell="A12" zoomScaleNormal="100" workbookViewId="0">
      <selection activeCell="Q36" sqref="Q36"/>
    </sheetView>
  </sheetViews>
  <sheetFormatPr defaultColWidth="7.109375" defaultRowHeight="13.5"/>
  <cols>
    <col min="1" max="1" width="9" style="77" customWidth="1"/>
    <col min="2" max="4" width="8.77734375" style="77" customWidth="1"/>
    <col min="5" max="5" width="7.77734375" style="77" customWidth="1"/>
    <col min="6" max="6" width="6.44140625" style="77" customWidth="1"/>
    <col min="7" max="7" width="8.77734375" style="77" customWidth="1"/>
    <col min="8" max="8" width="7.77734375" style="77" customWidth="1"/>
    <col min="9" max="9" width="8.5546875" style="77" customWidth="1"/>
    <col min="10" max="16384" width="7.109375" style="77"/>
  </cols>
  <sheetData>
    <row r="1" spans="1:9" s="32" customFormat="1" ht="9.9499999999999993" customHeight="1">
      <c r="I1" s="72"/>
    </row>
    <row r="2" spans="1:9" s="346" customFormat="1" ht="30" customHeight="1">
      <c r="A2" s="344" t="s">
        <v>401</v>
      </c>
      <c r="B2" s="344"/>
      <c r="C2" s="344"/>
      <c r="D2" s="344"/>
      <c r="E2" s="344"/>
      <c r="F2" s="344"/>
      <c r="G2" s="344"/>
      <c r="H2" s="344"/>
      <c r="I2" s="344"/>
    </row>
    <row r="3" spans="1:9" s="346" customFormat="1" ht="30" customHeight="1">
      <c r="A3" s="344" t="s">
        <v>66</v>
      </c>
      <c r="B3" s="344"/>
      <c r="C3" s="344"/>
      <c r="D3" s="344"/>
      <c r="E3" s="344"/>
      <c r="F3" s="344"/>
      <c r="G3" s="344"/>
      <c r="H3" s="344"/>
      <c r="I3" s="344"/>
    </row>
    <row r="4" spans="1:9" s="35" customFormat="1" ht="9.9499999999999993" customHeight="1">
      <c r="A4" s="33"/>
      <c r="B4" s="33"/>
      <c r="C4" s="33"/>
      <c r="D4" s="33"/>
      <c r="E4" s="33"/>
      <c r="F4" s="33"/>
      <c r="G4" s="33"/>
      <c r="H4" s="33"/>
      <c r="I4" s="33"/>
    </row>
    <row r="5" spans="1:9" s="38" customFormat="1" ht="15" customHeight="1" thickBot="1">
      <c r="A5" s="38" t="s">
        <v>1</v>
      </c>
      <c r="I5" s="758" t="s">
        <v>45</v>
      </c>
    </row>
    <row r="6" spans="1:9" ht="19.5" customHeight="1">
      <c r="A6" s="40" t="s">
        <v>98</v>
      </c>
      <c r="B6" s="74" t="s">
        <v>47</v>
      </c>
      <c r="C6" s="75"/>
      <c r="D6" s="88" t="s">
        <v>67</v>
      </c>
      <c r="E6" s="75"/>
      <c r="F6" s="75"/>
      <c r="G6" s="88" t="s">
        <v>397</v>
      </c>
      <c r="H6" s="88"/>
      <c r="I6" s="74"/>
    </row>
    <row r="7" spans="1:9" ht="19.5" customHeight="1">
      <c r="A7" s="44"/>
      <c r="B7" s="46" t="s">
        <v>49</v>
      </c>
      <c r="C7" s="46" t="s">
        <v>50</v>
      </c>
      <c r="D7" s="46" t="s">
        <v>49</v>
      </c>
      <c r="E7" s="78" t="s">
        <v>50</v>
      </c>
      <c r="F7" s="89"/>
      <c r="G7" s="46" t="s">
        <v>49</v>
      </c>
      <c r="H7" s="78" t="s">
        <v>50</v>
      </c>
      <c r="I7" s="90"/>
    </row>
    <row r="8" spans="1:9" ht="19.5" customHeight="1">
      <c r="A8" s="47" t="s">
        <v>51</v>
      </c>
      <c r="B8" s="49" t="s">
        <v>52</v>
      </c>
      <c r="C8" s="49" t="s">
        <v>53</v>
      </c>
      <c r="D8" s="49" t="s">
        <v>83</v>
      </c>
      <c r="E8" s="49" t="s">
        <v>53</v>
      </c>
      <c r="F8" s="91" t="s">
        <v>3</v>
      </c>
      <c r="G8" s="49" t="s">
        <v>83</v>
      </c>
      <c r="H8" s="49" t="s">
        <v>53</v>
      </c>
      <c r="I8" s="92" t="s">
        <v>3</v>
      </c>
    </row>
    <row r="9" spans="1:9" ht="35.25" customHeight="1">
      <c r="A9" s="50">
        <v>2014</v>
      </c>
      <c r="B9" s="57">
        <v>2806</v>
      </c>
      <c r="C9" s="57">
        <v>15293</v>
      </c>
      <c r="D9" s="57">
        <v>2806</v>
      </c>
      <c r="E9" s="57">
        <v>15293</v>
      </c>
      <c r="F9" s="57">
        <v>545.01069137562365</v>
      </c>
      <c r="G9" s="57">
        <v>0</v>
      </c>
      <c r="H9" s="57">
        <v>0</v>
      </c>
      <c r="I9" s="57">
        <v>0</v>
      </c>
    </row>
    <row r="10" spans="1:9" s="80" customFormat="1" ht="35.25" customHeight="1">
      <c r="A10" s="50">
        <v>2015</v>
      </c>
      <c r="B10" s="57">
        <v>2553.5</v>
      </c>
      <c r="C10" s="57">
        <v>14219.8</v>
      </c>
      <c r="D10" s="57">
        <v>2553.5</v>
      </c>
      <c r="E10" s="57">
        <v>14219.8</v>
      </c>
      <c r="F10" s="57">
        <v>556.87487761895432</v>
      </c>
      <c r="G10" s="57">
        <v>0</v>
      </c>
      <c r="H10" s="57">
        <v>0</v>
      </c>
      <c r="I10" s="57">
        <v>0</v>
      </c>
    </row>
    <row r="11" spans="1:9" s="80" customFormat="1" ht="35.25" customHeight="1">
      <c r="A11" s="50">
        <v>2016</v>
      </c>
      <c r="B11" s="57">
        <v>2497.5</v>
      </c>
      <c r="C11" s="57">
        <v>14101.5</v>
      </c>
      <c r="D11" s="57">
        <v>2497.5</v>
      </c>
      <c r="E11" s="57">
        <v>14101.5</v>
      </c>
      <c r="F11" s="57">
        <v>564.62462462462463</v>
      </c>
      <c r="G11" s="57">
        <v>0</v>
      </c>
      <c r="H11" s="57">
        <v>0</v>
      </c>
      <c r="I11" s="57">
        <v>0</v>
      </c>
    </row>
    <row r="12" spans="1:9" s="80" customFormat="1" ht="35.25" customHeight="1">
      <c r="A12" s="50">
        <v>2017</v>
      </c>
      <c r="B12" s="57">
        <v>2390.1999999999998</v>
      </c>
      <c r="C12" s="57">
        <v>13053.5</v>
      </c>
      <c r="D12" s="57">
        <v>2390.1999999999998</v>
      </c>
      <c r="E12" s="57">
        <v>13053.5</v>
      </c>
      <c r="F12" s="57">
        <v>535.20000000000005</v>
      </c>
      <c r="G12" s="57">
        <v>0</v>
      </c>
      <c r="H12" s="57">
        <v>0</v>
      </c>
      <c r="I12" s="57">
        <v>0</v>
      </c>
    </row>
    <row r="13" spans="1:9" s="80" customFormat="1" ht="35.25" customHeight="1">
      <c r="A13" s="50">
        <v>2018</v>
      </c>
      <c r="B13" s="57">
        <v>2188</v>
      </c>
      <c r="C13" s="57">
        <v>11979.2</v>
      </c>
      <c r="D13" s="57">
        <v>2188</v>
      </c>
      <c r="E13" s="57">
        <v>11949.2</v>
      </c>
      <c r="F13" s="57">
        <v>546.1</v>
      </c>
      <c r="G13" s="57">
        <v>0</v>
      </c>
      <c r="H13" s="57">
        <v>0</v>
      </c>
      <c r="I13" s="57">
        <v>0</v>
      </c>
    </row>
    <row r="14" spans="1:9" s="80" customFormat="1" ht="35.25" customHeight="1">
      <c r="A14" s="611">
        <v>2019</v>
      </c>
      <c r="B14" s="612">
        <f>SUM(B15:B24)</f>
        <v>2164.31</v>
      </c>
      <c r="C14" s="612">
        <f>SUM(C15:C24)</f>
        <v>11566.779999999999</v>
      </c>
      <c r="D14" s="612">
        <f>SUM(D15:D24)</f>
        <v>2164.31</v>
      </c>
      <c r="E14" s="612">
        <f>SUM(E15:E24)</f>
        <v>11566.779999999999</v>
      </c>
      <c r="F14" s="613">
        <f>E14/D14*100</f>
        <v>534.43268293359085</v>
      </c>
      <c r="G14" s="612">
        <f>SUM(G15:G24)</f>
        <v>0</v>
      </c>
      <c r="H14" s="612">
        <f>SUM(H15:H24)</f>
        <v>0</v>
      </c>
      <c r="I14" s="613">
        <v>0</v>
      </c>
    </row>
    <row r="15" spans="1:9" s="51" customFormat="1" ht="33" customHeight="1">
      <c r="A15" s="82" t="s">
        <v>54</v>
      </c>
      <c r="B15" s="57">
        <f>SUM(D15,G15)</f>
        <v>143.91999999999999</v>
      </c>
      <c r="C15" s="57">
        <f>SUM(H15,E15)</f>
        <v>762</v>
      </c>
      <c r="D15" s="57">
        <v>143.91999999999999</v>
      </c>
      <c r="E15" s="604">
        <v>762</v>
      </c>
      <c r="F15" s="708">
        <f>E15/D15*100</f>
        <v>529.46081156197897</v>
      </c>
      <c r="G15" s="706">
        <v>0</v>
      </c>
      <c r="H15" s="706">
        <v>0</v>
      </c>
      <c r="I15" s="707">
        <v>0</v>
      </c>
    </row>
    <row r="16" spans="1:9" s="51" customFormat="1" ht="33" customHeight="1">
      <c r="A16" s="82" t="s">
        <v>55</v>
      </c>
      <c r="B16" s="57">
        <f t="shared" ref="B16:B24" si="0">SUM(D16,G16)</f>
        <v>327.62</v>
      </c>
      <c r="C16" s="57">
        <f t="shared" ref="C16:C24" si="1">SUM(H16,E16)</f>
        <v>1782.86</v>
      </c>
      <c r="D16" s="57">
        <v>327.62</v>
      </c>
      <c r="E16" s="604">
        <v>1782.86</v>
      </c>
      <c r="F16" s="708">
        <f t="shared" ref="F16:F24" si="2">E16/D16*100</f>
        <v>544.18533667053293</v>
      </c>
      <c r="G16" s="706">
        <v>0</v>
      </c>
      <c r="H16" s="706">
        <v>0</v>
      </c>
      <c r="I16" s="707">
        <v>0</v>
      </c>
    </row>
    <row r="17" spans="1:9" s="51" customFormat="1" ht="33" customHeight="1">
      <c r="A17" s="82" t="s">
        <v>56</v>
      </c>
      <c r="B17" s="57">
        <f t="shared" si="0"/>
        <v>72.599999999999994</v>
      </c>
      <c r="C17" s="57">
        <f t="shared" si="1"/>
        <v>355.35</v>
      </c>
      <c r="D17" s="57">
        <v>72.599999999999994</v>
      </c>
      <c r="E17" s="604">
        <v>355.35</v>
      </c>
      <c r="F17" s="708">
        <f t="shared" si="2"/>
        <v>489.46280991735546</v>
      </c>
      <c r="G17" s="706">
        <v>0</v>
      </c>
      <c r="H17" s="706">
        <v>0</v>
      </c>
      <c r="I17" s="707">
        <v>0</v>
      </c>
    </row>
    <row r="18" spans="1:9" s="51" customFormat="1" ht="33" customHeight="1">
      <c r="A18" s="82" t="s">
        <v>57</v>
      </c>
      <c r="B18" s="57">
        <f t="shared" si="0"/>
        <v>127.7</v>
      </c>
      <c r="C18" s="57">
        <f t="shared" si="1"/>
        <v>591.05999999999995</v>
      </c>
      <c r="D18" s="57">
        <v>127.7</v>
      </c>
      <c r="E18" s="604">
        <v>591.05999999999995</v>
      </c>
      <c r="F18" s="708">
        <f t="shared" si="2"/>
        <v>462.85043069694592</v>
      </c>
      <c r="G18" s="706">
        <v>0</v>
      </c>
      <c r="H18" s="706">
        <v>0</v>
      </c>
      <c r="I18" s="707">
        <v>0</v>
      </c>
    </row>
    <row r="19" spans="1:9" s="51" customFormat="1" ht="33" customHeight="1">
      <c r="A19" s="82" t="s">
        <v>58</v>
      </c>
      <c r="B19" s="57">
        <f t="shared" si="0"/>
        <v>310.8</v>
      </c>
      <c r="C19" s="57">
        <f t="shared" si="1"/>
        <v>1675.6</v>
      </c>
      <c r="D19" s="57">
        <v>310.8</v>
      </c>
      <c r="E19" s="604">
        <v>1675.6</v>
      </c>
      <c r="F19" s="708">
        <f t="shared" si="2"/>
        <v>539.12483912483913</v>
      </c>
      <c r="G19" s="706">
        <v>0</v>
      </c>
      <c r="H19" s="706">
        <v>0</v>
      </c>
      <c r="I19" s="707">
        <v>0</v>
      </c>
    </row>
    <row r="20" spans="1:9" s="51" customFormat="1" ht="33" customHeight="1">
      <c r="A20" s="82" t="s">
        <v>59</v>
      </c>
      <c r="B20" s="57">
        <f t="shared" si="0"/>
        <v>381.23</v>
      </c>
      <c r="C20" s="57">
        <f t="shared" si="1"/>
        <v>1946.74</v>
      </c>
      <c r="D20" s="57">
        <v>381.23</v>
      </c>
      <c r="E20" s="604">
        <v>1946.74</v>
      </c>
      <c r="F20" s="708">
        <f t="shared" si="2"/>
        <v>510.64711591427744</v>
      </c>
      <c r="G20" s="706">
        <v>0</v>
      </c>
      <c r="H20" s="706">
        <v>0</v>
      </c>
      <c r="I20" s="707">
        <v>0</v>
      </c>
    </row>
    <row r="21" spans="1:9" s="51" customFormat="1" ht="33" customHeight="1">
      <c r="A21" s="82" t="s">
        <v>60</v>
      </c>
      <c r="B21" s="57">
        <f t="shared" si="0"/>
        <v>343.35</v>
      </c>
      <c r="C21" s="57">
        <f t="shared" si="1"/>
        <v>1882.95</v>
      </c>
      <c r="D21" s="57">
        <v>343.35</v>
      </c>
      <c r="E21" s="604">
        <v>1882.95</v>
      </c>
      <c r="F21" s="708">
        <f t="shared" si="2"/>
        <v>548.40541721275656</v>
      </c>
      <c r="G21" s="706">
        <v>0</v>
      </c>
      <c r="H21" s="706">
        <v>0</v>
      </c>
      <c r="I21" s="707">
        <v>0</v>
      </c>
    </row>
    <row r="22" spans="1:9" s="51" customFormat="1" ht="33" customHeight="1">
      <c r="A22" s="82" t="s">
        <v>61</v>
      </c>
      <c r="B22" s="57">
        <f t="shared" si="0"/>
        <v>219.99</v>
      </c>
      <c r="C22" s="57">
        <f t="shared" si="1"/>
        <v>1229.94</v>
      </c>
      <c r="D22" s="57">
        <v>219.99</v>
      </c>
      <c r="E22" s="604">
        <v>1229.94</v>
      </c>
      <c r="F22" s="708">
        <f t="shared" si="2"/>
        <v>559.08904950225008</v>
      </c>
      <c r="G22" s="706">
        <v>0</v>
      </c>
      <c r="H22" s="706">
        <v>0</v>
      </c>
      <c r="I22" s="707">
        <v>0</v>
      </c>
    </row>
    <row r="23" spans="1:9" s="51" customFormat="1" ht="33" customHeight="1">
      <c r="A23" s="82" t="s">
        <v>62</v>
      </c>
      <c r="B23" s="57">
        <f t="shared" si="0"/>
        <v>236.61</v>
      </c>
      <c r="C23" s="57">
        <f t="shared" si="1"/>
        <v>1338.06</v>
      </c>
      <c r="D23" s="57">
        <v>236.61</v>
      </c>
      <c r="E23" s="604">
        <v>1338.06</v>
      </c>
      <c r="F23" s="708">
        <f t="shared" si="2"/>
        <v>565.51286927855961</v>
      </c>
      <c r="G23" s="706">
        <v>0</v>
      </c>
      <c r="H23" s="706">
        <v>0</v>
      </c>
      <c r="I23" s="707">
        <v>0</v>
      </c>
    </row>
    <row r="24" spans="1:9" s="51" customFormat="1" ht="33" customHeight="1">
      <c r="A24" s="82" t="s">
        <v>63</v>
      </c>
      <c r="B24" s="57">
        <f t="shared" si="0"/>
        <v>0.49</v>
      </c>
      <c r="C24" s="57">
        <f t="shared" si="1"/>
        <v>2.2200000000000002</v>
      </c>
      <c r="D24" s="57">
        <v>0.49</v>
      </c>
      <c r="E24" s="604">
        <v>2.2200000000000002</v>
      </c>
      <c r="F24" s="708">
        <f t="shared" si="2"/>
        <v>453.0612244897959</v>
      </c>
      <c r="G24" s="706">
        <v>0</v>
      </c>
      <c r="H24" s="706">
        <v>0</v>
      </c>
      <c r="I24" s="707">
        <v>0</v>
      </c>
    </row>
    <row r="25" spans="1:9" ht="9.9499999999999993" customHeight="1">
      <c r="A25" s="84"/>
      <c r="B25" s="85"/>
      <c r="C25" s="85"/>
      <c r="D25" s="85"/>
      <c r="E25" s="85"/>
      <c r="F25" s="85"/>
      <c r="G25" s="85"/>
      <c r="H25" s="85"/>
      <c r="I25" s="85"/>
    </row>
    <row r="26" spans="1:9" ht="9.9499999999999993" customHeight="1">
      <c r="A26" s="86"/>
      <c r="B26" s="81"/>
      <c r="C26" s="81"/>
      <c r="D26" s="81"/>
      <c r="E26" s="81"/>
      <c r="F26" s="81"/>
      <c r="G26" s="81"/>
      <c r="H26" s="81"/>
      <c r="I26" s="81"/>
    </row>
    <row r="27" spans="1:9">
      <c r="A27" s="77" t="s">
        <v>396</v>
      </c>
      <c r="B27" s="93"/>
      <c r="C27" s="93"/>
      <c r="D27" s="93"/>
      <c r="E27" s="93"/>
      <c r="F27" s="93"/>
    </row>
    <row r="30" spans="1:9">
      <c r="A30" s="94"/>
    </row>
    <row r="31" spans="1:9">
      <c r="A31" s="61"/>
    </row>
  </sheetData>
  <phoneticPr fontId="2" type="noConversion"/>
  <printOptions horizontalCentered="1"/>
  <pageMargins left="0.59055118110236227" right="0.59055118110236227" top="0.55118110236220474" bottom="0.55118110236220474" header="0.51181102362204722" footer="0.51181102362204722"/>
  <pageSetup paperSize="9" scale="90" orientation="portrait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O31"/>
  <sheetViews>
    <sheetView view="pageBreakPreview" topLeftCell="A7" zoomScaleNormal="100" workbookViewId="0">
      <selection activeCell="Q36" sqref="Q36"/>
    </sheetView>
  </sheetViews>
  <sheetFormatPr defaultColWidth="7.109375" defaultRowHeight="13.5" outlineLevelRow="1"/>
  <cols>
    <col min="1" max="1" width="5.88671875" style="105" customWidth="1"/>
    <col min="2" max="2" width="5.109375" style="105" customWidth="1"/>
    <col min="3" max="3" width="7.21875" style="105" customWidth="1"/>
    <col min="4" max="5" width="5.109375" style="105" customWidth="1"/>
    <col min="6" max="6" width="6" style="105" customWidth="1"/>
    <col min="7" max="8" width="5.109375" style="105" customWidth="1"/>
    <col min="9" max="9" width="5.5546875" style="105" customWidth="1"/>
    <col min="10" max="11" width="5.109375" style="105" customWidth="1"/>
    <col min="12" max="12" width="5.6640625" style="105" customWidth="1"/>
    <col min="13" max="15" width="5.109375" style="105" customWidth="1"/>
    <col min="16" max="16384" width="7.109375" style="105"/>
  </cols>
  <sheetData>
    <row r="1" spans="1:15" s="96" customFormat="1" ht="15" customHeight="1">
      <c r="A1" s="95"/>
      <c r="I1" s="97"/>
    </row>
    <row r="2" spans="1:15" s="384" customFormat="1" ht="30" customHeight="1">
      <c r="A2" s="382" t="s">
        <v>403</v>
      </c>
      <c r="B2" s="382"/>
      <c r="C2" s="382"/>
      <c r="D2" s="382"/>
      <c r="E2" s="382"/>
      <c r="F2" s="382"/>
      <c r="G2" s="382"/>
      <c r="H2" s="382"/>
      <c r="I2" s="382"/>
      <c r="J2" s="383"/>
      <c r="K2" s="383"/>
      <c r="L2" s="383"/>
      <c r="M2" s="383"/>
      <c r="N2" s="383"/>
      <c r="O2" s="383"/>
    </row>
    <row r="3" spans="1:15" s="384" customFormat="1" ht="30" customHeight="1">
      <c r="A3" s="382" t="s">
        <v>68</v>
      </c>
      <c r="B3" s="382"/>
      <c r="C3" s="382"/>
      <c r="D3" s="382"/>
      <c r="E3" s="382"/>
      <c r="F3" s="382"/>
      <c r="G3" s="382"/>
      <c r="H3" s="382"/>
      <c r="I3" s="382"/>
      <c r="J3" s="383"/>
      <c r="K3" s="383"/>
      <c r="L3" s="383"/>
      <c r="M3" s="383"/>
      <c r="N3" s="383"/>
      <c r="O3" s="383"/>
    </row>
    <row r="4" spans="1:15" s="100" customFormat="1" ht="15" customHeight="1">
      <c r="A4" s="98"/>
      <c r="B4" s="98"/>
      <c r="C4" s="98"/>
      <c r="D4" s="98"/>
      <c r="E4" s="98"/>
      <c r="F4" s="98"/>
      <c r="G4" s="98"/>
      <c r="H4" s="98"/>
      <c r="I4" s="98"/>
      <c r="J4" s="99"/>
      <c r="K4" s="99"/>
      <c r="L4" s="99"/>
      <c r="M4" s="99"/>
      <c r="N4" s="99"/>
      <c r="O4" s="99"/>
    </row>
    <row r="5" spans="1:15" s="175" customFormat="1" ht="15" customHeight="1" thickBot="1">
      <c r="A5" s="175" t="s">
        <v>1</v>
      </c>
      <c r="O5" s="758" t="s">
        <v>45</v>
      </c>
    </row>
    <row r="6" spans="1:15" ht="27">
      <c r="A6" s="721" t="s">
        <v>98</v>
      </c>
      <c r="B6" s="837" t="s">
        <v>398</v>
      </c>
      <c r="C6" s="838"/>
      <c r="D6" s="101" t="s">
        <v>84</v>
      </c>
      <c r="E6" s="102"/>
      <c r="F6" s="102"/>
      <c r="G6" s="101" t="s">
        <v>69</v>
      </c>
      <c r="H6" s="102"/>
      <c r="I6" s="103"/>
      <c r="J6" s="129" t="s">
        <v>90</v>
      </c>
      <c r="K6" s="102"/>
      <c r="L6" s="104"/>
      <c r="M6" s="839" t="s">
        <v>85</v>
      </c>
      <c r="N6" s="840"/>
      <c r="O6" s="841"/>
    </row>
    <row r="7" spans="1:15" ht="29.25" customHeight="1">
      <c r="A7" s="722"/>
      <c r="B7" s="107" t="s">
        <v>70</v>
      </c>
      <c r="C7" s="107" t="s">
        <v>50</v>
      </c>
      <c r="D7" s="108" t="s">
        <v>70</v>
      </c>
      <c r="E7" s="842" t="s">
        <v>400</v>
      </c>
      <c r="F7" s="843"/>
      <c r="G7" s="108" t="s">
        <v>70</v>
      </c>
      <c r="H7" s="842" t="s">
        <v>400</v>
      </c>
      <c r="I7" s="843"/>
      <c r="J7" s="108" t="s">
        <v>70</v>
      </c>
      <c r="K7" s="842" t="s">
        <v>400</v>
      </c>
      <c r="L7" s="843"/>
      <c r="M7" s="108" t="s">
        <v>70</v>
      </c>
      <c r="N7" s="842" t="s">
        <v>400</v>
      </c>
      <c r="O7" s="844"/>
    </row>
    <row r="8" spans="1:15" ht="19.5" customHeight="1">
      <c r="A8" s="723" t="s">
        <v>51</v>
      </c>
      <c r="B8" s="109" t="s">
        <v>52</v>
      </c>
      <c r="C8" s="110" t="s">
        <v>53</v>
      </c>
      <c r="D8" s="109" t="s">
        <v>52</v>
      </c>
      <c r="E8" s="218"/>
      <c r="F8" s="111" t="s">
        <v>3</v>
      </c>
      <c r="G8" s="109" t="s">
        <v>52</v>
      </c>
      <c r="H8" s="218"/>
      <c r="I8" s="111" t="s">
        <v>3</v>
      </c>
      <c r="J8" s="109" t="s">
        <v>52</v>
      </c>
      <c r="K8" s="218"/>
      <c r="L8" s="111" t="s">
        <v>3</v>
      </c>
      <c r="M8" s="109" t="s">
        <v>52</v>
      </c>
      <c r="N8" s="218"/>
      <c r="O8" s="392" t="s">
        <v>3</v>
      </c>
    </row>
    <row r="9" spans="1:15" ht="30" customHeight="1">
      <c r="A9" s="393">
        <v>2014</v>
      </c>
      <c r="B9" s="112">
        <v>17.04</v>
      </c>
      <c r="C9" s="112">
        <v>60.13</v>
      </c>
      <c r="D9" s="112">
        <v>13.9</v>
      </c>
      <c r="E9" s="112">
        <v>52.800000000000004</v>
      </c>
      <c r="F9" s="112">
        <v>379.85611510791369</v>
      </c>
      <c r="G9" s="112">
        <v>2</v>
      </c>
      <c r="H9" s="112">
        <v>5.9</v>
      </c>
      <c r="I9" s="112">
        <v>295</v>
      </c>
      <c r="J9" s="112">
        <v>1.1399999999999999</v>
      </c>
      <c r="K9" s="112">
        <v>1.43</v>
      </c>
      <c r="L9" s="112">
        <v>125.43859649122808</v>
      </c>
      <c r="M9" s="112">
        <v>0</v>
      </c>
      <c r="N9" s="112">
        <v>0</v>
      </c>
      <c r="O9" s="394">
        <v>0</v>
      </c>
    </row>
    <row r="10" spans="1:15" s="113" customFormat="1" ht="30" customHeight="1">
      <c r="A10" s="393">
        <v>2015</v>
      </c>
      <c r="B10" s="57">
        <v>16</v>
      </c>
      <c r="C10" s="57">
        <v>57.3</v>
      </c>
      <c r="D10" s="57">
        <v>13.1</v>
      </c>
      <c r="E10" s="57">
        <v>50.5</v>
      </c>
      <c r="F10" s="57">
        <v>385.5</v>
      </c>
      <c r="G10" s="57">
        <v>2</v>
      </c>
      <c r="H10" s="57">
        <v>5.8</v>
      </c>
      <c r="I10" s="57">
        <v>290</v>
      </c>
      <c r="J10" s="57">
        <v>0.9</v>
      </c>
      <c r="K10" s="57">
        <v>1</v>
      </c>
      <c r="L10" s="57">
        <v>111.1</v>
      </c>
      <c r="M10" s="57">
        <v>0</v>
      </c>
      <c r="N10" s="57">
        <v>0</v>
      </c>
      <c r="O10" s="381">
        <v>0</v>
      </c>
    </row>
    <row r="11" spans="1:15" s="113" customFormat="1" ht="30" customHeight="1">
      <c r="A11" s="393">
        <v>2016</v>
      </c>
      <c r="B11" s="57">
        <v>15.1</v>
      </c>
      <c r="C11" s="57">
        <v>55.9</v>
      </c>
      <c r="D11" s="57">
        <v>12.5</v>
      </c>
      <c r="E11" s="57">
        <v>49.1</v>
      </c>
      <c r="F11" s="57">
        <v>392.8</v>
      </c>
      <c r="G11" s="57">
        <v>1.8</v>
      </c>
      <c r="H11" s="57">
        <v>5.9</v>
      </c>
      <c r="I11" s="57">
        <v>327.8</v>
      </c>
      <c r="J11" s="57">
        <v>0.8</v>
      </c>
      <c r="K11" s="57">
        <v>0.9</v>
      </c>
      <c r="L11" s="57">
        <v>112.5</v>
      </c>
      <c r="M11" s="57">
        <v>0</v>
      </c>
      <c r="N11" s="57">
        <v>0</v>
      </c>
      <c r="O11" s="381">
        <v>0</v>
      </c>
    </row>
    <row r="12" spans="1:15" s="113" customFormat="1" ht="30" customHeight="1">
      <c r="A12" s="393">
        <v>2017</v>
      </c>
      <c r="B12" s="57">
        <v>23.2</v>
      </c>
      <c r="C12" s="57">
        <v>79.400000000000006</v>
      </c>
      <c r="D12" s="57">
        <v>15.7</v>
      </c>
      <c r="E12" s="57">
        <v>62.1</v>
      </c>
      <c r="F12" s="57">
        <v>395.5</v>
      </c>
      <c r="G12" s="57">
        <v>2</v>
      </c>
      <c r="H12" s="57">
        <v>6</v>
      </c>
      <c r="I12" s="57">
        <v>300</v>
      </c>
      <c r="J12" s="57">
        <v>5.5</v>
      </c>
      <c r="K12" s="57">
        <v>11.3</v>
      </c>
      <c r="L12" s="57">
        <v>205.5</v>
      </c>
      <c r="M12" s="57">
        <v>0</v>
      </c>
      <c r="N12" s="57">
        <v>0</v>
      </c>
      <c r="O12" s="381">
        <v>0</v>
      </c>
    </row>
    <row r="13" spans="1:15" s="113" customFormat="1" ht="30" customHeight="1">
      <c r="A13" s="393">
        <v>2018</v>
      </c>
      <c r="B13" s="57">
        <v>21.9</v>
      </c>
      <c r="C13" s="57">
        <v>58.1</v>
      </c>
      <c r="D13" s="57">
        <v>17</v>
      </c>
      <c r="E13" s="57">
        <v>42</v>
      </c>
      <c r="F13" s="615">
        <v>247.1</v>
      </c>
      <c r="G13" s="57">
        <v>1.6</v>
      </c>
      <c r="H13" s="57">
        <v>3.7</v>
      </c>
      <c r="I13" s="615">
        <v>231.3</v>
      </c>
      <c r="J13" s="57">
        <v>3.3</v>
      </c>
      <c r="K13" s="57">
        <v>12.4</v>
      </c>
      <c r="L13" s="615">
        <v>375.8</v>
      </c>
      <c r="M13" s="57">
        <v>0</v>
      </c>
      <c r="N13" s="57">
        <v>0</v>
      </c>
      <c r="O13" s="617">
        <v>0</v>
      </c>
    </row>
    <row r="14" spans="1:15" s="113" customFormat="1" ht="30" customHeight="1">
      <c r="A14" s="601">
        <v>2019</v>
      </c>
      <c r="B14" s="612">
        <f>SUM(B15:B24)</f>
        <v>29.27</v>
      </c>
      <c r="C14" s="612">
        <f>SUM(C15:C24)</f>
        <v>77.406999999999996</v>
      </c>
      <c r="D14" s="612">
        <f>SUM(D15:D24)</f>
        <v>25.8</v>
      </c>
      <c r="E14" s="612">
        <f>SUM(E15:E24)</f>
        <v>67.88</v>
      </c>
      <c r="F14" s="613">
        <f>E14/D14*100</f>
        <v>263.10077519379843</v>
      </c>
      <c r="G14" s="612">
        <f>SUM(G15:G24)</f>
        <v>0.95</v>
      </c>
      <c r="H14" s="612">
        <f>SUM(H15:H24)</f>
        <v>2.2000000000000002</v>
      </c>
      <c r="I14" s="613">
        <f>H14/G14*100</f>
        <v>231.57894736842107</v>
      </c>
      <c r="J14" s="612">
        <f>SUM(J15:J24)</f>
        <v>2.5199999999999996</v>
      </c>
      <c r="K14" s="612">
        <f>SUM(K15:K24)</f>
        <v>7.327</v>
      </c>
      <c r="L14" s="613">
        <f>K14/J14*100</f>
        <v>290.75396825396831</v>
      </c>
      <c r="M14" s="612">
        <f>SUM(M15:M24)</f>
        <v>0</v>
      </c>
      <c r="N14" s="612">
        <f>SUM(N15:N24)</f>
        <v>0</v>
      </c>
      <c r="O14" s="761">
        <f>SUM(O15:O24)</f>
        <v>0</v>
      </c>
    </row>
    <row r="15" spans="1:15" ht="30" customHeight="1" outlineLevel="1">
      <c r="A15" s="370" t="s">
        <v>54</v>
      </c>
      <c r="B15" s="57">
        <f>SUM(D15,G15,J15,M15)</f>
        <v>1.6</v>
      </c>
      <c r="C15" s="57">
        <f>SUM(H15,E15,K15,N15)</f>
        <v>4.6000000000000005</v>
      </c>
      <c r="D15" s="57">
        <v>1.52</v>
      </c>
      <c r="E15" s="604">
        <v>4.2</v>
      </c>
      <c r="F15" s="708">
        <f>E15/D15*100</f>
        <v>276.31578947368422</v>
      </c>
      <c r="G15" s="57">
        <v>0</v>
      </c>
      <c r="H15" s="706">
        <v>0</v>
      </c>
      <c r="I15" s="707">
        <v>0</v>
      </c>
      <c r="J15" s="57">
        <v>0.08</v>
      </c>
      <c r="K15" s="604">
        <v>0.4</v>
      </c>
      <c r="L15" s="614">
        <f>K15/J15*100</f>
        <v>500</v>
      </c>
      <c r="M15" s="57">
        <v>0</v>
      </c>
      <c r="N15" s="57">
        <v>0</v>
      </c>
      <c r="O15" s="381">
        <v>0</v>
      </c>
    </row>
    <row r="16" spans="1:15" ht="30" customHeight="1" outlineLevel="1">
      <c r="A16" s="370" t="s">
        <v>55</v>
      </c>
      <c r="B16" s="57">
        <f t="shared" ref="B16:B24" si="0">SUM(D16,G16,J16,M16)</f>
        <v>3.64</v>
      </c>
      <c r="C16" s="57">
        <f t="shared" ref="C16:C24" si="1">SUM(H16,E16,K16,N16)</f>
        <v>9.86</v>
      </c>
      <c r="D16" s="57">
        <v>3.64</v>
      </c>
      <c r="E16" s="604">
        <v>9.86</v>
      </c>
      <c r="F16" s="708">
        <f t="shared" ref="F16:F22" si="2">E16/D16*100</f>
        <v>270.87912087912088</v>
      </c>
      <c r="G16" s="57">
        <v>0</v>
      </c>
      <c r="H16" s="706">
        <v>0</v>
      </c>
      <c r="I16" s="707">
        <v>0</v>
      </c>
      <c r="J16" s="57">
        <v>0</v>
      </c>
      <c r="K16" s="706">
        <v>0</v>
      </c>
      <c r="L16" s="707">
        <v>0</v>
      </c>
      <c r="M16" s="57">
        <v>0</v>
      </c>
      <c r="N16" s="57">
        <v>0</v>
      </c>
      <c r="O16" s="381">
        <v>0</v>
      </c>
    </row>
    <row r="17" spans="1:15" ht="30" customHeight="1" outlineLevel="1">
      <c r="A17" s="370" t="s">
        <v>56</v>
      </c>
      <c r="B17" s="57">
        <f t="shared" si="0"/>
        <v>1.96</v>
      </c>
      <c r="C17" s="57">
        <f t="shared" si="1"/>
        <v>5.4499999999999993</v>
      </c>
      <c r="D17" s="57">
        <v>1.82</v>
      </c>
      <c r="E17" s="604">
        <v>4.8499999999999996</v>
      </c>
      <c r="F17" s="708">
        <f t="shared" si="2"/>
        <v>266.4835164835165</v>
      </c>
      <c r="G17" s="57">
        <v>0</v>
      </c>
      <c r="H17" s="706">
        <v>0</v>
      </c>
      <c r="I17" s="707">
        <v>0</v>
      </c>
      <c r="J17" s="57">
        <v>0.14000000000000001</v>
      </c>
      <c r="K17" s="604">
        <v>0.6</v>
      </c>
      <c r="L17" s="709">
        <f t="shared" ref="L17:L24" si="3">K17/J17*100</f>
        <v>428.57142857142856</v>
      </c>
      <c r="M17" s="57">
        <v>0</v>
      </c>
      <c r="N17" s="57">
        <v>0</v>
      </c>
      <c r="O17" s="381">
        <v>0</v>
      </c>
    </row>
    <row r="18" spans="1:15" ht="30" customHeight="1" outlineLevel="1">
      <c r="A18" s="370" t="s">
        <v>57</v>
      </c>
      <c r="B18" s="57">
        <f t="shared" si="0"/>
        <v>2.23</v>
      </c>
      <c r="C18" s="57">
        <f t="shared" si="1"/>
        <v>6.0600000000000005</v>
      </c>
      <c r="D18" s="57">
        <v>1.67</v>
      </c>
      <c r="E18" s="604">
        <v>4.3600000000000003</v>
      </c>
      <c r="F18" s="708">
        <f t="shared" si="2"/>
        <v>261.07784431137725</v>
      </c>
      <c r="G18" s="57">
        <v>0</v>
      </c>
      <c r="H18" s="706">
        <v>0</v>
      </c>
      <c r="I18" s="707">
        <v>0</v>
      </c>
      <c r="J18" s="57">
        <v>0.56000000000000005</v>
      </c>
      <c r="K18" s="604">
        <v>1.7</v>
      </c>
      <c r="L18" s="709">
        <f t="shared" si="3"/>
        <v>303.5714285714285</v>
      </c>
      <c r="M18" s="57">
        <v>0</v>
      </c>
      <c r="N18" s="57">
        <v>0</v>
      </c>
      <c r="O18" s="381">
        <v>0</v>
      </c>
    </row>
    <row r="19" spans="1:15" ht="30" customHeight="1" outlineLevel="1">
      <c r="A19" s="370" t="s">
        <v>58</v>
      </c>
      <c r="B19" s="57">
        <f t="shared" si="0"/>
        <v>1.44</v>
      </c>
      <c r="C19" s="57">
        <f t="shared" si="1"/>
        <v>3.177</v>
      </c>
      <c r="D19" s="57">
        <v>0.6</v>
      </c>
      <c r="E19" s="604">
        <v>1.77</v>
      </c>
      <c r="F19" s="708">
        <f t="shared" si="2"/>
        <v>295</v>
      </c>
      <c r="G19" s="57">
        <v>0</v>
      </c>
      <c r="H19" s="706">
        <v>0</v>
      </c>
      <c r="I19" s="707">
        <v>0</v>
      </c>
      <c r="J19" s="57">
        <v>0.84</v>
      </c>
      <c r="K19" s="604">
        <v>1.407</v>
      </c>
      <c r="L19" s="614">
        <f t="shared" si="3"/>
        <v>167.5</v>
      </c>
      <c r="M19" s="57">
        <v>0</v>
      </c>
      <c r="N19" s="57">
        <v>0</v>
      </c>
      <c r="O19" s="381">
        <v>0</v>
      </c>
    </row>
    <row r="20" spans="1:15" ht="30" customHeight="1" outlineLevel="1">
      <c r="A20" s="370" t="s">
        <v>399</v>
      </c>
      <c r="B20" s="57">
        <f t="shared" si="0"/>
        <v>7.1000000000000005</v>
      </c>
      <c r="C20" s="57">
        <f t="shared" si="1"/>
        <v>20.41</v>
      </c>
      <c r="D20" s="57">
        <v>6.53</v>
      </c>
      <c r="E20" s="604">
        <v>18.11</v>
      </c>
      <c r="F20" s="708">
        <f t="shared" si="2"/>
        <v>277.33537519142419</v>
      </c>
      <c r="G20" s="57">
        <v>0</v>
      </c>
      <c r="H20" s="706">
        <v>0</v>
      </c>
      <c r="I20" s="707">
        <v>0</v>
      </c>
      <c r="J20" s="57">
        <v>0.56999999999999995</v>
      </c>
      <c r="K20" s="604">
        <v>2.2999999999999998</v>
      </c>
      <c r="L20" s="709">
        <f t="shared" si="3"/>
        <v>403.50877192982455</v>
      </c>
      <c r="M20" s="57">
        <v>0</v>
      </c>
      <c r="N20" s="57">
        <v>0</v>
      </c>
      <c r="O20" s="381">
        <v>0</v>
      </c>
    </row>
    <row r="21" spans="1:15" ht="30" customHeight="1" outlineLevel="1">
      <c r="A21" s="370" t="s">
        <v>60</v>
      </c>
      <c r="B21" s="57">
        <f t="shared" si="0"/>
        <v>2.88</v>
      </c>
      <c r="C21" s="57">
        <f t="shared" si="1"/>
        <v>7.92</v>
      </c>
      <c r="D21" s="57">
        <v>2.88</v>
      </c>
      <c r="E21" s="604">
        <v>7.92</v>
      </c>
      <c r="F21" s="708">
        <f t="shared" si="2"/>
        <v>275</v>
      </c>
      <c r="G21" s="57">
        <v>0</v>
      </c>
      <c r="H21" s="706">
        <v>0</v>
      </c>
      <c r="I21" s="707">
        <v>0</v>
      </c>
      <c r="J21" s="57">
        <v>0</v>
      </c>
      <c r="K21" s="706">
        <v>0</v>
      </c>
      <c r="L21" s="707">
        <v>0</v>
      </c>
      <c r="M21" s="57">
        <v>0</v>
      </c>
      <c r="N21" s="57">
        <v>0</v>
      </c>
      <c r="O21" s="381">
        <v>0</v>
      </c>
    </row>
    <row r="22" spans="1:15" ht="30" customHeight="1" outlineLevel="1">
      <c r="A22" s="370" t="s">
        <v>61</v>
      </c>
      <c r="B22" s="57">
        <f t="shared" si="0"/>
        <v>8.1199999999999992</v>
      </c>
      <c r="C22" s="57">
        <f t="shared" si="1"/>
        <v>19.13</v>
      </c>
      <c r="D22" s="57">
        <v>7.14</v>
      </c>
      <c r="E22" s="604">
        <v>16.809999999999999</v>
      </c>
      <c r="F22" s="708">
        <f t="shared" si="2"/>
        <v>235.43417366946778</v>
      </c>
      <c r="G22" s="57">
        <v>0.95</v>
      </c>
      <c r="H22" s="604">
        <v>2.2000000000000002</v>
      </c>
      <c r="I22" s="708">
        <f t="shared" ref="I22" si="4">H22/G22*100</f>
        <v>231.57894736842107</v>
      </c>
      <c r="J22" s="706">
        <v>0.03</v>
      </c>
      <c r="K22" s="604">
        <v>0.12</v>
      </c>
      <c r="L22" s="614">
        <f t="shared" si="3"/>
        <v>400</v>
      </c>
      <c r="M22" s="57">
        <v>0</v>
      </c>
      <c r="N22" s="57">
        <v>0</v>
      </c>
      <c r="O22" s="381">
        <v>0</v>
      </c>
    </row>
    <row r="23" spans="1:15" ht="30" customHeight="1" outlineLevel="1">
      <c r="A23" s="370" t="s">
        <v>62</v>
      </c>
      <c r="B23" s="57">
        <f t="shared" si="0"/>
        <v>0</v>
      </c>
      <c r="C23" s="57">
        <f t="shared" si="1"/>
        <v>0</v>
      </c>
      <c r="D23" s="57">
        <v>0</v>
      </c>
      <c r="E23" s="706">
        <v>0</v>
      </c>
      <c r="F23" s="707">
        <v>0</v>
      </c>
      <c r="G23" s="706">
        <v>0</v>
      </c>
      <c r="H23" s="706">
        <v>0</v>
      </c>
      <c r="I23" s="707">
        <v>0</v>
      </c>
      <c r="J23" s="57">
        <v>0</v>
      </c>
      <c r="K23" s="706">
        <v>0</v>
      </c>
      <c r="L23" s="707">
        <v>0</v>
      </c>
      <c r="M23" s="57">
        <v>0</v>
      </c>
      <c r="N23" s="57">
        <v>0</v>
      </c>
      <c r="O23" s="381">
        <v>0</v>
      </c>
    </row>
    <row r="24" spans="1:15" ht="30" customHeight="1" outlineLevel="1">
      <c r="A24" s="370" t="s">
        <v>63</v>
      </c>
      <c r="B24" s="57">
        <f t="shared" si="0"/>
        <v>0.3</v>
      </c>
      <c r="C24" s="57">
        <f t="shared" si="1"/>
        <v>0.8</v>
      </c>
      <c r="D24" s="57">
        <v>0</v>
      </c>
      <c r="E24" s="706">
        <v>0</v>
      </c>
      <c r="F24" s="707">
        <v>0</v>
      </c>
      <c r="G24" s="706">
        <v>0</v>
      </c>
      <c r="H24" s="706">
        <v>0</v>
      </c>
      <c r="I24" s="707">
        <v>0</v>
      </c>
      <c r="J24" s="57">
        <v>0.3</v>
      </c>
      <c r="K24" s="604">
        <v>0.8</v>
      </c>
      <c r="L24" s="709">
        <f t="shared" si="3"/>
        <v>266.66666666666669</v>
      </c>
      <c r="M24" s="57">
        <v>0</v>
      </c>
      <c r="N24" s="57">
        <v>0</v>
      </c>
      <c r="O24" s="381">
        <v>0</v>
      </c>
    </row>
    <row r="25" spans="1:15" ht="9.9499999999999993" customHeight="1" thickBot="1">
      <c r="A25" s="396"/>
      <c r="B25" s="397"/>
      <c r="C25" s="397"/>
      <c r="D25" s="398"/>
      <c r="E25" s="398"/>
      <c r="F25" s="398"/>
      <c r="G25" s="398"/>
      <c r="H25" s="398"/>
      <c r="I25" s="398"/>
      <c r="J25" s="398"/>
      <c r="K25" s="398"/>
      <c r="L25" s="398"/>
      <c r="M25" s="398"/>
      <c r="N25" s="398"/>
      <c r="O25" s="399"/>
    </row>
    <row r="26" spans="1:15" ht="9.9499999999999993" customHeight="1">
      <c r="A26" s="116" t="s">
        <v>73</v>
      </c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</row>
    <row r="27" spans="1:15" ht="15.75" customHeight="1">
      <c r="A27" s="77" t="s">
        <v>64</v>
      </c>
    </row>
    <row r="31" spans="1:15">
      <c r="A31" s="117"/>
    </row>
  </sheetData>
  <mergeCells count="6">
    <mergeCell ref="B6:C6"/>
    <mergeCell ref="M6:O6"/>
    <mergeCell ref="E7:F7"/>
    <mergeCell ref="H7:I7"/>
    <mergeCell ref="K7:L7"/>
    <mergeCell ref="N7:O7"/>
  </mergeCells>
  <phoneticPr fontId="2" type="noConversion"/>
  <printOptions horizontalCentered="1"/>
  <pageMargins left="0.59055118110236227" right="0.59055118110236227" top="0.55118110236220474" bottom="0.55118110236220474" header="0.51181102362204722" footer="0.51181102362204722"/>
  <pageSetup paperSize="9" scale="73" orientation="portrait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L32"/>
  <sheetViews>
    <sheetView view="pageBreakPreview" topLeftCell="A16" zoomScaleNormal="100" workbookViewId="0">
      <selection activeCell="Q36" sqref="Q36"/>
    </sheetView>
  </sheetViews>
  <sheetFormatPr defaultColWidth="7.109375" defaultRowHeight="13.5" outlineLevelRow="1"/>
  <cols>
    <col min="1" max="1" width="9.21875" style="105" customWidth="1"/>
    <col min="2" max="2" width="7.5546875" style="105" bestFit="1" customWidth="1"/>
    <col min="3" max="3" width="7.88671875" style="105" bestFit="1" customWidth="1"/>
    <col min="4" max="4" width="7.5546875" style="105" bestFit="1" customWidth="1"/>
    <col min="5" max="5" width="7" style="105" customWidth="1"/>
    <col min="6" max="6" width="5.77734375" style="105" customWidth="1"/>
    <col min="7" max="7" width="5.44140625" style="105" bestFit="1" customWidth="1"/>
    <col min="8" max="8" width="6.5546875" style="105" customWidth="1"/>
    <col min="9" max="9" width="5.77734375" style="105" customWidth="1"/>
    <col min="10" max="10" width="5.109375" style="105" bestFit="1" customWidth="1"/>
    <col min="11" max="11" width="6.5546875" style="105" customWidth="1"/>
    <col min="12" max="12" width="5.77734375" style="105" customWidth="1"/>
    <col min="13" max="16384" width="7.109375" style="105"/>
  </cols>
  <sheetData>
    <row r="1" spans="1:12" s="96" customFormat="1" ht="15" customHeight="1">
      <c r="A1" s="95"/>
      <c r="I1" s="97"/>
    </row>
    <row r="2" spans="1:12" s="384" customFormat="1" ht="30" customHeight="1">
      <c r="A2" s="382" t="s">
        <v>404</v>
      </c>
      <c r="B2" s="382"/>
      <c r="C2" s="382"/>
      <c r="D2" s="382"/>
      <c r="E2" s="382"/>
      <c r="F2" s="382"/>
      <c r="G2" s="382"/>
      <c r="H2" s="382"/>
      <c r="I2" s="382"/>
      <c r="J2" s="383"/>
      <c r="K2" s="383"/>
      <c r="L2" s="383"/>
    </row>
    <row r="3" spans="1:12" s="384" customFormat="1" ht="30" customHeight="1">
      <c r="A3" s="382" t="s">
        <v>87</v>
      </c>
      <c r="B3" s="382"/>
      <c r="C3" s="382"/>
      <c r="D3" s="382"/>
      <c r="E3" s="382"/>
      <c r="F3" s="382"/>
      <c r="G3" s="382"/>
      <c r="H3" s="382"/>
      <c r="I3" s="382"/>
      <c r="J3" s="383"/>
      <c r="K3" s="383"/>
      <c r="L3" s="383"/>
    </row>
    <row r="4" spans="1:12" s="100" customFormat="1" ht="15" customHeight="1">
      <c r="A4" s="98"/>
      <c r="B4" s="98"/>
      <c r="C4" s="98"/>
      <c r="D4" s="98"/>
      <c r="E4" s="98"/>
      <c r="F4" s="98"/>
      <c r="G4" s="98"/>
      <c r="H4" s="98"/>
      <c r="I4" s="98"/>
      <c r="J4" s="99"/>
      <c r="K4" s="99"/>
      <c r="L4" s="99"/>
    </row>
    <row r="5" spans="1:12" s="175" customFormat="1" ht="15" customHeight="1" thickBot="1">
      <c r="A5" s="175" t="s">
        <v>1</v>
      </c>
      <c r="L5" s="758" t="s">
        <v>45</v>
      </c>
    </row>
    <row r="6" spans="1:12" ht="42">
      <c r="A6" s="820" t="s">
        <v>506</v>
      </c>
      <c r="B6" s="837" t="s">
        <v>47</v>
      </c>
      <c r="C6" s="838"/>
      <c r="D6" s="101" t="s">
        <v>88</v>
      </c>
      <c r="E6" s="102"/>
      <c r="F6" s="102"/>
      <c r="G6" s="101" t="s">
        <v>89</v>
      </c>
      <c r="H6" s="102"/>
      <c r="I6" s="103"/>
      <c r="J6" s="129" t="s">
        <v>493</v>
      </c>
      <c r="K6" s="102"/>
      <c r="L6" s="391"/>
    </row>
    <row r="7" spans="1:12" ht="29.25" customHeight="1">
      <c r="A7" s="845" t="s">
        <v>494</v>
      </c>
      <c r="B7" s="107" t="s">
        <v>70</v>
      </c>
      <c r="C7" s="107" t="s">
        <v>50</v>
      </c>
      <c r="D7" s="108" t="s">
        <v>70</v>
      </c>
      <c r="E7" s="842" t="s">
        <v>400</v>
      </c>
      <c r="F7" s="843"/>
      <c r="G7" s="108" t="s">
        <v>70</v>
      </c>
      <c r="H7" s="842" t="s">
        <v>400</v>
      </c>
      <c r="I7" s="843"/>
      <c r="J7" s="108" t="s">
        <v>70</v>
      </c>
      <c r="K7" s="842" t="s">
        <v>400</v>
      </c>
      <c r="L7" s="844"/>
    </row>
    <row r="8" spans="1:12" ht="19.5" customHeight="1">
      <c r="A8" s="846"/>
      <c r="B8" s="109" t="s">
        <v>52</v>
      </c>
      <c r="C8" s="110" t="s">
        <v>53</v>
      </c>
      <c r="D8" s="109" t="s">
        <v>52</v>
      </c>
      <c r="E8" s="110"/>
      <c r="F8" s="111" t="s">
        <v>3</v>
      </c>
      <c r="G8" s="109" t="s">
        <v>52</v>
      </c>
      <c r="H8" s="110"/>
      <c r="I8" s="111" t="s">
        <v>3</v>
      </c>
      <c r="J8" s="109" t="s">
        <v>52</v>
      </c>
      <c r="K8" s="110"/>
      <c r="L8" s="392" t="s">
        <v>3</v>
      </c>
    </row>
    <row r="9" spans="1:12" ht="33.75" customHeight="1">
      <c r="A9" s="393">
        <v>2014</v>
      </c>
      <c r="B9" s="112">
        <v>1352.3999999999999</v>
      </c>
      <c r="C9" s="112">
        <v>5852.7</v>
      </c>
      <c r="D9" s="57">
        <v>1260</v>
      </c>
      <c r="E9" s="57">
        <v>5755.4450000000006</v>
      </c>
      <c r="F9" s="57">
        <v>456.7813492063492</v>
      </c>
      <c r="G9" s="57">
        <v>40.099999999999994</v>
      </c>
      <c r="H9" s="57">
        <v>38.1</v>
      </c>
      <c r="I9" s="57">
        <v>95.012468827930192</v>
      </c>
      <c r="J9" s="112">
        <v>56.4</v>
      </c>
      <c r="K9" s="112">
        <v>79.050000000000011</v>
      </c>
      <c r="L9" s="394">
        <f>K9/J9*100</f>
        <v>140.15957446808514</v>
      </c>
    </row>
    <row r="10" spans="1:12" s="113" customFormat="1" ht="33.75" customHeight="1">
      <c r="A10" s="393">
        <v>2015</v>
      </c>
      <c r="B10" s="112">
        <v>1352.3999999999999</v>
      </c>
      <c r="C10" s="112">
        <v>5852.7</v>
      </c>
      <c r="D10" s="112">
        <v>1260</v>
      </c>
      <c r="E10" s="112">
        <v>5738.6</v>
      </c>
      <c r="F10" s="112">
        <v>455.44444444444451</v>
      </c>
      <c r="G10" s="112">
        <v>38.1</v>
      </c>
      <c r="H10" s="112">
        <v>36.700000000000003</v>
      </c>
      <c r="I10" s="112">
        <v>96.325459317585299</v>
      </c>
      <c r="J10" s="112">
        <v>54.3</v>
      </c>
      <c r="K10" s="112">
        <v>77.400000000000006</v>
      </c>
      <c r="L10" s="394">
        <f t="shared" ref="L10:L13" si="0">K10/J10*100</f>
        <v>142.54143646408841</v>
      </c>
    </row>
    <row r="11" spans="1:12" s="113" customFormat="1" ht="33.75" customHeight="1">
      <c r="A11" s="393">
        <v>2016</v>
      </c>
      <c r="B11" s="112">
        <v>1346.5</v>
      </c>
      <c r="C11" s="112">
        <v>6147.9000000000005</v>
      </c>
      <c r="D11" s="112">
        <v>1255</v>
      </c>
      <c r="E11" s="112">
        <v>6034.5</v>
      </c>
      <c r="F11" s="112">
        <v>480.8366533864542</v>
      </c>
      <c r="G11" s="112">
        <v>38.800000000000004</v>
      </c>
      <c r="H11" s="112">
        <v>37.300000000000004</v>
      </c>
      <c r="I11" s="112">
        <v>96.134020618556704</v>
      </c>
      <c r="J11" s="112">
        <v>52.7</v>
      </c>
      <c r="K11" s="112">
        <v>76.100000000000009</v>
      </c>
      <c r="L11" s="394">
        <f t="shared" si="0"/>
        <v>144.4022770398482</v>
      </c>
    </row>
    <row r="12" spans="1:12" s="80" customFormat="1" ht="33.75" customHeight="1">
      <c r="A12" s="355">
        <v>2017</v>
      </c>
      <c r="B12" s="57">
        <v>1098</v>
      </c>
      <c r="C12" s="57">
        <v>6053</v>
      </c>
      <c r="D12" s="57">
        <v>997</v>
      </c>
      <c r="E12" s="57">
        <v>5932.5</v>
      </c>
      <c r="F12" s="615">
        <v>595.03510531594804</v>
      </c>
      <c r="G12" s="57">
        <v>41.7</v>
      </c>
      <c r="H12" s="57">
        <v>39.299999999999997</v>
      </c>
      <c r="I12" s="615">
        <v>94.244604316546756</v>
      </c>
      <c r="J12" s="57">
        <v>59.3</v>
      </c>
      <c r="K12" s="57">
        <v>81.2</v>
      </c>
      <c r="L12" s="394">
        <f t="shared" si="0"/>
        <v>136.93086003372684</v>
      </c>
    </row>
    <row r="13" spans="1:12" s="77" customFormat="1" ht="33.75" customHeight="1">
      <c r="A13" s="355">
        <v>2018</v>
      </c>
      <c r="B13" s="57">
        <v>1137.6419354838711</v>
      </c>
      <c r="C13" s="57">
        <v>7851.0000000000009</v>
      </c>
      <c r="D13" s="57">
        <v>1020.0000000000002</v>
      </c>
      <c r="E13" s="57">
        <v>7699.9999999999991</v>
      </c>
      <c r="F13" s="615">
        <f>E13/D13*100</f>
        <v>754.90196078431347</v>
      </c>
      <c r="G13" s="57">
        <v>34.9</v>
      </c>
      <c r="H13" s="57">
        <v>26.999999999999996</v>
      </c>
      <c r="I13" s="615">
        <v>683.13940850637141</v>
      </c>
      <c r="J13" s="57">
        <v>82.741935483870975</v>
      </c>
      <c r="K13" s="57">
        <v>124.00000000000003</v>
      </c>
      <c r="L13" s="394">
        <f t="shared" si="0"/>
        <v>149.86354775828462</v>
      </c>
    </row>
    <row r="14" spans="1:12" s="113" customFormat="1" ht="33.75" customHeight="1">
      <c r="A14" s="619">
        <v>2019</v>
      </c>
      <c r="B14" s="612">
        <f>SUM(B15:B24)</f>
        <v>1005.23</v>
      </c>
      <c r="C14" s="612">
        <f>SUM(C15:C24)</f>
        <v>6185.2599999999993</v>
      </c>
      <c r="D14" s="612">
        <f>SUM(D15:D24)</f>
        <v>933.2600000000001</v>
      </c>
      <c r="E14" s="612">
        <f>SUM(E15:E24)</f>
        <v>6044.4599999999991</v>
      </c>
      <c r="F14" s="613">
        <f>E14/D14*100</f>
        <v>647.67160276878883</v>
      </c>
      <c r="G14" s="612">
        <f>SUM(G15:G24)</f>
        <v>28.230000000000004</v>
      </c>
      <c r="H14" s="612">
        <f>SUM(H15:H24)</f>
        <v>21.070000000000004</v>
      </c>
      <c r="I14" s="613">
        <f>H14/G14*100</f>
        <v>74.636911087495577</v>
      </c>
      <c r="J14" s="612">
        <f>SUM(J15:J24)</f>
        <v>43.739999999999995</v>
      </c>
      <c r="K14" s="612">
        <f>SUM(K15:K24)</f>
        <v>119.73</v>
      </c>
      <c r="L14" s="620">
        <f>K14/J14*100</f>
        <v>273.7311385459534</v>
      </c>
    </row>
    <row r="15" spans="1:12" ht="36" customHeight="1" outlineLevel="1">
      <c r="A15" s="395" t="s">
        <v>54</v>
      </c>
      <c r="B15" s="57">
        <f>SUM(D15,G15,J15)</f>
        <v>73.89</v>
      </c>
      <c r="C15" s="57">
        <f>SUM(H15,E15,K15)</f>
        <v>444.17000000000007</v>
      </c>
      <c r="D15" s="57">
        <v>70.63</v>
      </c>
      <c r="E15" s="604">
        <v>436.22</v>
      </c>
      <c r="F15" s="708">
        <f>E15/D15*100</f>
        <v>617.61291236018701</v>
      </c>
      <c r="G15" s="57">
        <v>0.81</v>
      </c>
      <c r="H15" s="604">
        <v>0.54</v>
      </c>
      <c r="I15" s="708">
        <f>H15/G15*100</f>
        <v>66.666666666666657</v>
      </c>
      <c r="J15" s="57">
        <v>2.4500000000000002</v>
      </c>
      <c r="K15" s="604">
        <v>7.41</v>
      </c>
      <c r="L15" s="710">
        <f>K15/J15*100</f>
        <v>302.44897959183675</v>
      </c>
    </row>
    <row r="16" spans="1:12" ht="36" customHeight="1" outlineLevel="1">
      <c r="A16" s="395" t="s">
        <v>55</v>
      </c>
      <c r="B16" s="57">
        <f t="shared" ref="B16:B24" si="1">SUM(D16,G16,J16)</f>
        <v>98.36</v>
      </c>
      <c r="C16" s="57">
        <f t="shared" ref="C16:C24" si="2">SUM(H16,E16,K16)</f>
        <v>571.95000000000005</v>
      </c>
      <c r="D16" s="57">
        <v>89.21</v>
      </c>
      <c r="E16" s="604">
        <v>551.92999999999995</v>
      </c>
      <c r="F16" s="615">
        <f t="shared" ref="F16:F24" si="3">E16/D16*100</f>
        <v>618.6862459365542</v>
      </c>
      <c r="G16" s="57">
        <v>2.5099999999999998</v>
      </c>
      <c r="H16" s="604">
        <v>1.95</v>
      </c>
      <c r="I16" s="615">
        <f t="shared" ref="I16:I23" si="4">H16/G16*100</f>
        <v>77.689243027888452</v>
      </c>
      <c r="J16" s="57">
        <v>6.64</v>
      </c>
      <c r="K16" s="604">
        <v>18.07</v>
      </c>
      <c r="L16" s="617">
        <f t="shared" ref="L16:L23" si="5">K16/J16*100</f>
        <v>272.13855421686748</v>
      </c>
    </row>
    <row r="17" spans="1:12" ht="36" customHeight="1" outlineLevel="1">
      <c r="A17" s="395" t="s">
        <v>56</v>
      </c>
      <c r="B17" s="57">
        <f t="shared" si="1"/>
        <v>116.83</v>
      </c>
      <c r="C17" s="57">
        <f t="shared" si="2"/>
        <v>990.58</v>
      </c>
      <c r="D17" s="57">
        <v>108.61</v>
      </c>
      <c r="E17" s="604">
        <v>973.63</v>
      </c>
      <c r="F17" s="615">
        <f t="shared" si="3"/>
        <v>896.44599944756465</v>
      </c>
      <c r="G17" s="57">
        <v>2.19</v>
      </c>
      <c r="H17" s="604">
        <v>1.48</v>
      </c>
      <c r="I17" s="615">
        <f t="shared" si="4"/>
        <v>67.579908675799089</v>
      </c>
      <c r="J17" s="57">
        <v>6.03</v>
      </c>
      <c r="K17" s="604">
        <v>15.47</v>
      </c>
      <c r="L17" s="617">
        <f t="shared" si="5"/>
        <v>256.55058043117742</v>
      </c>
    </row>
    <row r="18" spans="1:12" ht="36" customHeight="1" outlineLevel="1">
      <c r="A18" s="395" t="s">
        <v>57</v>
      </c>
      <c r="B18" s="57">
        <f t="shared" si="1"/>
        <v>141.71</v>
      </c>
      <c r="C18" s="57">
        <f t="shared" si="2"/>
        <v>764.97</v>
      </c>
      <c r="D18" s="57">
        <v>114.55</v>
      </c>
      <c r="E18" s="604">
        <v>704.14</v>
      </c>
      <c r="F18" s="615">
        <f t="shared" si="3"/>
        <v>614.7010039284155</v>
      </c>
      <c r="G18" s="57">
        <v>8.0399999999999991</v>
      </c>
      <c r="H18" s="604">
        <v>6.1</v>
      </c>
      <c r="I18" s="615">
        <f t="shared" si="4"/>
        <v>75.870646766169159</v>
      </c>
      <c r="J18" s="57">
        <v>19.12</v>
      </c>
      <c r="K18" s="604">
        <v>54.73</v>
      </c>
      <c r="L18" s="617">
        <f t="shared" si="5"/>
        <v>286.24476987447696</v>
      </c>
    </row>
    <row r="19" spans="1:12" ht="36" customHeight="1" outlineLevel="1">
      <c r="A19" s="395" t="s">
        <v>58</v>
      </c>
      <c r="B19" s="57">
        <f t="shared" si="1"/>
        <v>136.68</v>
      </c>
      <c r="C19" s="57">
        <f t="shared" si="2"/>
        <v>822.67000000000007</v>
      </c>
      <c r="D19" s="57">
        <v>132.4</v>
      </c>
      <c r="E19" s="604">
        <v>817.34</v>
      </c>
      <c r="F19" s="615">
        <f t="shared" si="3"/>
        <v>617.32628398791542</v>
      </c>
      <c r="G19" s="57">
        <v>3.16</v>
      </c>
      <c r="H19" s="604">
        <v>2.34</v>
      </c>
      <c r="I19" s="615">
        <f t="shared" si="4"/>
        <v>74.050632911392398</v>
      </c>
      <c r="J19" s="57">
        <v>1.1200000000000001</v>
      </c>
      <c r="K19" s="604">
        <v>2.99</v>
      </c>
      <c r="L19" s="617">
        <f t="shared" si="5"/>
        <v>266.96428571428572</v>
      </c>
    </row>
    <row r="20" spans="1:12" ht="36" customHeight="1" outlineLevel="1">
      <c r="A20" s="395" t="s">
        <v>399</v>
      </c>
      <c r="B20" s="57">
        <f t="shared" si="1"/>
        <v>94.91</v>
      </c>
      <c r="C20" s="57">
        <f t="shared" si="2"/>
        <v>572.41</v>
      </c>
      <c r="D20" s="57">
        <v>92.96</v>
      </c>
      <c r="E20" s="604">
        <v>570.92999999999995</v>
      </c>
      <c r="F20" s="615">
        <f t="shared" si="3"/>
        <v>614.16738382099823</v>
      </c>
      <c r="G20" s="57">
        <v>1.95</v>
      </c>
      <c r="H20" s="604">
        <v>1.48</v>
      </c>
      <c r="I20" s="615">
        <f t="shared" si="4"/>
        <v>75.897435897435898</v>
      </c>
      <c r="J20" s="57">
        <v>0</v>
      </c>
      <c r="K20" s="57">
        <v>0</v>
      </c>
      <c r="L20" s="57">
        <v>0</v>
      </c>
    </row>
    <row r="21" spans="1:12" ht="36" customHeight="1" outlineLevel="1">
      <c r="A21" s="395" t="s">
        <v>60</v>
      </c>
      <c r="B21" s="57">
        <f t="shared" si="1"/>
        <v>124.38000000000001</v>
      </c>
      <c r="C21" s="57">
        <f t="shared" si="2"/>
        <v>722.41</v>
      </c>
      <c r="D21" s="57">
        <v>117.48</v>
      </c>
      <c r="E21" s="604">
        <v>717.17</v>
      </c>
      <c r="F21" s="615">
        <f t="shared" si="3"/>
        <v>610.46135512427645</v>
      </c>
      <c r="G21" s="57">
        <v>6.9</v>
      </c>
      <c r="H21" s="604">
        <v>5.24</v>
      </c>
      <c r="I21" s="615">
        <f t="shared" si="4"/>
        <v>75.94202898550725</v>
      </c>
      <c r="J21" s="57">
        <v>0</v>
      </c>
      <c r="K21" s="57">
        <v>0</v>
      </c>
      <c r="L21" s="57">
        <v>0</v>
      </c>
    </row>
    <row r="22" spans="1:12" ht="36" customHeight="1" outlineLevel="1">
      <c r="A22" s="395" t="s">
        <v>61</v>
      </c>
      <c r="B22" s="57">
        <f t="shared" si="1"/>
        <v>94.96</v>
      </c>
      <c r="C22" s="57">
        <f t="shared" si="2"/>
        <v>561.28</v>
      </c>
      <c r="D22" s="57">
        <v>89.21</v>
      </c>
      <c r="E22" s="604">
        <v>550.91</v>
      </c>
      <c r="F22" s="615">
        <f t="shared" si="3"/>
        <v>617.5428763591525</v>
      </c>
      <c r="G22" s="57">
        <v>1.46</v>
      </c>
      <c r="H22" s="604">
        <v>1.01</v>
      </c>
      <c r="I22" s="615">
        <f t="shared" si="4"/>
        <v>69.178082191780817</v>
      </c>
      <c r="J22" s="57">
        <v>4.29</v>
      </c>
      <c r="K22" s="604">
        <v>9.36</v>
      </c>
      <c r="L22" s="617">
        <f t="shared" si="5"/>
        <v>218.18181818181816</v>
      </c>
    </row>
    <row r="23" spans="1:12" ht="36" customHeight="1" outlineLevel="1">
      <c r="A23" s="395" t="s">
        <v>62</v>
      </c>
      <c r="B23" s="57">
        <f t="shared" si="1"/>
        <v>98.259999999999991</v>
      </c>
      <c r="C23" s="57">
        <f t="shared" si="2"/>
        <v>581.59</v>
      </c>
      <c r="D23" s="57">
        <v>92.96</v>
      </c>
      <c r="E23" s="604">
        <v>568.96</v>
      </c>
      <c r="F23" s="615">
        <f t="shared" si="3"/>
        <v>612.04819277108436</v>
      </c>
      <c r="G23" s="57">
        <v>1.21</v>
      </c>
      <c r="H23" s="604">
        <v>0.93</v>
      </c>
      <c r="I23" s="615">
        <f t="shared" si="4"/>
        <v>76.859504132231422</v>
      </c>
      <c r="J23" s="57">
        <v>4.09</v>
      </c>
      <c r="K23" s="604">
        <v>11.7</v>
      </c>
      <c r="L23" s="617">
        <f t="shared" si="5"/>
        <v>286.06356968215158</v>
      </c>
    </row>
    <row r="24" spans="1:12" ht="36" customHeight="1" outlineLevel="1">
      <c r="A24" s="395" t="s">
        <v>63</v>
      </c>
      <c r="B24" s="57">
        <f t="shared" si="1"/>
        <v>25.25</v>
      </c>
      <c r="C24" s="57">
        <f t="shared" si="2"/>
        <v>153.22999999999999</v>
      </c>
      <c r="D24" s="57">
        <v>25.25</v>
      </c>
      <c r="E24" s="604">
        <v>153.22999999999999</v>
      </c>
      <c r="F24" s="615">
        <f t="shared" si="3"/>
        <v>606.85148514851471</v>
      </c>
      <c r="G24" s="57">
        <v>0</v>
      </c>
      <c r="H24" s="57">
        <v>0</v>
      </c>
      <c r="I24" s="57">
        <v>0</v>
      </c>
      <c r="J24" s="57">
        <v>0</v>
      </c>
      <c r="K24" s="57">
        <v>0</v>
      </c>
      <c r="L24" s="57">
        <v>0</v>
      </c>
    </row>
    <row r="25" spans="1:12" ht="9.9499999999999993" customHeight="1" thickBot="1">
      <c r="A25" s="396"/>
      <c r="B25" s="397"/>
      <c r="C25" s="397"/>
      <c r="D25" s="398"/>
      <c r="E25" s="398"/>
      <c r="F25" s="398"/>
      <c r="G25" s="398"/>
      <c r="H25" s="398"/>
      <c r="I25" s="398"/>
      <c r="J25" s="398"/>
      <c r="K25" s="398"/>
      <c r="L25" s="399"/>
    </row>
    <row r="26" spans="1:12" ht="12.75" customHeight="1">
      <c r="A26" s="116" t="s">
        <v>73</v>
      </c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</row>
    <row r="27" spans="1:12" s="77" customFormat="1" ht="12.75" customHeight="1">
      <c r="A27" s="235" t="s">
        <v>492</v>
      </c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</row>
    <row r="28" spans="1:12" ht="15.75" customHeight="1">
      <c r="A28" s="77" t="s">
        <v>407</v>
      </c>
    </row>
    <row r="32" spans="1:12">
      <c r="A32" s="117"/>
    </row>
  </sheetData>
  <mergeCells count="5">
    <mergeCell ref="B6:C6"/>
    <mergeCell ref="E7:F7"/>
    <mergeCell ref="H7:I7"/>
    <mergeCell ref="K7:L7"/>
    <mergeCell ref="A7:A8"/>
  </mergeCells>
  <phoneticPr fontId="2" type="noConversion"/>
  <printOptions horizontalCentered="1"/>
  <pageMargins left="0.59055118110236227" right="0.59055118110236227" top="0.55118110236220474" bottom="0.55118110236220474" header="0.51181102362204722" footer="0.51181102362204722"/>
  <pageSetup paperSize="9" scale="73" orientation="portrait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O30"/>
  <sheetViews>
    <sheetView view="pageBreakPreview" topLeftCell="A9" zoomScaleNormal="100" workbookViewId="0">
      <selection activeCell="Q36" sqref="Q36"/>
    </sheetView>
  </sheetViews>
  <sheetFormatPr defaultColWidth="7.109375" defaultRowHeight="13.5"/>
  <cols>
    <col min="1" max="1" width="5.21875" style="77" customWidth="1"/>
    <col min="2" max="2" width="5.6640625" style="77" customWidth="1"/>
    <col min="3" max="3" width="7.88671875" style="77" bestFit="1" customWidth="1"/>
    <col min="4" max="4" width="5.88671875" style="77" customWidth="1"/>
    <col min="5" max="5" width="6.33203125" style="77" customWidth="1"/>
    <col min="6" max="9" width="6.33203125" style="77" bestFit="1" customWidth="1"/>
    <col min="10" max="11" width="5.109375" style="77" customWidth="1"/>
    <col min="12" max="12" width="6.33203125" style="77" bestFit="1" customWidth="1"/>
    <col min="13" max="13" width="5.109375" style="77" customWidth="1"/>
    <col min="14" max="14" width="5.6640625" style="77" customWidth="1"/>
    <col min="15" max="15" width="5.5546875" style="77" customWidth="1"/>
    <col min="16" max="16384" width="7.109375" style="77"/>
  </cols>
  <sheetData>
    <row r="1" spans="1:15" s="32" customFormat="1" ht="15" customHeight="1">
      <c r="I1" s="72"/>
      <c r="O1" s="72"/>
    </row>
    <row r="2" spans="1:15" s="346" customFormat="1" ht="30" customHeight="1">
      <c r="A2" s="344" t="s">
        <v>406</v>
      </c>
      <c r="B2" s="344"/>
      <c r="C2" s="344"/>
      <c r="D2" s="344"/>
      <c r="E2" s="344"/>
      <c r="F2" s="344"/>
      <c r="G2" s="344"/>
      <c r="H2" s="344"/>
      <c r="I2" s="344"/>
      <c r="J2" s="344"/>
      <c r="K2" s="344"/>
      <c r="L2" s="344"/>
      <c r="M2" s="344"/>
      <c r="N2" s="344"/>
      <c r="O2" s="344"/>
    </row>
    <row r="3" spans="1:15" s="346" customFormat="1" ht="30" customHeight="1">
      <c r="A3" s="388" t="s">
        <v>405</v>
      </c>
      <c r="B3" s="388"/>
      <c r="C3" s="388"/>
      <c r="D3" s="388"/>
      <c r="E3" s="388"/>
      <c r="F3" s="388"/>
      <c r="G3" s="388"/>
      <c r="H3" s="388"/>
      <c r="I3" s="388"/>
      <c r="J3" s="388"/>
      <c r="K3" s="388"/>
      <c r="L3" s="388"/>
      <c r="M3" s="388"/>
      <c r="N3" s="388"/>
      <c r="O3" s="388"/>
    </row>
    <row r="4" spans="1:15" s="35" customFormat="1" ht="15" customHeight="1">
      <c r="A4" s="120"/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</row>
    <row r="5" spans="1:15" s="39" customFormat="1" ht="15" customHeight="1" thickBot="1">
      <c r="A5" s="39" t="s">
        <v>1</v>
      </c>
      <c r="O5" s="11" t="s">
        <v>45</v>
      </c>
    </row>
    <row r="6" spans="1:15" ht="19.5" customHeight="1">
      <c r="A6" s="725" t="s">
        <v>98</v>
      </c>
      <c r="B6" s="74" t="s">
        <v>47</v>
      </c>
      <c r="C6" s="75"/>
      <c r="D6" s="88" t="s">
        <v>91</v>
      </c>
      <c r="E6" s="88"/>
      <c r="F6" s="121"/>
      <c r="G6" s="88" t="s">
        <v>92</v>
      </c>
      <c r="H6" s="88"/>
      <c r="I6" s="118"/>
      <c r="J6" s="88" t="s">
        <v>93</v>
      </c>
      <c r="K6" s="88"/>
      <c r="L6" s="118"/>
      <c r="M6" s="88" t="s">
        <v>94</v>
      </c>
      <c r="N6" s="88"/>
      <c r="O6" s="389"/>
    </row>
    <row r="7" spans="1:15" ht="33" customHeight="1">
      <c r="A7" s="716"/>
      <c r="B7" s="46" t="s">
        <v>49</v>
      </c>
      <c r="C7" s="46" t="s">
        <v>50</v>
      </c>
      <c r="D7" s="216" t="s">
        <v>74</v>
      </c>
      <c r="E7" s="842" t="s">
        <v>400</v>
      </c>
      <c r="F7" s="843"/>
      <c r="G7" s="216" t="s">
        <v>74</v>
      </c>
      <c r="H7" s="842" t="s">
        <v>400</v>
      </c>
      <c r="I7" s="843"/>
      <c r="J7" s="216" t="s">
        <v>74</v>
      </c>
      <c r="K7" s="842" t="s">
        <v>400</v>
      </c>
      <c r="L7" s="843"/>
      <c r="M7" s="216" t="s">
        <v>74</v>
      </c>
      <c r="N7" s="842" t="s">
        <v>400</v>
      </c>
      <c r="O7" s="844"/>
    </row>
    <row r="8" spans="1:15" ht="21" customHeight="1">
      <c r="A8" s="726" t="s">
        <v>51</v>
      </c>
      <c r="B8" s="218" t="s">
        <v>52</v>
      </c>
      <c r="C8" s="122" t="s">
        <v>53</v>
      </c>
      <c r="D8" s="218"/>
      <c r="E8" s="737"/>
      <c r="F8" s="119" t="s">
        <v>3</v>
      </c>
      <c r="G8" s="218"/>
      <c r="H8" s="737"/>
      <c r="I8" s="119" t="s">
        <v>3</v>
      </c>
      <c r="J8" s="218"/>
      <c r="K8" s="737"/>
      <c r="L8" s="119" t="s">
        <v>3</v>
      </c>
      <c r="M8" s="218"/>
      <c r="N8" s="737"/>
      <c r="O8" s="390" t="s">
        <v>3</v>
      </c>
    </row>
    <row r="9" spans="1:15" ht="30" customHeight="1">
      <c r="A9" s="355">
        <v>2014</v>
      </c>
      <c r="B9" s="616">
        <v>810.99999999999989</v>
      </c>
      <c r="C9" s="616">
        <v>1323.37</v>
      </c>
      <c r="D9" s="616">
        <v>605</v>
      </c>
      <c r="E9" s="616">
        <v>1086</v>
      </c>
      <c r="F9" s="616">
        <v>179.50413223140495</v>
      </c>
      <c r="G9" s="616">
        <v>131</v>
      </c>
      <c r="H9" s="616">
        <v>167</v>
      </c>
      <c r="I9" s="616">
        <v>127.48091603053436</v>
      </c>
      <c r="J9" s="616">
        <v>9</v>
      </c>
      <c r="K9" s="616">
        <v>8.370000000000001</v>
      </c>
      <c r="L9" s="616">
        <v>93.000000000000014</v>
      </c>
      <c r="M9" s="616">
        <v>66</v>
      </c>
      <c r="N9" s="616">
        <v>61.999999999999993</v>
      </c>
      <c r="O9" s="621">
        <v>93.939393939393938</v>
      </c>
    </row>
    <row r="10" spans="1:15" s="80" customFormat="1" ht="30" customHeight="1">
      <c r="A10" s="355">
        <v>2015</v>
      </c>
      <c r="B10" s="616">
        <v>798</v>
      </c>
      <c r="C10" s="616">
        <v>1385.8999999999999</v>
      </c>
      <c r="D10" s="616">
        <v>601</v>
      </c>
      <c r="E10" s="616">
        <v>1157</v>
      </c>
      <c r="F10" s="616">
        <v>192.51247920133113</v>
      </c>
      <c r="G10" s="616">
        <v>125.30000000000001</v>
      </c>
      <c r="H10" s="616">
        <v>161.9</v>
      </c>
      <c r="I10" s="616">
        <v>129.20989624900238</v>
      </c>
      <c r="J10" s="616">
        <v>8.5</v>
      </c>
      <c r="K10" s="616">
        <v>8</v>
      </c>
      <c r="L10" s="616">
        <v>94.117647058823522</v>
      </c>
      <c r="M10" s="616">
        <v>63.199999999999996</v>
      </c>
      <c r="N10" s="616">
        <v>59.000000000000007</v>
      </c>
      <c r="O10" s="621">
        <v>93.354430379746859</v>
      </c>
    </row>
    <row r="11" spans="1:15" s="80" customFormat="1" ht="30" customHeight="1">
      <c r="A11" s="355">
        <v>2016</v>
      </c>
      <c r="B11" s="616">
        <v>799</v>
      </c>
      <c r="C11" s="616">
        <v>1317.3</v>
      </c>
      <c r="D11" s="616">
        <v>603</v>
      </c>
      <c r="E11" s="616">
        <v>1086</v>
      </c>
      <c r="F11" s="616">
        <v>180.09950248756218</v>
      </c>
      <c r="G11" s="616">
        <v>124.6</v>
      </c>
      <c r="H11" s="616">
        <v>164.9</v>
      </c>
      <c r="I11" s="616">
        <v>132.34349919743181</v>
      </c>
      <c r="J11" s="616">
        <v>8.4</v>
      </c>
      <c r="K11" s="616">
        <v>8.2000000000000011</v>
      </c>
      <c r="L11" s="616">
        <v>97.61904761904762</v>
      </c>
      <c r="M11" s="616">
        <v>63</v>
      </c>
      <c r="N11" s="616">
        <v>58.2</v>
      </c>
      <c r="O11" s="621">
        <v>92.38095238095238</v>
      </c>
    </row>
    <row r="12" spans="1:15" s="80" customFormat="1" ht="30" customHeight="1">
      <c r="A12" s="355">
        <v>2017</v>
      </c>
      <c r="B12" s="616">
        <v>731.80000000000007</v>
      </c>
      <c r="C12" s="616">
        <v>1109.6999999999998</v>
      </c>
      <c r="D12" s="616">
        <v>562</v>
      </c>
      <c r="E12" s="616">
        <v>906</v>
      </c>
      <c r="F12" s="616">
        <v>161.20996441281139</v>
      </c>
      <c r="G12" s="616">
        <v>94.6</v>
      </c>
      <c r="H12" s="616">
        <v>125</v>
      </c>
      <c r="I12" s="616">
        <v>132.13530655391122</v>
      </c>
      <c r="J12" s="616">
        <v>6.2</v>
      </c>
      <c r="K12" s="616">
        <v>7.6</v>
      </c>
      <c r="L12" s="616">
        <v>122.58064516129031</v>
      </c>
      <c r="M12" s="616">
        <v>69</v>
      </c>
      <c r="N12" s="616">
        <v>71.099999999999994</v>
      </c>
      <c r="O12" s="621">
        <v>103.04347826086955</v>
      </c>
    </row>
    <row r="13" spans="1:15" s="80" customFormat="1" ht="30" customHeight="1">
      <c r="A13" s="355">
        <v>2018</v>
      </c>
      <c r="B13" s="616">
        <v>716.9000000000002</v>
      </c>
      <c r="C13" s="616">
        <v>1050.5</v>
      </c>
      <c r="D13" s="616">
        <v>502</v>
      </c>
      <c r="E13" s="616">
        <v>795</v>
      </c>
      <c r="F13" s="616">
        <v>158.36653386454182</v>
      </c>
      <c r="G13" s="616">
        <v>123.00000000000037</v>
      </c>
      <c r="H13" s="616">
        <v>176</v>
      </c>
      <c r="I13" s="616">
        <v>143.08943089430852</v>
      </c>
      <c r="J13" s="616">
        <v>8.4</v>
      </c>
      <c r="K13" s="616">
        <v>8.5</v>
      </c>
      <c r="L13" s="616">
        <v>101.19047619047619</v>
      </c>
      <c r="M13" s="616">
        <v>83.499999999999858</v>
      </c>
      <c r="N13" s="616">
        <v>71.000000000000014</v>
      </c>
      <c r="O13" s="621">
        <v>85.029940119760639</v>
      </c>
    </row>
    <row r="14" spans="1:15" ht="30" customHeight="1">
      <c r="A14" s="601">
        <v>2019</v>
      </c>
      <c r="B14" s="612">
        <f>SUM(B15:B24)</f>
        <v>813.56399999999996</v>
      </c>
      <c r="C14" s="612">
        <f>SUM(C15:C24)</f>
        <v>1272.8</v>
      </c>
      <c r="D14" s="612">
        <f>SUM(D15:D24)</f>
        <v>592.44000000000005</v>
      </c>
      <c r="E14" s="612">
        <f>SUM(E15:E24)</f>
        <v>954.12</v>
      </c>
      <c r="F14" s="613">
        <f>E14/D14*100</f>
        <v>161.04922017419486</v>
      </c>
      <c r="G14" s="612">
        <f>SUM(G15:G24)</f>
        <v>137.75400000000002</v>
      </c>
      <c r="H14" s="612">
        <f>SUM(H15:H24)</f>
        <v>202.51500000000001</v>
      </c>
      <c r="I14" s="613">
        <f>H14/G14*100</f>
        <v>147.01206498540876</v>
      </c>
      <c r="J14" s="612">
        <f>SUM(J15:J24)</f>
        <v>2.52</v>
      </c>
      <c r="K14" s="612">
        <f>SUM(K15:K24)</f>
        <v>8.8550000000000004</v>
      </c>
      <c r="L14" s="613">
        <f>K14/J14*100</f>
        <v>351.38888888888886</v>
      </c>
      <c r="M14" s="612">
        <f>SUM(M15:M24)</f>
        <v>80.849999999999994</v>
      </c>
      <c r="N14" s="612">
        <f>SUM(N15:N24)</f>
        <v>107.31</v>
      </c>
      <c r="O14" s="620">
        <f>N14/M14*100</f>
        <v>132.72727272727275</v>
      </c>
    </row>
    <row r="15" spans="1:15" ht="30" customHeight="1">
      <c r="A15" s="370" t="s">
        <v>54</v>
      </c>
      <c r="B15" s="57">
        <f>SUM(D15,G15,J15,M15)</f>
        <v>51.575999999999993</v>
      </c>
      <c r="C15" s="57">
        <f>SUM(H15,E15,K15,N15)</f>
        <v>85.665000000000006</v>
      </c>
      <c r="D15" s="57">
        <v>36.93</v>
      </c>
      <c r="E15" s="604">
        <v>65.28</v>
      </c>
      <c r="F15" s="708">
        <f>E15/D15*100</f>
        <v>176.76685621445981</v>
      </c>
      <c r="G15" s="57">
        <v>8.7360000000000007</v>
      </c>
      <c r="H15" s="604">
        <v>12.994999999999999</v>
      </c>
      <c r="I15" s="708">
        <f>H15/G15*100</f>
        <v>148.75228937728934</v>
      </c>
      <c r="J15" s="57">
        <v>0</v>
      </c>
      <c r="K15" s="57">
        <v>0</v>
      </c>
      <c r="L15" s="57">
        <v>0</v>
      </c>
      <c r="M15" s="57">
        <v>5.91</v>
      </c>
      <c r="N15" s="604">
        <v>7.39</v>
      </c>
      <c r="O15" s="710">
        <f>N15/M15*100</f>
        <v>125.04230118443316</v>
      </c>
    </row>
    <row r="16" spans="1:15" ht="30" customHeight="1">
      <c r="A16" s="370" t="s">
        <v>55</v>
      </c>
      <c r="B16" s="57">
        <f t="shared" ref="B16:B24" si="0">SUM(D16,G16,J16,M16)</f>
        <v>81.86</v>
      </c>
      <c r="C16" s="57">
        <f t="shared" ref="C16:C24" si="1">SUM(H16,E16,K16,N16)</f>
        <v>136.51499999999999</v>
      </c>
      <c r="D16" s="57">
        <v>52.74</v>
      </c>
      <c r="E16" s="604">
        <v>93.72</v>
      </c>
      <c r="F16" s="615">
        <f t="shared" ref="F16:F24" si="2">E16/D16*100</f>
        <v>177.70193401592718</v>
      </c>
      <c r="G16" s="57">
        <v>16.010000000000002</v>
      </c>
      <c r="H16" s="604">
        <v>24.265000000000001</v>
      </c>
      <c r="I16" s="615">
        <f t="shared" ref="I16:I24" si="3">H16/G16*100</f>
        <v>151.56152404747033</v>
      </c>
      <c r="J16" s="57">
        <v>0.21</v>
      </c>
      <c r="K16" s="604">
        <v>0.72</v>
      </c>
      <c r="L16" s="615">
        <f t="shared" ref="L16:L23" si="4">K16/J16*100</f>
        <v>342.85714285714283</v>
      </c>
      <c r="M16" s="57">
        <v>12.9</v>
      </c>
      <c r="N16" s="604">
        <v>17.809999999999999</v>
      </c>
      <c r="O16" s="617">
        <f t="shared" ref="O16:O24" si="5">N16/M16*100</f>
        <v>138.06201550387595</v>
      </c>
    </row>
    <row r="17" spans="1:15" ht="30" customHeight="1">
      <c r="A17" s="370" t="s">
        <v>56</v>
      </c>
      <c r="B17" s="57">
        <f t="shared" si="0"/>
        <v>86.543999999999997</v>
      </c>
      <c r="C17" s="57">
        <f t="shared" si="1"/>
        <v>126.94499999999999</v>
      </c>
      <c r="D17" s="57">
        <v>62.18</v>
      </c>
      <c r="E17" s="604">
        <v>91.56</v>
      </c>
      <c r="F17" s="615">
        <f t="shared" si="2"/>
        <v>147.24991958829204</v>
      </c>
      <c r="G17" s="57">
        <v>10.304</v>
      </c>
      <c r="H17" s="604">
        <v>15.755000000000001</v>
      </c>
      <c r="I17" s="615">
        <f t="shared" si="3"/>
        <v>152.90178571428572</v>
      </c>
      <c r="J17" s="57">
        <v>0</v>
      </c>
      <c r="K17" s="57">
        <v>0</v>
      </c>
      <c r="L17" s="57">
        <v>0</v>
      </c>
      <c r="M17" s="57">
        <v>14.06</v>
      </c>
      <c r="N17" s="604">
        <v>19.63</v>
      </c>
      <c r="O17" s="617">
        <f t="shared" si="5"/>
        <v>139.61593172119487</v>
      </c>
    </row>
    <row r="18" spans="1:15" ht="30" customHeight="1">
      <c r="A18" s="370" t="s">
        <v>57</v>
      </c>
      <c r="B18" s="57">
        <f t="shared" si="0"/>
        <v>115.998</v>
      </c>
      <c r="C18" s="57">
        <f t="shared" si="1"/>
        <v>191.14</v>
      </c>
      <c r="D18" s="57">
        <v>79.06</v>
      </c>
      <c r="E18" s="604">
        <v>136.91999999999999</v>
      </c>
      <c r="F18" s="615">
        <f t="shared" si="2"/>
        <v>173.18492284341005</v>
      </c>
      <c r="G18" s="57">
        <v>18.928000000000001</v>
      </c>
      <c r="H18" s="604">
        <v>28.175000000000001</v>
      </c>
      <c r="I18" s="615">
        <f t="shared" si="3"/>
        <v>148.85355029585799</v>
      </c>
      <c r="J18" s="57">
        <v>1.62</v>
      </c>
      <c r="K18" s="604">
        <v>5.665</v>
      </c>
      <c r="L18" s="615">
        <f t="shared" si="4"/>
        <v>349.69135802469134</v>
      </c>
      <c r="M18" s="57">
        <v>16.39</v>
      </c>
      <c r="N18" s="604">
        <v>20.38</v>
      </c>
      <c r="O18" s="617">
        <f t="shared" si="5"/>
        <v>124.34411226357534</v>
      </c>
    </row>
    <row r="19" spans="1:15" ht="30" customHeight="1">
      <c r="A19" s="370" t="s">
        <v>58</v>
      </c>
      <c r="B19" s="57">
        <f t="shared" si="0"/>
        <v>123.86199999999999</v>
      </c>
      <c r="C19" s="57">
        <f t="shared" si="1"/>
        <v>173.29999999999998</v>
      </c>
      <c r="D19" s="57">
        <v>96.99</v>
      </c>
      <c r="E19" s="604">
        <v>136.91999999999999</v>
      </c>
      <c r="F19" s="615">
        <f t="shared" si="2"/>
        <v>141.16919270027836</v>
      </c>
      <c r="G19" s="57">
        <v>17.472000000000001</v>
      </c>
      <c r="H19" s="604">
        <v>24.61</v>
      </c>
      <c r="I19" s="615">
        <f t="shared" si="3"/>
        <v>140.85393772893769</v>
      </c>
      <c r="J19" s="57">
        <v>0</v>
      </c>
      <c r="K19" s="57">
        <v>0</v>
      </c>
      <c r="L19" s="57">
        <v>0</v>
      </c>
      <c r="M19" s="57">
        <v>9.4</v>
      </c>
      <c r="N19" s="604">
        <v>11.77</v>
      </c>
      <c r="O19" s="617">
        <f t="shared" si="5"/>
        <v>125.21276595744679</v>
      </c>
    </row>
    <row r="20" spans="1:15" ht="30" customHeight="1">
      <c r="A20" s="370" t="s">
        <v>399</v>
      </c>
      <c r="B20" s="57">
        <f t="shared" si="0"/>
        <v>92.524000000000001</v>
      </c>
      <c r="C20" s="57">
        <f t="shared" si="1"/>
        <v>142.91499999999999</v>
      </c>
      <c r="D20" s="57">
        <v>67.489999999999995</v>
      </c>
      <c r="E20" s="604">
        <v>107.4</v>
      </c>
      <c r="F20" s="615">
        <f t="shared" si="2"/>
        <v>159.13468662024007</v>
      </c>
      <c r="G20" s="57">
        <v>20.384</v>
      </c>
      <c r="H20" s="604">
        <v>29.785</v>
      </c>
      <c r="I20" s="615">
        <f t="shared" si="3"/>
        <v>146.11950549450549</v>
      </c>
      <c r="J20" s="57">
        <v>0</v>
      </c>
      <c r="K20" s="57">
        <v>0</v>
      </c>
      <c r="L20" s="57">
        <v>0</v>
      </c>
      <c r="M20" s="57">
        <v>4.6500000000000004</v>
      </c>
      <c r="N20" s="604">
        <v>5.73</v>
      </c>
      <c r="O20" s="617">
        <f t="shared" si="5"/>
        <v>123.2258064516129</v>
      </c>
    </row>
    <row r="21" spans="1:15" ht="30" customHeight="1">
      <c r="A21" s="370" t="s">
        <v>60</v>
      </c>
      <c r="B21" s="57">
        <f t="shared" si="0"/>
        <v>95.147999999999996</v>
      </c>
      <c r="C21" s="57">
        <f t="shared" si="1"/>
        <v>147.35499999999999</v>
      </c>
      <c r="D21" s="57">
        <v>81.180000000000007</v>
      </c>
      <c r="E21" s="604">
        <v>126.36</v>
      </c>
      <c r="F21" s="615">
        <f t="shared" si="2"/>
        <v>155.65410199556538</v>
      </c>
      <c r="G21" s="57">
        <v>11.648</v>
      </c>
      <c r="H21" s="604">
        <v>17.824999999999999</v>
      </c>
      <c r="I21" s="615">
        <f t="shared" si="3"/>
        <v>153.0305631868132</v>
      </c>
      <c r="J21" s="57">
        <v>0</v>
      </c>
      <c r="K21" s="57">
        <v>0</v>
      </c>
      <c r="L21" s="57">
        <v>0</v>
      </c>
      <c r="M21" s="57">
        <v>2.3199999999999998</v>
      </c>
      <c r="N21" s="604">
        <v>3.17</v>
      </c>
      <c r="O21" s="617">
        <f t="shared" si="5"/>
        <v>136.63793103448276</v>
      </c>
    </row>
    <row r="22" spans="1:15" ht="30" customHeight="1">
      <c r="A22" s="370" t="s">
        <v>61</v>
      </c>
      <c r="B22" s="57">
        <f t="shared" si="0"/>
        <v>70.650000000000006</v>
      </c>
      <c r="C22" s="57">
        <f t="shared" si="1"/>
        <v>122.80499999999999</v>
      </c>
      <c r="D22" s="57">
        <v>55.81</v>
      </c>
      <c r="E22" s="604">
        <v>100.08</v>
      </c>
      <c r="F22" s="615">
        <f t="shared" si="2"/>
        <v>179.32270202472674</v>
      </c>
      <c r="G22" s="57">
        <v>7.28</v>
      </c>
      <c r="H22" s="604">
        <v>11.615</v>
      </c>
      <c r="I22" s="615">
        <f t="shared" si="3"/>
        <v>159.5467032967033</v>
      </c>
      <c r="J22" s="57">
        <v>0.48</v>
      </c>
      <c r="K22" s="604">
        <v>1.75</v>
      </c>
      <c r="L22" s="615">
        <f t="shared" si="4"/>
        <v>364.58333333333337</v>
      </c>
      <c r="M22" s="57">
        <v>7.08</v>
      </c>
      <c r="N22" s="604">
        <v>9.36</v>
      </c>
      <c r="O22" s="617">
        <f t="shared" si="5"/>
        <v>132.20338983050846</v>
      </c>
    </row>
    <row r="23" spans="1:15" ht="30" customHeight="1">
      <c r="A23" s="370" t="s">
        <v>62</v>
      </c>
      <c r="B23" s="57">
        <f t="shared" si="0"/>
        <v>41.085999999999999</v>
      </c>
      <c r="C23" s="57">
        <f t="shared" si="1"/>
        <v>58.42</v>
      </c>
      <c r="D23" s="57">
        <v>25.25</v>
      </c>
      <c r="E23" s="604">
        <v>34.799999999999997</v>
      </c>
      <c r="F23" s="615">
        <f t="shared" si="2"/>
        <v>137.8217821782178</v>
      </c>
      <c r="G23" s="57">
        <v>10.976000000000001</v>
      </c>
      <c r="H23" s="604">
        <v>16.559999999999999</v>
      </c>
      <c r="I23" s="615">
        <f t="shared" si="3"/>
        <v>150.8746355685131</v>
      </c>
      <c r="J23" s="57">
        <v>0.21</v>
      </c>
      <c r="K23" s="604">
        <v>0.72</v>
      </c>
      <c r="L23" s="615">
        <f t="shared" si="4"/>
        <v>342.85714285714283</v>
      </c>
      <c r="M23" s="57">
        <v>4.6500000000000004</v>
      </c>
      <c r="N23" s="604">
        <v>6.34</v>
      </c>
      <c r="O23" s="617">
        <f t="shared" si="5"/>
        <v>136.34408602150535</v>
      </c>
    </row>
    <row r="24" spans="1:15" ht="30" customHeight="1">
      <c r="A24" s="370" t="s">
        <v>63</v>
      </c>
      <c r="B24" s="57">
        <f t="shared" si="0"/>
        <v>54.316000000000003</v>
      </c>
      <c r="C24" s="57">
        <f t="shared" si="1"/>
        <v>87.74</v>
      </c>
      <c r="D24" s="57">
        <v>34.81</v>
      </c>
      <c r="E24" s="604">
        <v>61.08</v>
      </c>
      <c r="F24" s="615">
        <f t="shared" si="2"/>
        <v>175.466819879345</v>
      </c>
      <c r="G24" s="57">
        <v>16.015999999999998</v>
      </c>
      <c r="H24" s="604">
        <v>20.93</v>
      </c>
      <c r="I24" s="615">
        <f t="shared" si="3"/>
        <v>130.68181818181819</v>
      </c>
      <c r="J24" s="57">
        <v>0</v>
      </c>
      <c r="K24" s="57">
        <v>0</v>
      </c>
      <c r="L24" s="57">
        <v>0</v>
      </c>
      <c r="M24" s="57">
        <v>3.49</v>
      </c>
      <c r="N24" s="604">
        <v>5.73</v>
      </c>
      <c r="O24" s="617">
        <f t="shared" si="5"/>
        <v>164.18338108882523</v>
      </c>
    </row>
    <row r="25" spans="1:15" ht="14.25" thickBot="1">
      <c r="A25" s="371"/>
      <c r="B25" s="372"/>
      <c r="C25" s="372"/>
      <c r="D25" s="372"/>
      <c r="E25" s="372"/>
      <c r="F25" s="372"/>
      <c r="G25" s="372"/>
      <c r="H25" s="372"/>
      <c r="I25" s="372"/>
      <c r="J25" s="372"/>
      <c r="K25" s="372"/>
      <c r="L25" s="372"/>
      <c r="M25" s="372"/>
      <c r="N25" s="372"/>
      <c r="O25" s="373"/>
    </row>
    <row r="26" spans="1:15">
      <c r="A26" s="86"/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</row>
    <row r="27" spans="1:15">
      <c r="A27" s="87" t="s">
        <v>395</v>
      </c>
    </row>
    <row r="29" spans="1:15">
      <c r="A29" s="94"/>
    </row>
    <row r="30" spans="1:15">
      <c r="A30" s="61"/>
    </row>
  </sheetData>
  <mergeCells count="4">
    <mergeCell ref="E7:F7"/>
    <mergeCell ref="H7:I7"/>
    <mergeCell ref="K7:L7"/>
    <mergeCell ref="N7:O7"/>
  </mergeCells>
  <phoneticPr fontId="2" type="noConversion"/>
  <printOptions horizontalCentered="1"/>
  <pageMargins left="0.59055118110236227" right="0.59055118110236227" top="0.55118110236220474" bottom="0.55118110236220474" header="0.51181102362204722" footer="0.51181102362204722"/>
  <pageSetup paperSize="9" scale="66" orientation="portrait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L30"/>
  <sheetViews>
    <sheetView view="pageBreakPreview" zoomScaleNormal="100" zoomScaleSheetLayoutView="100" workbookViewId="0">
      <selection activeCell="Q36" sqref="Q36"/>
    </sheetView>
  </sheetViews>
  <sheetFormatPr defaultColWidth="7.109375" defaultRowHeight="13.5"/>
  <cols>
    <col min="1" max="1" width="9.21875" style="77" customWidth="1"/>
    <col min="2" max="2" width="7.77734375" style="77" customWidth="1"/>
    <col min="3" max="9" width="8.6640625" style="77" customWidth="1"/>
    <col min="10" max="16384" width="7.109375" style="77"/>
  </cols>
  <sheetData>
    <row r="1" spans="1:12" s="32" customFormat="1" ht="15" customHeight="1">
      <c r="L1" s="72"/>
    </row>
    <row r="2" spans="1:12" s="346" customFormat="1" ht="30" customHeight="1">
      <c r="A2" s="344" t="s">
        <v>409</v>
      </c>
      <c r="B2" s="344"/>
      <c r="C2" s="344"/>
      <c r="D2" s="344"/>
      <c r="E2" s="344"/>
      <c r="F2" s="344"/>
      <c r="G2" s="345"/>
      <c r="H2" s="345"/>
      <c r="I2" s="345"/>
    </row>
    <row r="3" spans="1:12" s="346" customFormat="1" ht="30" customHeight="1">
      <c r="A3" s="388" t="s">
        <v>75</v>
      </c>
      <c r="B3" s="344"/>
      <c r="C3" s="344"/>
      <c r="D3" s="344"/>
      <c r="E3" s="344"/>
      <c r="F3" s="344"/>
      <c r="G3" s="345"/>
      <c r="H3" s="345"/>
      <c r="I3" s="345"/>
    </row>
    <row r="4" spans="1:12" s="35" customFormat="1" ht="15" customHeight="1">
      <c r="A4" s="120"/>
      <c r="B4" s="33"/>
      <c r="C4" s="33"/>
      <c r="D4" s="33"/>
      <c r="E4" s="33"/>
      <c r="F4" s="33"/>
      <c r="G4" s="34"/>
      <c r="H4" s="34"/>
      <c r="I4" s="34"/>
    </row>
    <row r="5" spans="1:12" s="39" customFormat="1" ht="15" customHeight="1" thickBot="1">
      <c r="A5" s="39" t="s">
        <v>1</v>
      </c>
      <c r="I5" s="11" t="s">
        <v>45</v>
      </c>
    </row>
    <row r="6" spans="1:12" s="35" customFormat="1" ht="18.75" customHeight="1">
      <c r="A6" s="725" t="s">
        <v>46</v>
      </c>
      <c r="B6" s="88" t="s">
        <v>76</v>
      </c>
      <c r="C6" s="88"/>
      <c r="D6" s="75" t="s">
        <v>77</v>
      </c>
      <c r="E6" s="75"/>
      <c r="F6" s="76"/>
      <c r="G6" s="75" t="s">
        <v>78</v>
      </c>
      <c r="H6" s="75"/>
      <c r="I6" s="400"/>
    </row>
    <row r="7" spans="1:12" s="35" customFormat="1" ht="27.75" customHeight="1">
      <c r="A7" s="716"/>
      <c r="B7" s="46" t="s">
        <v>79</v>
      </c>
      <c r="C7" s="124" t="s">
        <v>80</v>
      </c>
      <c r="D7" s="46" t="s">
        <v>81</v>
      </c>
      <c r="E7" s="842" t="s">
        <v>400</v>
      </c>
      <c r="F7" s="843"/>
      <c r="G7" s="46" t="s">
        <v>81</v>
      </c>
      <c r="H7" s="842" t="s">
        <v>400</v>
      </c>
      <c r="I7" s="844"/>
    </row>
    <row r="8" spans="1:12" s="35" customFormat="1" ht="15.75" customHeight="1">
      <c r="A8" s="726" t="s">
        <v>51</v>
      </c>
      <c r="B8" s="218" t="s">
        <v>52</v>
      </c>
      <c r="C8" s="737" t="s">
        <v>53</v>
      </c>
      <c r="D8" s="218" t="s">
        <v>52</v>
      </c>
      <c r="E8" s="218"/>
      <c r="F8" s="125" t="s">
        <v>82</v>
      </c>
      <c r="G8" s="218" t="s">
        <v>52</v>
      </c>
      <c r="H8" s="218"/>
      <c r="I8" s="401" t="s">
        <v>82</v>
      </c>
    </row>
    <row r="9" spans="1:12" s="51" customFormat="1" ht="30" customHeight="1">
      <c r="A9" s="355">
        <v>2014</v>
      </c>
      <c r="B9" s="126">
        <v>670</v>
      </c>
      <c r="C9" s="126">
        <v>19178</v>
      </c>
      <c r="D9" s="126">
        <v>34</v>
      </c>
      <c r="E9" s="126">
        <v>506.70000000000005</v>
      </c>
      <c r="F9" s="126">
        <v>1490.294117647059</v>
      </c>
      <c r="G9" s="126">
        <v>636</v>
      </c>
      <c r="H9" s="126">
        <v>18671.3</v>
      </c>
      <c r="I9" s="402">
        <v>2935.7389937106918</v>
      </c>
    </row>
    <row r="10" spans="1:12" s="38" customFormat="1" ht="30" customHeight="1">
      <c r="A10" s="355">
        <v>2015</v>
      </c>
      <c r="B10" s="126">
        <v>666.3</v>
      </c>
      <c r="C10" s="126">
        <v>19075.2</v>
      </c>
      <c r="D10" s="126">
        <v>33.4</v>
      </c>
      <c r="E10" s="126">
        <v>504</v>
      </c>
      <c r="F10" s="126">
        <v>1508.9820359281439</v>
      </c>
      <c r="G10" s="126">
        <v>632.9</v>
      </c>
      <c r="H10" s="126">
        <v>18571.2</v>
      </c>
      <c r="I10" s="402">
        <v>2934.3024174435145</v>
      </c>
    </row>
    <row r="11" spans="1:12" s="38" customFormat="1" ht="30" customHeight="1">
      <c r="A11" s="355">
        <v>2016</v>
      </c>
      <c r="B11" s="126">
        <v>663.5</v>
      </c>
      <c r="C11" s="126">
        <v>19081</v>
      </c>
      <c r="D11" s="126">
        <v>33.1</v>
      </c>
      <c r="E11" s="126">
        <v>506</v>
      </c>
      <c r="F11" s="126">
        <v>1528.7009063444109</v>
      </c>
      <c r="G11" s="126">
        <v>630.4</v>
      </c>
      <c r="H11" s="126">
        <v>18575</v>
      </c>
      <c r="I11" s="402">
        <v>2946.5418781725889</v>
      </c>
    </row>
    <row r="12" spans="1:12" s="127" customFormat="1" ht="30" customHeight="1">
      <c r="A12" s="355">
        <v>2017</v>
      </c>
      <c r="B12" s="126">
        <v>609.5</v>
      </c>
      <c r="C12" s="126">
        <v>18695</v>
      </c>
      <c r="D12" s="126">
        <v>35</v>
      </c>
      <c r="E12" s="126">
        <v>552</v>
      </c>
      <c r="F12" s="126">
        <v>1577.1428571428573</v>
      </c>
      <c r="G12" s="126">
        <v>574.5</v>
      </c>
      <c r="H12" s="126">
        <v>18143</v>
      </c>
      <c r="I12" s="402">
        <v>3158.0504786771103</v>
      </c>
    </row>
    <row r="13" spans="1:12" s="127" customFormat="1" ht="30" customHeight="1">
      <c r="A13" s="355">
        <v>2018</v>
      </c>
      <c r="B13" s="57">
        <v>626.20000000000005</v>
      </c>
      <c r="C13" s="57">
        <v>18168</v>
      </c>
      <c r="D13" s="57">
        <v>36.20000000000001</v>
      </c>
      <c r="E13" s="57">
        <v>568.00000000000182</v>
      </c>
      <c r="F13" s="615">
        <v>1569.0607734806676</v>
      </c>
      <c r="G13" s="57">
        <v>590</v>
      </c>
      <c r="H13" s="57">
        <v>17600</v>
      </c>
      <c r="I13" s="617">
        <v>2983.0508474576268</v>
      </c>
    </row>
    <row r="14" spans="1:12" s="127" customFormat="1" ht="30" customHeight="1">
      <c r="A14" s="601">
        <v>2019</v>
      </c>
      <c r="B14" s="612">
        <f>SUM(B15:B24)</f>
        <v>715.31</v>
      </c>
      <c r="C14" s="612">
        <f>SUM(C15:C24)</f>
        <v>24850.34</v>
      </c>
      <c r="D14" s="612">
        <f>SUM(D15:D24)</f>
        <v>42.77</v>
      </c>
      <c r="E14" s="612">
        <f>SUM(E15:E24)</f>
        <v>562.38</v>
      </c>
      <c r="F14" s="613">
        <f>E14/D14*100</f>
        <v>1314.8936170212767</v>
      </c>
      <c r="G14" s="612">
        <f>SUM(G15:G24)</f>
        <v>672.54</v>
      </c>
      <c r="H14" s="612">
        <f>SUM(H15:H24)</f>
        <v>24287.96</v>
      </c>
      <c r="I14" s="620">
        <f>H14/G14*100</f>
        <v>3611.3777619175066</v>
      </c>
    </row>
    <row r="15" spans="1:12" s="51" customFormat="1" ht="30" customHeight="1">
      <c r="A15" s="370" t="s">
        <v>54</v>
      </c>
      <c r="B15" s="57">
        <f>SUM(D15,G15)</f>
        <v>13.739999999999998</v>
      </c>
      <c r="C15" s="57">
        <f>SUM(H15,E15)</f>
        <v>357.65</v>
      </c>
      <c r="D15" s="57">
        <v>5.54</v>
      </c>
      <c r="E15" s="604">
        <v>63.16</v>
      </c>
      <c r="F15" s="614">
        <f>E15/D15*100</f>
        <v>1140.0722021660649</v>
      </c>
      <c r="G15" s="57">
        <v>8.1999999999999993</v>
      </c>
      <c r="H15" s="604">
        <v>294.49</v>
      </c>
      <c r="I15" s="618">
        <f>H15/G15*100</f>
        <v>3591.3414634146347</v>
      </c>
    </row>
    <row r="16" spans="1:12" s="51" customFormat="1" ht="30" customHeight="1">
      <c r="A16" s="370" t="s">
        <v>55</v>
      </c>
      <c r="B16" s="57">
        <f t="shared" ref="B16:B24" si="0">SUM(D16,G16)</f>
        <v>13.58</v>
      </c>
      <c r="C16" s="57">
        <f t="shared" ref="C16:C24" si="1">SUM(H16,E16)</f>
        <v>366.97</v>
      </c>
      <c r="D16" s="57">
        <v>4.24</v>
      </c>
      <c r="E16" s="604">
        <v>59.1</v>
      </c>
      <c r="F16" s="615">
        <f t="shared" ref="F16:F23" si="2">E16/D16*100</f>
        <v>1393.867924528302</v>
      </c>
      <c r="G16" s="57">
        <v>9.34</v>
      </c>
      <c r="H16" s="604">
        <v>307.87</v>
      </c>
      <c r="I16" s="617">
        <f t="shared" ref="I16:I24" si="3">H16/G16*100</f>
        <v>3296.2526766595288</v>
      </c>
    </row>
    <row r="17" spans="1:9" s="51" customFormat="1" ht="30" customHeight="1">
      <c r="A17" s="370" t="s">
        <v>56</v>
      </c>
      <c r="B17" s="57">
        <f t="shared" si="0"/>
        <v>11.24</v>
      </c>
      <c r="C17" s="57">
        <f t="shared" si="1"/>
        <v>327.78</v>
      </c>
      <c r="D17" s="57">
        <v>2.4700000000000002</v>
      </c>
      <c r="E17" s="604">
        <v>26.53</v>
      </c>
      <c r="F17" s="615">
        <f t="shared" si="2"/>
        <v>1074.0890688259108</v>
      </c>
      <c r="G17" s="57">
        <v>8.77</v>
      </c>
      <c r="H17" s="604">
        <v>301.25</v>
      </c>
      <c r="I17" s="617">
        <f t="shared" si="3"/>
        <v>3435.0057012542761</v>
      </c>
    </row>
    <row r="18" spans="1:9" s="51" customFormat="1" ht="30" customHeight="1">
      <c r="A18" s="370" t="s">
        <v>57</v>
      </c>
      <c r="B18" s="57">
        <f t="shared" si="0"/>
        <v>55.72</v>
      </c>
      <c r="C18" s="57">
        <f t="shared" si="1"/>
        <v>1671.93</v>
      </c>
      <c r="D18" s="57">
        <v>3.06</v>
      </c>
      <c r="E18" s="604">
        <v>38.700000000000003</v>
      </c>
      <c r="F18" s="615">
        <f t="shared" si="2"/>
        <v>1264.7058823529412</v>
      </c>
      <c r="G18" s="57">
        <v>52.66</v>
      </c>
      <c r="H18" s="604">
        <v>1633.23</v>
      </c>
      <c r="I18" s="617">
        <f t="shared" si="3"/>
        <v>3101.4622104063806</v>
      </c>
    </row>
    <row r="19" spans="1:9" s="51" customFormat="1" ht="30" customHeight="1">
      <c r="A19" s="370" t="s">
        <v>58</v>
      </c>
      <c r="B19" s="57">
        <f t="shared" si="0"/>
        <v>34.08</v>
      </c>
      <c r="C19" s="57">
        <f t="shared" si="1"/>
        <v>1195.8400000000001</v>
      </c>
      <c r="D19" s="57">
        <v>3.65</v>
      </c>
      <c r="E19" s="604">
        <v>49.89</v>
      </c>
      <c r="F19" s="615">
        <f t="shared" si="2"/>
        <v>1366.8493150684933</v>
      </c>
      <c r="G19" s="57">
        <v>30.43</v>
      </c>
      <c r="H19" s="604">
        <v>1145.95</v>
      </c>
      <c r="I19" s="617">
        <f t="shared" si="3"/>
        <v>3765.8560630956295</v>
      </c>
    </row>
    <row r="20" spans="1:9" s="51" customFormat="1" ht="30" customHeight="1">
      <c r="A20" s="370" t="s">
        <v>399</v>
      </c>
      <c r="B20" s="57">
        <f t="shared" si="0"/>
        <v>65.27</v>
      </c>
      <c r="C20" s="57">
        <f t="shared" si="1"/>
        <v>2117.4900000000002</v>
      </c>
      <c r="D20" s="57">
        <v>5.54</v>
      </c>
      <c r="E20" s="604">
        <v>69.3</v>
      </c>
      <c r="F20" s="615">
        <f t="shared" si="2"/>
        <v>1250.9025270758123</v>
      </c>
      <c r="G20" s="57">
        <v>59.73</v>
      </c>
      <c r="H20" s="604">
        <v>2048.19</v>
      </c>
      <c r="I20" s="617">
        <f t="shared" si="3"/>
        <v>3429.0808638874942</v>
      </c>
    </row>
    <row r="21" spans="1:9" s="51" customFormat="1" ht="30" customHeight="1">
      <c r="A21" s="370" t="s">
        <v>60</v>
      </c>
      <c r="B21" s="57">
        <f t="shared" si="0"/>
        <v>15.98</v>
      </c>
      <c r="C21" s="57">
        <f t="shared" si="1"/>
        <v>462.65999999999997</v>
      </c>
      <c r="D21" s="57">
        <v>4.24</v>
      </c>
      <c r="E21" s="604">
        <v>61.08</v>
      </c>
      <c r="F21" s="615">
        <f t="shared" si="2"/>
        <v>1440.5660377358488</v>
      </c>
      <c r="G21" s="57">
        <v>11.74</v>
      </c>
      <c r="H21" s="604">
        <v>401.58</v>
      </c>
      <c r="I21" s="617">
        <f t="shared" si="3"/>
        <v>3420.6132879045995</v>
      </c>
    </row>
    <row r="22" spans="1:9" s="51" customFormat="1" ht="30" customHeight="1">
      <c r="A22" s="370" t="s">
        <v>61</v>
      </c>
      <c r="B22" s="57">
        <f t="shared" si="0"/>
        <v>17.829999999999998</v>
      </c>
      <c r="C22" s="57">
        <f t="shared" si="1"/>
        <v>430.13</v>
      </c>
      <c r="D22" s="57">
        <v>8.49</v>
      </c>
      <c r="E22" s="604">
        <v>122.26</v>
      </c>
      <c r="F22" s="615">
        <f t="shared" si="2"/>
        <v>1440.0471142520614</v>
      </c>
      <c r="G22" s="57">
        <v>9.34</v>
      </c>
      <c r="H22" s="604">
        <v>307.87</v>
      </c>
      <c r="I22" s="617">
        <f t="shared" si="3"/>
        <v>3296.2526766595288</v>
      </c>
    </row>
    <row r="23" spans="1:9" s="51" customFormat="1" ht="30" customHeight="1">
      <c r="A23" s="370" t="s">
        <v>62</v>
      </c>
      <c r="B23" s="57">
        <f t="shared" si="0"/>
        <v>19.559999999999999</v>
      </c>
      <c r="C23" s="57">
        <f t="shared" si="1"/>
        <v>516.85</v>
      </c>
      <c r="D23" s="57">
        <v>5.54</v>
      </c>
      <c r="E23" s="604">
        <v>72.36</v>
      </c>
      <c r="F23" s="615">
        <f t="shared" si="2"/>
        <v>1306.1371841155233</v>
      </c>
      <c r="G23" s="57">
        <v>14.02</v>
      </c>
      <c r="H23" s="604">
        <v>444.49</v>
      </c>
      <c r="I23" s="617">
        <f t="shared" si="3"/>
        <v>3170.3994293865908</v>
      </c>
    </row>
    <row r="24" spans="1:9" s="51" customFormat="1" ht="30" customHeight="1">
      <c r="A24" s="370" t="s">
        <v>63</v>
      </c>
      <c r="B24" s="57">
        <f t="shared" si="0"/>
        <v>468.31</v>
      </c>
      <c r="C24" s="57">
        <f t="shared" si="1"/>
        <v>17403.04</v>
      </c>
      <c r="D24" s="57">
        <v>0</v>
      </c>
      <c r="E24" s="57">
        <v>0</v>
      </c>
      <c r="F24" s="57">
        <v>0</v>
      </c>
      <c r="G24" s="57">
        <v>468.31</v>
      </c>
      <c r="H24" s="604">
        <v>17403.04</v>
      </c>
      <c r="I24" s="617">
        <f t="shared" si="3"/>
        <v>3716.1367470265427</v>
      </c>
    </row>
    <row r="25" spans="1:9" s="51" customFormat="1" ht="9.9499999999999993" customHeight="1" thickBot="1">
      <c r="A25" s="627"/>
      <c r="B25" s="628"/>
      <c r="C25" s="628"/>
      <c r="D25" s="628"/>
      <c r="E25" s="628"/>
      <c r="F25" s="628"/>
      <c r="G25" s="628"/>
      <c r="H25" s="628"/>
      <c r="I25" s="629"/>
    </row>
    <row r="26" spans="1:9" ht="9.9499999999999993" customHeight="1">
      <c r="A26" s="87"/>
    </row>
    <row r="27" spans="1:9" ht="15" customHeight="1">
      <c r="A27" s="87" t="s">
        <v>408</v>
      </c>
    </row>
    <row r="29" spans="1:9">
      <c r="A29" s="94"/>
    </row>
    <row r="30" spans="1:9">
      <c r="A30" s="61"/>
    </row>
  </sheetData>
  <mergeCells count="2">
    <mergeCell ref="E7:F7"/>
    <mergeCell ref="H7:I7"/>
  </mergeCells>
  <phoneticPr fontId="2" type="noConversion"/>
  <printOptions horizontalCentered="1"/>
  <pageMargins left="0.59055118110236227" right="0.59055118110236227" top="0.55118110236220474" bottom="0.23622047244094491" header="0.35433070866141736" footer="0.51181102362204722"/>
  <pageSetup paperSize="9" scale="97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23</vt:i4>
      </vt:variant>
      <vt:variant>
        <vt:lpstr>이름이 지정된 범위</vt:lpstr>
      </vt:variant>
      <vt:variant>
        <vt:i4>20</vt:i4>
      </vt:variant>
    </vt:vector>
  </HeadingPairs>
  <TitlesOfParts>
    <vt:vector size="43" baseType="lpstr">
      <vt:lpstr>Ⅵ.농림수산</vt:lpstr>
      <vt:lpstr>1.농가및농가인구</vt:lpstr>
      <vt:lpstr>2.경지면적</vt:lpstr>
      <vt:lpstr>3.식량작물생산량(정곡)</vt:lpstr>
      <vt:lpstr>4-1.미곡</vt:lpstr>
      <vt:lpstr>4-2.맥류</vt:lpstr>
      <vt:lpstr>4-3.잡곡</vt:lpstr>
      <vt:lpstr>4-4.두류</vt:lpstr>
      <vt:lpstr>4-5.서류</vt:lpstr>
      <vt:lpstr>5.채소류생산량</vt:lpstr>
      <vt:lpstr>6.특용작물 생산량</vt:lpstr>
      <vt:lpstr>7.농업용기계보유 </vt:lpstr>
      <vt:lpstr>8.농업용지하수</vt:lpstr>
      <vt:lpstr>9.가축사육</vt:lpstr>
      <vt:lpstr>10.가축전염병발생</vt:lpstr>
      <vt:lpstr>11.임산물생산량</vt:lpstr>
      <vt:lpstr>12.임목벌채허가</vt:lpstr>
      <vt:lpstr>13.조림</vt:lpstr>
      <vt:lpstr>14.불법산림훼손피해</vt:lpstr>
      <vt:lpstr>15.어가및어가인구</vt:lpstr>
      <vt:lpstr>16.어선보유</vt:lpstr>
      <vt:lpstr>17.친환경농축산물 출하현황</vt:lpstr>
      <vt:lpstr>18.화훼재배현황</vt:lpstr>
      <vt:lpstr>'1.농가및농가인구'!Print_Area</vt:lpstr>
      <vt:lpstr>'10.가축전염병발생'!Print_Area</vt:lpstr>
      <vt:lpstr>'12.임목벌채허가'!Print_Area</vt:lpstr>
      <vt:lpstr>'13.조림'!Print_Area</vt:lpstr>
      <vt:lpstr>'14.불법산림훼손피해'!Print_Area</vt:lpstr>
      <vt:lpstr>'15.어가및어가인구'!Print_Area</vt:lpstr>
      <vt:lpstr>'16.어선보유'!Print_Area</vt:lpstr>
      <vt:lpstr>'18.화훼재배현황'!Print_Area</vt:lpstr>
      <vt:lpstr>'2.경지면적'!Print_Area</vt:lpstr>
      <vt:lpstr>'3.식량작물생산량(정곡)'!Print_Area</vt:lpstr>
      <vt:lpstr>'4-1.미곡'!Print_Area</vt:lpstr>
      <vt:lpstr>'4-2.맥류'!Print_Area</vt:lpstr>
      <vt:lpstr>'4-3.잡곡'!Print_Area</vt:lpstr>
      <vt:lpstr>'4-4.두류'!Print_Area</vt:lpstr>
      <vt:lpstr>'4-5.서류'!Print_Area</vt:lpstr>
      <vt:lpstr>'6.특용작물 생산량'!Print_Area</vt:lpstr>
      <vt:lpstr>'7.농업용기계보유 '!Print_Area</vt:lpstr>
      <vt:lpstr>'8.농업용지하수'!Print_Area</vt:lpstr>
      <vt:lpstr>'9.가축사육'!Print_Area</vt:lpstr>
      <vt:lpstr>Ⅵ.농림수산!Print_Area</vt:lpstr>
    </vt:vector>
  </TitlesOfParts>
  <Company>통계청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2019-10-16T14:03:05Z</cp:lastPrinted>
  <dcterms:created xsi:type="dcterms:W3CDTF">2010-02-11T04:23:46Z</dcterms:created>
  <dcterms:modified xsi:type="dcterms:W3CDTF">2022-12-12T04:55:13Z</dcterms:modified>
</cp:coreProperties>
</file>