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★정보화업무★\2020년\2. 통계업무\★2019 통계연보\★2019 통계연보자료(홍천군)\★통계연보 최종수정사항(기간제가 다시 수정)\2018최최종\"/>
    </mc:Choice>
  </mc:AlternateContent>
  <bookViews>
    <workbookView xWindow="-15" yWindow="165" windowWidth="28860" windowHeight="5865" tabRatio="902" firstSheet="1" activeTab="9"/>
  </bookViews>
  <sheets>
    <sheet name="Ⅷ. 전기·가스·수도" sheetId="14" r:id="rId1"/>
    <sheet name="1.용도별전력사용량" sheetId="2" r:id="rId2"/>
    <sheet name="2.제조업중분류별전력사용량" sheetId="26" r:id="rId3"/>
    <sheet name="3.가스공급량" sheetId="4" r:id="rId4"/>
    <sheet name="4.도시가스 보급률" sheetId="27" r:id="rId5"/>
    <sheet name="5.고압가스시설현황" sheetId="16" r:id="rId6"/>
    <sheet name="6.상수도" sheetId="18" r:id="rId7"/>
    <sheet name="7.상수도관" sheetId="19" r:id="rId8"/>
    <sheet name="8.급수사용량" sheetId="20" r:id="rId9"/>
    <sheet name="9.급수사용료부과" sheetId="21" r:id="rId10"/>
    <sheet name="10.하수도인구및보급률" sheetId="22" r:id="rId11"/>
    <sheet name="11.하수사용료부과" sheetId="23" r:id="rId12"/>
    <sheet name="12.하수관거" sheetId="24" r:id="rId13"/>
  </sheets>
  <definedNames>
    <definedName name="aaa">#REF!</definedName>
    <definedName name="bbb">#REF!</definedName>
    <definedName name="_xlnm.Print_Area" localSheetId="1">'1.용도별전력사용량'!$A$1:$R$60</definedName>
    <definedName name="_xlnm.Print_Area" localSheetId="10">'10.하수도인구및보급률'!$A$1:$I$21</definedName>
    <definedName name="_xlnm.Print_Area" localSheetId="11">'11.하수사용료부과'!$A$1:$J$38</definedName>
    <definedName name="_xlnm.Print_Area" localSheetId="12">'12.하수관거'!$A$1:$M$35</definedName>
    <definedName name="_xlnm.Print_Area" localSheetId="3">'3.가스공급량'!$A$1:$G$59</definedName>
    <definedName name="_xlnm.Print_Area" localSheetId="5">'5.고압가스시설현황'!$A$1:$H$21</definedName>
    <definedName name="_xlnm.Print_Area" localSheetId="6">'6.상수도'!$A$1:$H$53</definedName>
    <definedName name="_xlnm.Print_Area" localSheetId="7">'7.상수도관'!$A$1:$AG$56</definedName>
    <definedName name="_xlnm.Print_Area" localSheetId="8">'8.급수사용량'!$A$1:$G$50</definedName>
    <definedName name="_xlnm.Print_Area" localSheetId="9">'9.급수사용료부과'!$A$1:$I$51</definedName>
    <definedName name="_xlnm.Print_Area" localSheetId="0">'Ⅷ. 전기·가스·수도'!$A$1:$J$42</definedName>
    <definedName name="수정">#REF!</definedName>
  </definedNames>
  <calcPr calcId="162913"/>
</workbook>
</file>

<file path=xl/calcChain.xml><?xml version="1.0" encoding="utf-8"?>
<calcChain xmlns="http://schemas.openxmlformats.org/spreadsheetml/2006/main">
  <c r="B17" i="26" l="1"/>
  <c r="B18" i="26"/>
  <c r="B19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47" i="26"/>
  <c r="B16" i="26"/>
  <c r="I44" i="2" l="1"/>
  <c r="G44" i="2"/>
  <c r="L44" i="2"/>
  <c r="N44" i="2"/>
  <c r="P44" i="2"/>
  <c r="R44" i="2"/>
  <c r="I34" i="23" l="1"/>
  <c r="F34" i="23"/>
  <c r="D17" i="22"/>
  <c r="E17" i="22"/>
  <c r="I17" i="22" s="1"/>
  <c r="Q44" i="2" l="1"/>
  <c r="O44" i="2"/>
  <c r="M44" i="2"/>
  <c r="H44" i="2"/>
  <c r="F44" i="2"/>
  <c r="D44" i="2"/>
  <c r="I43" i="19"/>
  <c r="I44" i="19"/>
  <c r="I45" i="19"/>
  <c r="I46" i="19"/>
  <c r="I47" i="19"/>
  <c r="I48" i="19"/>
  <c r="I49" i="19"/>
  <c r="I50" i="19"/>
  <c r="I51" i="19"/>
  <c r="I42" i="19"/>
  <c r="V43" i="19"/>
  <c r="V44" i="19"/>
  <c r="V45" i="19"/>
  <c r="V46" i="19"/>
  <c r="V47" i="19"/>
  <c r="V48" i="19"/>
  <c r="V49" i="19"/>
  <c r="V50" i="19"/>
  <c r="V51" i="19"/>
  <c r="V42" i="19"/>
  <c r="V40" i="19" s="1"/>
  <c r="P43" i="19"/>
  <c r="P44" i="19"/>
  <c r="P45" i="19"/>
  <c r="P46" i="19"/>
  <c r="P47" i="19"/>
  <c r="P48" i="19"/>
  <c r="P49" i="19"/>
  <c r="P50" i="19"/>
  <c r="P51" i="19"/>
  <c r="P42" i="19"/>
  <c r="C43" i="19"/>
  <c r="C44" i="19"/>
  <c r="C45" i="19"/>
  <c r="C46" i="19"/>
  <c r="C47" i="19"/>
  <c r="C48" i="19"/>
  <c r="C49" i="19"/>
  <c r="C50" i="19"/>
  <c r="C51" i="19"/>
  <c r="C42" i="19"/>
  <c r="Q40" i="19"/>
  <c r="R40" i="19"/>
  <c r="S40" i="19"/>
  <c r="T40" i="19"/>
  <c r="U40" i="19"/>
  <c r="W40" i="19"/>
  <c r="X40" i="19"/>
  <c r="Y40" i="19"/>
  <c r="Z40" i="19"/>
  <c r="AA40" i="19"/>
  <c r="AB40" i="19"/>
  <c r="AC40" i="19"/>
  <c r="AD40" i="19"/>
  <c r="AE40" i="19"/>
  <c r="AF40" i="19"/>
  <c r="AG40" i="19"/>
  <c r="D40" i="19"/>
  <c r="E40" i="19"/>
  <c r="F40" i="19"/>
  <c r="G40" i="19"/>
  <c r="H40" i="19"/>
  <c r="J40" i="19"/>
  <c r="K40" i="19"/>
  <c r="L40" i="19"/>
  <c r="M40" i="19"/>
  <c r="N40" i="19"/>
  <c r="D17" i="24"/>
  <c r="C18" i="24"/>
  <c r="D18" i="24" s="1"/>
  <c r="B18" i="24"/>
  <c r="B19" i="23"/>
  <c r="J19" i="22"/>
  <c r="G38" i="21"/>
  <c r="H38" i="21"/>
  <c r="I38" i="21"/>
  <c r="F38" i="21"/>
  <c r="C14" i="21"/>
  <c r="D14" i="21"/>
  <c r="E14" i="21"/>
  <c r="F14" i="21"/>
  <c r="G14" i="21"/>
  <c r="H14" i="21"/>
  <c r="I14" i="21"/>
  <c r="C38" i="21"/>
  <c r="B41" i="21"/>
  <c r="B42" i="21"/>
  <c r="B43" i="21"/>
  <c r="B44" i="21"/>
  <c r="B45" i="21"/>
  <c r="B46" i="21"/>
  <c r="B47" i="21"/>
  <c r="B48" i="21"/>
  <c r="B49" i="21"/>
  <c r="B40" i="21"/>
  <c r="D38" i="21"/>
  <c r="E38" i="21"/>
  <c r="B40" i="20"/>
  <c r="B41" i="20"/>
  <c r="B42" i="20"/>
  <c r="B43" i="20"/>
  <c r="B44" i="20"/>
  <c r="B45" i="20"/>
  <c r="B46" i="20"/>
  <c r="B47" i="20"/>
  <c r="B48" i="20"/>
  <c r="B39" i="20"/>
  <c r="C37" i="20"/>
  <c r="D37" i="20"/>
  <c r="E37" i="20"/>
  <c r="F37" i="20"/>
  <c r="G37" i="20"/>
  <c r="G43" i="18"/>
  <c r="G44" i="18"/>
  <c r="G45" i="18"/>
  <c r="G46" i="18"/>
  <c r="G47" i="18"/>
  <c r="G48" i="18"/>
  <c r="G49" i="18"/>
  <c r="G50" i="18"/>
  <c r="G51" i="18"/>
  <c r="G42" i="18"/>
  <c r="D51" i="18"/>
  <c r="D50" i="18"/>
  <c r="D49" i="18"/>
  <c r="D48" i="18"/>
  <c r="D47" i="18"/>
  <c r="D46" i="18"/>
  <c r="D45" i="18"/>
  <c r="D44" i="18"/>
  <c r="D43" i="18"/>
  <c r="D42" i="18"/>
  <c r="C40" i="18"/>
  <c r="G40" i="18" s="1"/>
  <c r="E40" i="18"/>
  <c r="F40" i="18"/>
  <c r="H40" i="18"/>
  <c r="B40" i="18"/>
  <c r="B12" i="27"/>
  <c r="B13" i="27"/>
  <c r="B14" i="27"/>
  <c r="B15" i="27"/>
  <c r="B16" i="27"/>
  <c r="B11" i="27"/>
  <c r="G43" i="4"/>
  <c r="E43" i="4"/>
  <c r="C43" i="4"/>
  <c r="U48" i="26"/>
  <c r="T48" i="26"/>
  <c r="R48" i="26"/>
  <c r="Q48" i="26"/>
  <c r="P48" i="26"/>
  <c r="O48" i="26"/>
  <c r="C48" i="26"/>
  <c r="D48" i="26"/>
  <c r="E48" i="26"/>
  <c r="F48" i="26"/>
  <c r="G48" i="26"/>
  <c r="H48" i="26"/>
  <c r="I48" i="26"/>
  <c r="J48" i="26"/>
  <c r="L48" i="26"/>
  <c r="M48" i="26"/>
  <c r="B51" i="26"/>
  <c r="B52" i="26"/>
  <c r="B53" i="26"/>
  <c r="B54" i="26"/>
  <c r="B55" i="26"/>
  <c r="B56" i="26"/>
  <c r="B57" i="26"/>
  <c r="B58" i="26"/>
  <c r="B59" i="26"/>
  <c r="B60" i="26"/>
  <c r="B61" i="26"/>
  <c r="B50" i="26"/>
  <c r="K47" i="2"/>
  <c r="B47" i="2" s="1"/>
  <c r="K48" i="2"/>
  <c r="B48" i="2" s="1"/>
  <c r="K49" i="2"/>
  <c r="B49" i="2" s="1"/>
  <c r="K50" i="2"/>
  <c r="B50" i="2" s="1"/>
  <c r="K51" i="2"/>
  <c r="B51" i="2" s="1"/>
  <c r="K52" i="2"/>
  <c r="B52" i="2" s="1"/>
  <c r="R52" i="2" s="1"/>
  <c r="K53" i="2"/>
  <c r="B53" i="2" s="1"/>
  <c r="G53" i="2" s="1"/>
  <c r="K54" i="2"/>
  <c r="B54" i="2" s="1"/>
  <c r="R54" i="2" s="1"/>
  <c r="K55" i="2"/>
  <c r="B55" i="2" s="1"/>
  <c r="R55" i="2" s="1"/>
  <c r="K56" i="2"/>
  <c r="B56" i="2" s="1"/>
  <c r="R56" i="2" s="1"/>
  <c r="K57" i="2"/>
  <c r="B57" i="2" s="1"/>
  <c r="K46" i="2"/>
  <c r="B46" i="2" s="1"/>
  <c r="E46" i="2" s="1"/>
  <c r="B49" i="26" l="1"/>
  <c r="B42" i="19"/>
  <c r="J34" i="23"/>
  <c r="G49" i="2"/>
  <c r="E49" i="2"/>
  <c r="I49" i="2"/>
  <c r="R50" i="2"/>
  <c r="E50" i="2"/>
  <c r="G57" i="2"/>
  <c r="E57" i="2"/>
  <c r="C57" i="2"/>
  <c r="R48" i="2"/>
  <c r="E48" i="2"/>
  <c r="R47" i="2"/>
  <c r="E47" i="2"/>
  <c r="R51" i="2"/>
  <c r="E51" i="2"/>
  <c r="L49" i="2"/>
  <c r="C49" i="2"/>
  <c r="E53" i="2"/>
  <c r="N49" i="2"/>
  <c r="K44" i="2"/>
  <c r="R57" i="2"/>
  <c r="C53" i="2"/>
  <c r="N57" i="2"/>
  <c r="P57" i="2"/>
  <c r="C48" i="2"/>
  <c r="C54" i="2"/>
  <c r="L53" i="2"/>
  <c r="P53" i="2"/>
  <c r="C50" i="2"/>
  <c r="I57" i="2"/>
  <c r="N53" i="2"/>
  <c r="R49" i="2"/>
  <c r="C56" i="2"/>
  <c r="E56" i="2"/>
  <c r="E55" i="2"/>
  <c r="E54" i="2"/>
  <c r="I53" i="2"/>
  <c r="L57" i="2"/>
  <c r="P49" i="2"/>
  <c r="R53" i="2"/>
  <c r="C52" i="2"/>
  <c r="I48" i="2"/>
  <c r="G47" i="2"/>
  <c r="B44" i="2"/>
  <c r="G46" i="2"/>
  <c r="G54" i="2"/>
  <c r="G50" i="2"/>
  <c r="I46" i="2"/>
  <c r="I50" i="2"/>
  <c r="I54" i="2"/>
  <c r="L46" i="2"/>
  <c r="L50" i="2"/>
  <c r="L54" i="2"/>
  <c r="N46" i="2"/>
  <c r="N50" i="2"/>
  <c r="N54" i="2"/>
  <c r="P46" i="2"/>
  <c r="P50" i="2"/>
  <c r="P54" i="2"/>
  <c r="R46" i="2"/>
  <c r="E52" i="2"/>
  <c r="G52" i="2"/>
  <c r="G55" i="2"/>
  <c r="G51" i="2"/>
  <c r="C47" i="2"/>
  <c r="C51" i="2"/>
  <c r="C55" i="2"/>
  <c r="I47" i="2"/>
  <c r="I51" i="2"/>
  <c r="I55" i="2"/>
  <c r="L47" i="2"/>
  <c r="L51" i="2"/>
  <c r="L55" i="2"/>
  <c r="N47" i="2"/>
  <c r="N51" i="2"/>
  <c r="N55" i="2"/>
  <c r="P47" i="2"/>
  <c r="P51" i="2"/>
  <c r="P55" i="2"/>
  <c r="G56" i="2"/>
  <c r="G48" i="2"/>
  <c r="I52" i="2"/>
  <c r="I56" i="2"/>
  <c r="L48" i="2"/>
  <c r="L52" i="2"/>
  <c r="L56" i="2"/>
  <c r="N48" i="2"/>
  <c r="N52" i="2"/>
  <c r="N56" i="2"/>
  <c r="P48" i="2"/>
  <c r="P52" i="2"/>
  <c r="P56" i="2"/>
  <c r="I40" i="19"/>
  <c r="B49" i="19"/>
  <c r="B45" i="19"/>
  <c r="B51" i="19"/>
  <c r="B47" i="19"/>
  <c r="P40" i="19"/>
  <c r="B48" i="19"/>
  <c r="B44" i="19"/>
  <c r="B50" i="19"/>
  <c r="B46" i="19"/>
  <c r="B43" i="19"/>
  <c r="C40" i="19"/>
  <c r="B38" i="21"/>
  <c r="B37" i="20"/>
  <c r="D40" i="18"/>
  <c r="B48" i="26"/>
  <c r="C46" i="2"/>
  <c r="E44" i="2" l="1"/>
  <c r="B40" i="19"/>
  <c r="C17" i="18" l="1"/>
  <c r="E17" i="18"/>
  <c r="F17" i="18"/>
  <c r="H17" i="18"/>
  <c r="B17" i="18"/>
  <c r="C14" i="20" l="1"/>
  <c r="D14" i="20"/>
  <c r="E14" i="20"/>
  <c r="F14" i="20"/>
  <c r="G14" i="20"/>
  <c r="C33" i="2" l="1"/>
  <c r="C34" i="2"/>
  <c r="C35" i="2"/>
  <c r="C36" i="2"/>
  <c r="C37" i="2"/>
  <c r="C38" i="2"/>
  <c r="C39" i="2"/>
  <c r="C40" i="2"/>
  <c r="C41" i="2"/>
  <c r="C42" i="2"/>
  <c r="C43" i="2"/>
  <c r="C32" i="2"/>
  <c r="C15" i="4" l="1"/>
  <c r="E15" i="4"/>
  <c r="G15" i="4"/>
  <c r="B20" i="26" l="1"/>
  <c r="C12" i="22" l="1"/>
  <c r="I13" i="22"/>
  <c r="G19" i="18" l="1"/>
  <c r="G18" i="18"/>
  <c r="G20" i="18"/>
  <c r="G21" i="18"/>
  <c r="G22" i="18"/>
  <c r="G23" i="18"/>
  <c r="G24" i="18"/>
  <c r="G26" i="18"/>
  <c r="G27" i="18"/>
  <c r="U16" i="19" l="1"/>
  <c r="Q16" i="2"/>
  <c r="K18" i="2"/>
  <c r="B18" i="2" s="1"/>
  <c r="N18" i="2" s="1"/>
  <c r="K19" i="2"/>
  <c r="B19" i="2" s="1"/>
  <c r="K20" i="2"/>
  <c r="B20" i="2" s="1"/>
  <c r="G20" i="2" s="1"/>
  <c r="K21" i="2"/>
  <c r="B21" i="2" s="1"/>
  <c r="K22" i="2"/>
  <c r="B22" i="2" s="1"/>
  <c r="K23" i="2"/>
  <c r="B23" i="2" s="1"/>
  <c r="K24" i="2"/>
  <c r="B24" i="2" s="1"/>
  <c r="L24" i="2" s="1"/>
  <c r="K25" i="2"/>
  <c r="B25" i="2" s="1"/>
  <c r="K26" i="2"/>
  <c r="B26" i="2" s="1"/>
  <c r="K27" i="2"/>
  <c r="B27" i="2" s="1"/>
  <c r="K28" i="2"/>
  <c r="B28" i="2" s="1"/>
  <c r="K29" i="2"/>
  <c r="B29" i="2" s="1"/>
  <c r="O16" i="2"/>
  <c r="M16" i="2"/>
  <c r="H16" i="2"/>
  <c r="F16" i="2"/>
  <c r="D16" i="2"/>
  <c r="B25" i="21"/>
  <c r="B24" i="21"/>
  <c r="B23" i="21"/>
  <c r="B22" i="21"/>
  <c r="B21" i="21"/>
  <c r="B20" i="21"/>
  <c r="B19" i="21"/>
  <c r="B18" i="21"/>
  <c r="B17" i="21"/>
  <c r="B16" i="21"/>
  <c r="B14" i="21" s="1"/>
  <c r="B24" i="20"/>
  <c r="B23" i="20"/>
  <c r="B22" i="20"/>
  <c r="B21" i="20"/>
  <c r="B20" i="20"/>
  <c r="B19" i="20"/>
  <c r="B18" i="20"/>
  <c r="B17" i="20"/>
  <c r="B16" i="20"/>
  <c r="B15" i="20"/>
  <c r="V27" i="19"/>
  <c r="P27" i="19"/>
  <c r="I27" i="19"/>
  <c r="C27" i="19"/>
  <c r="V26" i="19"/>
  <c r="P26" i="19"/>
  <c r="I26" i="19"/>
  <c r="C26" i="19"/>
  <c r="V25" i="19"/>
  <c r="P25" i="19"/>
  <c r="I25" i="19"/>
  <c r="C25" i="19"/>
  <c r="V24" i="19"/>
  <c r="P24" i="19"/>
  <c r="I24" i="19"/>
  <c r="C24" i="19"/>
  <c r="V23" i="19"/>
  <c r="P23" i="19"/>
  <c r="I23" i="19"/>
  <c r="C23" i="19"/>
  <c r="V22" i="19"/>
  <c r="P22" i="19"/>
  <c r="I22" i="19"/>
  <c r="C22" i="19"/>
  <c r="V21" i="19"/>
  <c r="P21" i="19"/>
  <c r="I21" i="19"/>
  <c r="C21" i="19"/>
  <c r="V20" i="19"/>
  <c r="I20" i="19"/>
  <c r="C20" i="19"/>
  <c r="V19" i="19"/>
  <c r="P19" i="19"/>
  <c r="I19" i="19"/>
  <c r="C19" i="19"/>
  <c r="AG16" i="19"/>
  <c r="V18" i="19"/>
  <c r="P18" i="19"/>
  <c r="L16" i="19"/>
  <c r="C18" i="19"/>
  <c r="AE16" i="19"/>
  <c r="AF16" i="19"/>
  <c r="Y16" i="19"/>
  <c r="S16" i="19"/>
  <c r="Q16" i="19"/>
  <c r="N16" i="19"/>
  <c r="J16" i="19"/>
  <c r="H16" i="19"/>
  <c r="F16" i="19"/>
  <c r="D16" i="19"/>
  <c r="D27" i="18"/>
  <c r="D26" i="18"/>
  <c r="D25" i="18"/>
  <c r="D24" i="18"/>
  <c r="D23" i="18"/>
  <c r="D22" i="18"/>
  <c r="D21" i="18"/>
  <c r="D20" i="18"/>
  <c r="D19" i="18"/>
  <c r="D18" i="18"/>
  <c r="I18" i="19"/>
  <c r="AD16" i="19"/>
  <c r="P20" i="19"/>
  <c r="D17" i="18" l="1"/>
  <c r="B14" i="20"/>
  <c r="C16" i="19"/>
  <c r="V16" i="19"/>
  <c r="B21" i="19"/>
  <c r="B25" i="19"/>
  <c r="B26" i="19"/>
  <c r="I26" i="2"/>
  <c r="C26" i="2"/>
  <c r="G26" i="2"/>
  <c r="E26" i="2"/>
  <c r="R26" i="2"/>
  <c r="R21" i="2"/>
  <c r="G21" i="2"/>
  <c r="B24" i="19"/>
  <c r="L26" i="2"/>
  <c r="B18" i="19"/>
  <c r="L21" i="2"/>
  <c r="P19" i="2"/>
  <c r="N19" i="2"/>
  <c r="G19" i="2"/>
  <c r="P20" i="2"/>
  <c r="E21" i="2"/>
  <c r="C21" i="2"/>
  <c r="N20" i="2"/>
  <c r="P26" i="2"/>
  <c r="P28" i="2"/>
  <c r="I28" i="2"/>
  <c r="N28" i="2"/>
  <c r="L28" i="2"/>
  <c r="G28" i="2"/>
  <c r="C28" i="2"/>
  <c r="G22" i="2"/>
  <c r="I22" i="2"/>
  <c r="L22" i="2"/>
  <c r="N22" i="2"/>
  <c r="C20" i="2"/>
  <c r="P24" i="2"/>
  <c r="R20" i="2"/>
  <c r="L19" i="2"/>
  <c r="K16" i="2"/>
  <c r="I29" i="2"/>
  <c r="R29" i="2"/>
  <c r="G29" i="2"/>
  <c r="P29" i="2"/>
  <c r="R23" i="2"/>
  <c r="I23" i="2"/>
  <c r="C23" i="2"/>
  <c r="P23" i="2"/>
  <c r="L25" i="2"/>
  <c r="R25" i="2"/>
  <c r="C25" i="2"/>
  <c r="G25" i="2"/>
  <c r="P25" i="2"/>
  <c r="E27" i="2"/>
  <c r="N27" i="2"/>
  <c r="B16" i="2"/>
  <c r="L16" i="2" s="1"/>
  <c r="E20" i="2"/>
  <c r="I19" i="2"/>
  <c r="I21" i="2"/>
  <c r="E19" i="2"/>
  <c r="I20" i="2"/>
  <c r="L20" i="2"/>
  <c r="E28" i="2"/>
  <c r="N21" i="2"/>
  <c r="L23" i="2"/>
  <c r="R28" i="2"/>
  <c r="P21" i="2"/>
  <c r="R19" i="2"/>
  <c r="G24" i="2"/>
  <c r="N26" i="2"/>
  <c r="E24" i="2"/>
  <c r="E22" i="2"/>
  <c r="C19" i="2"/>
  <c r="G18" i="2"/>
  <c r="N29" i="2"/>
  <c r="C27" i="2"/>
  <c r="E23" i="2"/>
  <c r="N25" i="2"/>
  <c r="E18" i="2"/>
  <c r="P27" i="2"/>
  <c r="R18" i="2"/>
  <c r="I25" i="2"/>
  <c r="G27" i="2"/>
  <c r="R27" i="2"/>
  <c r="E29" i="2"/>
  <c r="P18" i="2"/>
  <c r="I18" i="2"/>
  <c r="N23" i="2"/>
  <c r="C29" i="2"/>
  <c r="I27" i="2"/>
  <c r="E25" i="2"/>
  <c r="L27" i="2"/>
  <c r="L29" i="2"/>
  <c r="C18" i="2"/>
  <c r="I24" i="2"/>
  <c r="R22" i="2"/>
  <c r="P22" i="2"/>
  <c r="N24" i="2"/>
  <c r="G23" i="2"/>
  <c r="R24" i="2"/>
  <c r="C24" i="2"/>
  <c r="C22" i="2"/>
  <c r="L18" i="2"/>
  <c r="B27" i="19"/>
  <c r="B19" i="19"/>
  <c r="B20" i="19"/>
  <c r="P16" i="19"/>
  <c r="B22" i="19"/>
  <c r="B23" i="19"/>
  <c r="I16" i="19"/>
  <c r="N16" i="2" l="1"/>
  <c r="G16" i="2"/>
  <c r="P16" i="2"/>
  <c r="R16" i="2"/>
  <c r="I16" i="2"/>
  <c r="C16" i="2"/>
  <c r="E16" i="2"/>
  <c r="B16" i="19"/>
</calcChain>
</file>

<file path=xl/sharedStrings.xml><?xml version="1.0" encoding="utf-8"?>
<sst xmlns="http://schemas.openxmlformats.org/spreadsheetml/2006/main" count="863" uniqueCount="402">
  <si>
    <t>농림수산업</t>
  </si>
  <si>
    <t>Total</t>
  </si>
  <si>
    <t>Public</t>
  </si>
  <si>
    <t>Service</t>
  </si>
  <si>
    <t>Mining</t>
  </si>
  <si>
    <t>Manufacturing</t>
  </si>
  <si>
    <t>단위 : MWh</t>
  </si>
  <si>
    <t>Other</t>
  </si>
  <si>
    <t>판매소수</t>
  </si>
  <si>
    <t>급수인구</t>
  </si>
  <si>
    <t>시설용량</t>
  </si>
  <si>
    <t>급수량</t>
  </si>
  <si>
    <t>Water supply</t>
  </si>
  <si>
    <t>계</t>
  </si>
  <si>
    <t>주철관</t>
  </si>
  <si>
    <t>아연도강관</t>
  </si>
  <si>
    <t>스텐레스관</t>
  </si>
  <si>
    <t>Galvanized</t>
  </si>
  <si>
    <t>Copper</t>
  </si>
  <si>
    <t>가정용</t>
  </si>
  <si>
    <t>계획연장</t>
  </si>
  <si>
    <t>시설연장</t>
  </si>
  <si>
    <t>Constructed</t>
  </si>
  <si>
    <t>Stainless</t>
  </si>
  <si>
    <t>Cast  iron</t>
  </si>
  <si>
    <t xml:space="preserve">steel </t>
  </si>
  <si>
    <t>steel</t>
  </si>
  <si>
    <t>Domestic</t>
  </si>
  <si>
    <t>Charges for Water Consumption</t>
  </si>
  <si>
    <t>(개소)</t>
  </si>
  <si>
    <t>Charges for Use of Sewage Facilicies</t>
    <phoneticPr fontId="3" type="noConversion"/>
  </si>
  <si>
    <t>업무용</t>
    <phoneticPr fontId="4" type="noConversion"/>
  </si>
  <si>
    <t>산업용</t>
    <phoneticPr fontId="4" type="noConversion"/>
  </si>
  <si>
    <t>임시용</t>
    <phoneticPr fontId="4" type="noConversion"/>
  </si>
  <si>
    <t>연간부과량</t>
    <phoneticPr fontId="3" type="noConversion"/>
  </si>
  <si>
    <t>부과액</t>
    <phoneticPr fontId="3" type="noConversion"/>
  </si>
  <si>
    <t>처리금액</t>
    <phoneticPr fontId="3" type="noConversion"/>
  </si>
  <si>
    <t>(천톤) (A)</t>
    <phoneticPr fontId="3" type="noConversion"/>
  </si>
  <si>
    <t>(백만원)(B)</t>
    <phoneticPr fontId="3" type="noConversion"/>
  </si>
  <si>
    <t>C=(B/A * 1000)</t>
    <phoneticPr fontId="3" type="noConversion"/>
  </si>
  <si>
    <t>(백만원)(D)</t>
    <phoneticPr fontId="3" type="noConversion"/>
  </si>
  <si>
    <t>E=(D/A * 1000)</t>
    <phoneticPr fontId="3" type="noConversion"/>
  </si>
  <si>
    <t>F=(C/E * 100)</t>
    <phoneticPr fontId="3" type="noConversion"/>
  </si>
  <si>
    <t>Temporary</t>
    <phoneticPr fontId="4" type="noConversion"/>
  </si>
  <si>
    <t>Average of</t>
    <phoneticPr fontId="3" type="noConversion"/>
  </si>
  <si>
    <t xml:space="preserve">Cost of Sewage </t>
    <phoneticPr fontId="3" type="noConversion"/>
  </si>
  <si>
    <t>Actual rate of</t>
    <phoneticPr fontId="3" type="noConversion"/>
  </si>
  <si>
    <t>Industrial</t>
    <phoneticPr fontId="4" type="noConversion"/>
  </si>
  <si>
    <t>service</t>
    <phoneticPr fontId="4" type="noConversion"/>
  </si>
  <si>
    <t>Others</t>
    <phoneticPr fontId="4" type="noConversion"/>
  </si>
  <si>
    <t>benefit &amp; cost</t>
    <phoneticPr fontId="3" type="noConversion"/>
  </si>
  <si>
    <t>Gas Supply</t>
    <phoneticPr fontId="4" type="noConversion"/>
  </si>
  <si>
    <t>단위 : 개소</t>
    <phoneticPr fontId="4" type="noConversion"/>
  </si>
  <si>
    <t>Liquefied natural gas(LNG)</t>
    <phoneticPr fontId="4" type="noConversion"/>
  </si>
  <si>
    <t>Propane gas(LPG)</t>
    <phoneticPr fontId="4" type="noConversion"/>
  </si>
  <si>
    <t>Butane gas</t>
    <phoneticPr fontId="4" type="noConversion"/>
  </si>
  <si>
    <t>판매량(t)</t>
    <phoneticPr fontId="4" type="noConversion"/>
  </si>
  <si>
    <t>Number of selling stores</t>
    <phoneticPr fontId="4" type="noConversion"/>
  </si>
  <si>
    <t>Amount sold</t>
    <phoneticPr fontId="4" type="noConversion"/>
  </si>
  <si>
    <t xml:space="preserve"> Electric Power Consumption by Use</t>
    <phoneticPr fontId="4" type="noConversion"/>
  </si>
  <si>
    <t>단위 : MWh</t>
    <phoneticPr fontId="4" type="noConversion"/>
  </si>
  <si>
    <t>서비스업</t>
    <phoneticPr fontId="4" type="noConversion"/>
  </si>
  <si>
    <t>점유율(%)</t>
    <phoneticPr fontId="4" type="noConversion"/>
  </si>
  <si>
    <t>Agriculture,</t>
    <phoneticPr fontId="4" type="noConversion"/>
  </si>
  <si>
    <t>Percentage</t>
    <phoneticPr fontId="4" type="noConversion"/>
  </si>
  <si>
    <t>Sub-total</t>
    <phoneticPr fontId="4" type="noConversion"/>
  </si>
  <si>
    <t xml:space="preserve"> forestry &amp; fishing</t>
    <phoneticPr fontId="4" type="noConversion"/>
  </si>
  <si>
    <t>Rain Water pipe Line</t>
  </si>
  <si>
    <t xml:space="preserve">Sewage Pipe </t>
    <phoneticPr fontId="4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</si>
  <si>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</si>
  <si>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</si>
  <si>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</si>
  <si>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</si>
  <si>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</si>
  <si>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</si>
  <si>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</si>
  <si>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</si>
  <si>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</si>
  <si>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</si>
  <si>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</si>
  <si>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</si>
  <si>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연   별</t>
    <phoneticPr fontId="4" type="noConversion"/>
  </si>
  <si>
    <t>연  별</t>
    <phoneticPr fontId="4" type="noConversion"/>
  </si>
  <si>
    <t>연장</t>
    <phoneticPr fontId="4" type="noConversion"/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</si>
  <si>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</si>
  <si>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</si>
  <si>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</si>
  <si>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</si>
  <si>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</si>
  <si>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</si>
  <si>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</si>
  <si>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</si>
  <si>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</si>
  <si>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1. 용 도 별 전 력 사 용 량</t>
    <phoneticPr fontId="4" type="noConversion"/>
  </si>
  <si>
    <t>3. 가 스 공 급 량</t>
    <phoneticPr fontId="4" type="noConversion"/>
  </si>
  <si>
    <t>1. 용 도 별 전 력 사 용 량(속)</t>
    <phoneticPr fontId="4" type="noConversion"/>
  </si>
  <si>
    <t xml:space="preserve"> Electric Power Consumption by Use(Cont'd)</t>
    <phoneticPr fontId="4" type="noConversion"/>
  </si>
  <si>
    <t>Electricity, Gas, Water-Supply</t>
    <phoneticPr fontId="8" type="noConversion"/>
  </si>
  <si>
    <t>일반용</t>
    <phoneticPr fontId="4" type="noConversion"/>
  </si>
  <si>
    <t>General</t>
    <phoneticPr fontId="4" type="noConversion"/>
  </si>
  <si>
    <t>8. 급 수 사 용 량</t>
    <phoneticPr fontId="4" type="noConversion"/>
  </si>
  <si>
    <t>9. 급 수 사 용 료 부 과</t>
    <phoneticPr fontId="4" type="noConversion"/>
  </si>
  <si>
    <t>10. 하수도 인구 및 보급률</t>
    <phoneticPr fontId="4" type="noConversion"/>
  </si>
  <si>
    <t>11. 하수사용료 부과</t>
    <phoneticPr fontId="3" type="noConversion"/>
  </si>
  <si>
    <t>12. 하  수  관  거</t>
    <phoneticPr fontId="4" type="noConversion"/>
  </si>
  <si>
    <t>홍천읍</t>
    <phoneticPr fontId="4" type="noConversion"/>
  </si>
  <si>
    <t>Consumption of Water Supplied</t>
    <phoneticPr fontId="4" type="noConversion"/>
  </si>
  <si>
    <t>단위 : ㎥</t>
    <phoneticPr fontId="4" type="noConversion"/>
  </si>
  <si>
    <t>단위 : 천원</t>
    <phoneticPr fontId="4" type="noConversion"/>
  </si>
  <si>
    <t>Sewege Population and Distribution rate</t>
    <phoneticPr fontId="4" type="noConversion"/>
  </si>
  <si>
    <t>(㎢)</t>
    <phoneticPr fontId="4" type="noConversion"/>
  </si>
  <si>
    <t>단위 : 백만원</t>
    <phoneticPr fontId="3" type="noConversion"/>
  </si>
  <si>
    <t>연   별</t>
    <phoneticPr fontId="3" type="noConversion"/>
  </si>
  <si>
    <t>평균단가(원/톤)</t>
    <phoneticPr fontId="3" type="noConversion"/>
  </si>
  <si>
    <t>처리원가(원/톤)</t>
    <phoneticPr fontId="3" type="noConversion"/>
  </si>
  <si>
    <t>현실화율(％)</t>
    <phoneticPr fontId="3" type="noConversion"/>
  </si>
  <si>
    <t xml:space="preserve">Expense of </t>
    <phoneticPr fontId="3" type="noConversion"/>
  </si>
  <si>
    <t>Amounts</t>
    <phoneticPr fontId="3" type="noConversion"/>
  </si>
  <si>
    <t>SewageTreatment</t>
    <phoneticPr fontId="3" type="noConversion"/>
  </si>
  <si>
    <t>Treatment</t>
    <phoneticPr fontId="3" type="noConversion"/>
  </si>
  <si>
    <t>계획연장</t>
    <phoneticPr fontId="4" type="noConversion"/>
  </si>
  <si>
    <t>시설연장</t>
    <phoneticPr fontId="4" type="noConversion"/>
  </si>
  <si>
    <t>보급률</t>
    <phoneticPr fontId="4" type="noConversion"/>
  </si>
  <si>
    <t>Unclassified pipe</t>
    <phoneticPr fontId="4" type="noConversion"/>
  </si>
  <si>
    <t>(m)</t>
    <phoneticPr fontId="4" type="noConversion"/>
  </si>
  <si>
    <t>계획면적</t>
    <phoneticPr fontId="4" type="noConversion"/>
  </si>
  <si>
    <t>개 거</t>
    <phoneticPr fontId="4" type="noConversion"/>
  </si>
  <si>
    <t>측 구</t>
    <phoneticPr fontId="4" type="noConversion"/>
  </si>
  <si>
    <t>계획</t>
    <phoneticPr fontId="4" type="noConversion"/>
  </si>
  <si>
    <r>
      <t>오수관거</t>
    </r>
    <r>
      <rPr>
        <sz val="10"/>
        <color indexed="8"/>
        <rFont val="돋움"/>
        <family val="3"/>
        <charset val="129"/>
      </rPr>
      <t/>
    </r>
    <phoneticPr fontId="4" type="noConversion"/>
  </si>
  <si>
    <t>Distri-</t>
    <phoneticPr fontId="4" type="noConversion"/>
  </si>
  <si>
    <t>사각형</t>
    <phoneticPr fontId="4" type="noConversion"/>
  </si>
  <si>
    <t>원형</t>
    <phoneticPr fontId="4" type="noConversion"/>
  </si>
  <si>
    <t>면적</t>
    <phoneticPr fontId="4" type="noConversion"/>
  </si>
  <si>
    <t>Planned</t>
    <phoneticPr fontId="4" type="noConversion"/>
  </si>
  <si>
    <t>Constructed</t>
    <phoneticPr fontId="4" type="noConversion"/>
  </si>
  <si>
    <t>Open</t>
    <phoneticPr fontId="4" type="noConversion"/>
  </si>
  <si>
    <t>length</t>
    <phoneticPr fontId="4" type="noConversion"/>
  </si>
  <si>
    <t xml:space="preserve"> rate</t>
    <phoneticPr fontId="4" type="noConversion"/>
  </si>
  <si>
    <t>area</t>
    <phoneticPr fontId="4" type="noConversion"/>
  </si>
  <si>
    <t>quadrangle</t>
    <phoneticPr fontId="4" type="noConversion"/>
  </si>
  <si>
    <t>Circle</t>
    <phoneticPr fontId="4" type="noConversion"/>
  </si>
  <si>
    <t>ditch</t>
    <phoneticPr fontId="4" type="noConversion"/>
  </si>
  <si>
    <t>Gutter</t>
    <phoneticPr fontId="4" type="noConversion"/>
  </si>
  <si>
    <t>맨홀</t>
    <phoneticPr fontId="4" type="noConversion"/>
  </si>
  <si>
    <t>우·오</t>
    <phoneticPr fontId="4" type="noConversion"/>
  </si>
  <si>
    <t>토실·</t>
    <phoneticPr fontId="4" type="noConversion"/>
  </si>
  <si>
    <t xml:space="preserve">우수관거  </t>
    <phoneticPr fontId="4" type="noConversion"/>
  </si>
  <si>
    <t>(개소)</t>
    <phoneticPr fontId="4" type="noConversion"/>
  </si>
  <si>
    <t>수받이</t>
    <phoneticPr fontId="4" type="noConversion"/>
  </si>
  <si>
    <t>토구</t>
    <phoneticPr fontId="4" type="noConversion"/>
  </si>
  <si>
    <t>시설</t>
    <phoneticPr fontId="4" type="noConversion"/>
  </si>
  <si>
    <t>암거</t>
    <phoneticPr fontId="4" type="noConversion"/>
  </si>
  <si>
    <t>Man-</t>
    <phoneticPr fontId="4" type="noConversion"/>
  </si>
  <si>
    <t>Storm&amp;</t>
    <phoneticPr fontId="4" type="noConversion"/>
  </si>
  <si>
    <t>Sewer</t>
    <phoneticPr fontId="4" type="noConversion"/>
  </si>
  <si>
    <t>hole</t>
    <phoneticPr fontId="4" type="noConversion"/>
  </si>
  <si>
    <t>Houseinlet</t>
    <phoneticPr fontId="4" type="noConversion"/>
  </si>
  <si>
    <t>outlet</t>
    <phoneticPr fontId="4" type="noConversion"/>
  </si>
  <si>
    <t>단위 : 개소</t>
    <phoneticPr fontId="4" type="noConversion"/>
  </si>
  <si>
    <t>Unit : place</t>
  </si>
  <si>
    <t>6. 상    수    도</t>
    <phoneticPr fontId="4" type="noConversion"/>
  </si>
  <si>
    <t>Public Water Services</t>
    <phoneticPr fontId="4" type="noConversion"/>
  </si>
  <si>
    <t>단위 : 명</t>
    <phoneticPr fontId="4" type="noConversion"/>
  </si>
  <si>
    <t>총 인 구</t>
    <phoneticPr fontId="4" type="noConversion"/>
  </si>
  <si>
    <t>Water-supply</t>
    <phoneticPr fontId="4" type="noConversion"/>
  </si>
  <si>
    <t>Amount of water</t>
    <phoneticPr fontId="4" type="noConversion"/>
  </si>
  <si>
    <t>amount</t>
    <phoneticPr fontId="4" type="noConversion"/>
  </si>
  <si>
    <t>Number of</t>
    <phoneticPr fontId="4" type="noConversion"/>
  </si>
  <si>
    <t>Population</t>
    <phoneticPr fontId="4" type="noConversion"/>
  </si>
  <si>
    <t>population</t>
    <phoneticPr fontId="4" type="noConversion"/>
  </si>
  <si>
    <t>rate</t>
    <phoneticPr fontId="4" type="noConversion"/>
  </si>
  <si>
    <t>capacity</t>
    <phoneticPr fontId="4" type="noConversion"/>
  </si>
  <si>
    <t>supplied</t>
    <phoneticPr fontId="4" type="noConversion"/>
  </si>
  <si>
    <t>per person a day</t>
    <phoneticPr fontId="4" type="noConversion"/>
  </si>
  <si>
    <t>faucets</t>
    <phoneticPr fontId="4" type="noConversion"/>
  </si>
  <si>
    <t>7. 상  수  도  관</t>
    <phoneticPr fontId="4" type="noConversion"/>
  </si>
  <si>
    <t>7. 상  수  도  관(속)</t>
    <phoneticPr fontId="4" type="noConversion"/>
  </si>
  <si>
    <t xml:space="preserve">    Public Water Pipe</t>
    <phoneticPr fontId="4" type="noConversion"/>
  </si>
  <si>
    <t>Public Water Pipe(Cont'd)</t>
    <phoneticPr fontId="4" type="noConversion"/>
  </si>
  <si>
    <t>단위 : m</t>
    <phoneticPr fontId="4" type="noConversion"/>
  </si>
  <si>
    <t>기   타</t>
    <phoneticPr fontId="4" type="noConversion"/>
  </si>
  <si>
    <t>Sub-</t>
    <phoneticPr fontId="4" type="noConversion"/>
  </si>
  <si>
    <t>total</t>
    <phoneticPr fontId="4" type="noConversion"/>
  </si>
  <si>
    <t>Others</t>
    <phoneticPr fontId="4" type="noConversion"/>
  </si>
  <si>
    <t xml:space="preserve">Bathhouse </t>
  </si>
  <si>
    <t xml:space="preserve">  주 : &lt;항목통합&gt; 업무용+영업용-&gt;일반용, 욕탕용1종+욕탕용2종-&gt;욕탁용</t>
    <phoneticPr fontId="4" type="noConversion"/>
  </si>
  <si>
    <t>홍천읍</t>
    <phoneticPr fontId="4" type="noConversion"/>
  </si>
  <si>
    <t>영업용</t>
    <phoneticPr fontId="4" type="noConversion"/>
  </si>
  <si>
    <t>the usage of sewage(1000 tons)</t>
    <phoneticPr fontId="3" type="noConversion"/>
  </si>
  <si>
    <t>Total volume charged for</t>
    <phoneticPr fontId="3" type="noConversion"/>
  </si>
  <si>
    <t>Amounts charged</t>
    <phoneticPr fontId="3" type="noConversion"/>
  </si>
  <si>
    <t>for usage(Million won)</t>
    <phoneticPr fontId="3" type="noConversion"/>
  </si>
  <si>
    <t>읍면별</t>
    <phoneticPr fontId="4" type="noConversion"/>
  </si>
  <si>
    <t>공공용</t>
    <phoneticPr fontId="4" type="noConversion"/>
  </si>
  <si>
    <t>Public</t>
    <phoneticPr fontId="4" type="noConversion"/>
  </si>
  <si>
    <t>Public bath</t>
    <phoneticPr fontId="4" type="noConversion"/>
  </si>
  <si>
    <t>합계</t>
  </si>
  <si>
    <t>제조</t>
  </si>
  <si>
    <t>저장</t>
  </si>
  <si>
    <t>판매</t>
  </si>
  <si>
    <t>일반충전</t>
  </si>
  <si>
    <t>CNG 충전</t>
  </si>
  <si>
    <t>기타 충전</t>
  </si>
  <si>
    <t>Manufacture</t>
  </si>
  <si>
    <t>Storage</t>
  </si>
  <si>
    <t>Sale</t>
  </si>
  <si>
    <t>General charge</t>
  </si>
  <si>
    <t>CNG charge</t>
  </si>
  <si>
    <t>Other charge</t>
  </si>
  <si>
    <t>The Present Condition of High-pressure Gas Facilities</t>
    <phoneticPr fontId="4" type="noConversion"/>
  </si>
  <si>
    <t>5. 고압가스 시설 현황</t>
    <phoneticPr fontId="4" type="noConversion"/>
  </si>
  <si>
    <t>총  인  구(명)</t>
  </si>
  <si>
    <t>비처리인구</t>
  </si>
  <si>
    <t>처리대상인구</t>
  </si>
  <si>
    <t>하수 종말처리인구(명)</t>
  </si>
  <si>
    <t>하수도</t>
  </si>
  <si>
    <t>(B)</t>
  </si>
  <si>
    <t>Population of Benefiting from Sewage</t>
  </si>
  <si>
    <t>Non-serviced</t>
  </si>
  <si>
    <t xml:space="preserve">Object population </t>
  </si>
  <si>
    <t>d=d1+d2+d3</t>
  </si>
  <si>
    <t>물리적(1차)</t>
  </si>
  <si>
    <t>생물학적(2차)</t>
  </si>
  <si>
    <t>고도(3차)</t>
  </si>
  <si>
    <t>Distribution rate</t>
  </si>
  <si>
    <t xml:space="preserve"> population</t>
  </si>
  <si>
    <t>Mechanic(d1)</t>
  </si>
  <si>
    <t>Biological(d2)</t>
  </si>
  <si>
    <t>Advanced(d3)</t>
  </si>
  <si>
    <t>of Sewage</t>
  </si>
  <si>
    <t>욕탕용</t>
    <phoneticPr fontId="4" type="noConversion"/>
  </si>
  <si>
    <t>자료 : 한국전력공사 홍천지사</t>
    <phoneticPr fontId="4" type="noConversion"/>
  </si>
  <si>
    <t>(A)</t>
    <phoneticPr fontId="4" type="noConversion"/>
  </si>
  <si>
    <t>(C=A-B)</t>
    <phoneticPr fontId="4" type="noConversion"/>
  </si>
  <si>
    <t>Total</t>
    <phoneticPr fontId="4" type="noConversion"/>
  </si>
  <si>
    <t>Population</t>
    <phoneticPr fontId="4" type="noConversion"/>
  </si>
  <si>
    <t>보급률(%)</t>
    <phoneticPr fontId="4" type="noConversion"/>
  </si>
  <si>
    <t>급수전수(개)</t>
    <phoneticPr fontId="4" type="noConversion"/>
  </si>
  <si>
    <t>2. 제조업 중분류별 전력사용량</t>
  </si>
  <si>
    <t>2. 제조업 중분류별 전력사용량(속)</t>
  </si>
  <si>
    <t>연 별</t>
  </si>
  <si>
    <t>합 계</t>
  </si>
  <si>
    <t>재생자료</t>
  </si>
  <si>
    <t>printing</t>
  </si>
  <si>
    <t>월 별</t>
  </si>
  <si>
    <t>beverage</t>
  </si>
  <si>
    <t>자료 : 한국전력공사 홍천지사</t>
  </si>
  <si>
    <t>-</t>
  </si>
  <si>
    <t>…</t>
  </si>
  <si>
    <t>욕탕용</t>
    <phoneticPr fontId="4" type="noConversion"/>
  </si>
  <si>
    <t>…</t>
    <phoneticPr fontId="4" type="noConversion"/>
  </si>
  <si>
    <t xml:space="preserve">합  류  식(m)    </t>
    <phoneticPr fontId="4" type="noConversion"/>
  </si>
  <si>
    <t xml:space="preserve"> 분 류 식(m) </t>
    <phoneticPr fontId="4" type="noConversion"/>
  </si>
  <si>
    <t>(％)</t>
    <phoneticPr fontId="4" type="noConversion"/>
  </si>
  <si>
    <t>암거  Culvert</t>
    <phoneticPr fontId="4" type="noConversion"/>
  </si>
  <si>
    <t>(㎢)</t>
    <phoneticPr fontId="4" type="noConversion"/>
  </si>
  <si>
    <t xml:space="preserve"> 분 류 식(m)                                      Classified pipe</t>
    <phoneticPr fontId="4" type="noConversion"/>
  </si>
  <si>
    <t>오수관거   Sewage pipe Line</t>
    <phoneticPr fontId="4" type="noConversion"/>
  </si>
  <si>
    <t>업종별 하수사용료(Charges for Use of Sewage Facilities)</t>
    <phoneticPr fontId="3" type="noConversion"/>
  </si>
  <si>
    <t>합  계</t>
  </si>
  <si>
    <t>기  타</t>
  </si>
  <si>
    <t>하수도 처리 비용분석 (Cost of Sewage Disposal)</t>
    <phoneticPr fontId="3" type="noConversion"/>
  </si>
  <si>
    <t>합    계</t>
  </si>
  <si>
    <t>도  수  관   Aqueduct pipe</t>
    <phoneticPr fontId="4" type="noConversion"/>
  </si>
  <si>
    <t>송    수    관       Transmission pipe</t>
    <phoneticPr fontId="4" type="noConversion"/>
  </si>
  <si>
    <t>배    수    관       Conduit pipe</t>
  </si>
  <si>
    <t>급    수    관        Water supply pipe</t>
  </si>
  <si>
    <t>동    관</t>
  </si>
  <si>
    <t>1일 1인당</t>
  </si>
  <si>
    <t>(인)</t>
  </si>
  <si>
    <t>(㎥/일)</t>
  </si>
  <si>
    <t>급수량(ℓ)</t>
    <phoneticPr fontId="4" type="noConversion"/>
  </si>
  <si>
    <t>보급률(%)</t>
    <phoneticPr fontId="4" type="noConversion"/>
  </si>
  <si>
    <t>도 시 가 스</t>
    <phoneticPr fontId="4" type="noConversion"/>
  </si>
  <si>
    <t>프 로 판</t>
    <phoneticPr fontId="4" type="noConversion"/>
  </si>
  <si>
    <t>부       탄</t>
    <phoneticPr fontId="4" type="noConversion"/>
  </si>
  <si>
    <t>판매량(1000㎥)</t>
    <phoneticPr fontId="4" type="noConversion"/>
  </si>
  <si>
    <t>1월</t>
    <phoneticPr fontId="4" type="noConversion"/>
  </si>
  <si>
    <t>연    별</t>
    <phoneticPr fontId="4" type="noConversion"/>
  </si>
  <si>
    <t>가 정 용</t>
    <phoneticPr fontId="4" type="noConversion"/>
  </si>
  <si>
    <t>공 공 용</t>
  </si>
  <si>
    <t>산        업        용      Industry</t>
    <phoneticPr fontId="4" type="noConversion"/>
  </si>
  <si>
    <t>소  계</t>
  </si>
  <si>
    <t>광  업</t>
  </si>
  <si>
    <t>제 조 업</t>
  </si>
  <si>
    <t>월    별</t>
    <phoneticPr fontId="4" type="noConversion"/>
  </si>
  <si>
    <t>Ⅷ. 전기·가스·수도</t>
    <phoneticPr fontId="8" type="noConversion"/>
  </si>
  <si>
    <t>Ⅷ. 전기·가스·수도</t>
    <phoneticPr fontId="8" type="noConversion"/>
  </si>
  <si>
    <t>Ⅷ. 전기·가스·수도</t>
    <phoneticPr fontId="8" type="noConversion"/>
  </si>
  <si>
    <t>Ⅷ. 전기·가스·수도</t>
    <phoneticPr fontId="8" type="noConversion"/>
  </si>
  <si>
    <t xml:space="preserve"> -</t>
  </si>
  <si>
    <t>자료 : 경제과</t>
    <phoneticPr fontId="4" type="noConversion"/>
  </si>
  <si>
    <t>6. 도시가스 보급률</t>
  </si>
  <si>
    <t xml:space="preserve"> LNG Supply Rate by Region</t>
  </si>
  <si>
    <t>단위 : %, 가구</t>
  </si>
  <si>
    <t>연    별</t>
  </si>
  <si>
    <t>보급률</t>
  </si>
  <si>
    <t>도시가스</t>
  </si>
  <si>
    <t>공급권역</t>
  </si>
  <si>
    <t>수요가구수</t>
  </si>
  <si>
    <t>총 가구수</t>
  </si>
  <si>
    <t>(A/B*100)</t>
  </si>
  <si>
    <t>(A)</t>
  </si>
  <si>
    <t>No. of supplying</t>
  </si>
  <si>
    <t>No. of total</t>
  </si>
  <si>
    <t>Supply rate</t>
  </si>
  <si>
    <t>households</t>
  </si>
  <si>
    <t xml:space="preserve">  주 : 도시가스보급률 = (A) / (B) * 100</t>
    <phoneticPr fontId="194" type="noConversion"/>
  </si>
  <si>
    <t>Unit : %, household</t>
    <phoneticPr fontId="8" type="noConversion"/>
  </si>
  <si>
    <t>자료 : 경제과</t>
    <phoneticPr fontId="194" type="noConversion"/>
  </si>
  <si>
    <t>자료 : 경제과</t>
    <phoneticPr fontId="4" type="noConversion"/>
  </si>
  <si>
    <t xml:space="preserve">       2019년 기본통계부터 신설</t>
    <phoneticPr fontId="8" type="noConversion"/>
  </si>
  <si>
    <t>산업용</t>
    <phoneticPr fontId="4" type="noConversion"/>
  </si>
  <si>
    <t>Industrial</t>
    <phoneticPr fontId="4" type="noConversion"/>
  </si>
  <si>
    <t>2종</t>
    <phoneticPr fontId="4" type="noConversion"/>
  </si>
  <si>
    <t>1종</t>
    <phoneticPr fontId="4" type="noConversion"/>
  </si>
  <si>
    <t>Class 1</t>
    <phoneticPr fontId="4" type="noConversion"/>
  </si>
  <si>
    <t>목욕탕용 Bathhouse</t>
    <phoneticPr fontId="4" type="noConversion"/>
  </si>
  <si>
    <t>Class 2</t>
    <phoneticPr fontId="4" type="noConversion"/>
  </si>
  <si>
    <t>자료 : 상하수도사업소</t>
    <phoneticPr fontId="4" type="noConversion"/>
  </si>
  <si>
    <t>도수치</t>
    <phoneticPr fontId="4" type="noConversion"/>
  </si>
  <si>
    <t>영업용
(일반용)</t>
    <phoneticPr fontId="4" type="noConversion"/>
  </si>
  <si>
    <t>Business</t>
    <phoneticPr fontId="4" type="noConversion"/>
  </si>
  <si>
    <t>(및 공업용)</t>
    <phoneticPr fontId="4" type="noConversion"/>
  </si>
  <si>
    <t>에나멜코팅</t>
  </si>
  <si>
    <t>엑상에폭시</t>
  </si>
  <si>
    <t>덕타일</t>
  </si>
  <si>
    <t xml:space="preserve">도복장 </t>
  </si>
  <si>
    <t>도복장</t>
  </si>
  <si>
    <t>Cast</t>
  </si>
  <si>
    <t>강관</t>
  </si>
  <si>
    <t>iron</t>
  </si>
  <si>
    <t>내충격수</t>
  </si>
  <si>
    <t>PVC관</t>
  </si>
  <si>
    <t>도관</t>
  </si>
  <si>
    <t>PE관</t>
  </si>
  <si>
    <t>자료 : 상하수도사업소</t>
    <phoneticPr fontId="4" type="noConversion"/>
  </si>
  <si>
    <t xml:space="preserve">  주 : 2019 기본통계부터 상수도관별로 항목추가(에나멜코팅도복장 강관, 엑상에폭시도복장 강관, 덕타일 주철관 등)</t>
    <phoneticPr fontId="4" type="noConversion"/>
  </si>
  <si>
    <t>가로합계</t>
    <phoneticPr fontId="8" type="noConversion"/>
  </si>
  <si>
    <t>자료 : 상하수도사업소</t>
    <phoneticPr fontId="4" type="noConversion"/>
  </si>
  <si>
    <t>자료 : 상하수도사업소</t>
    <phoneticPr fontId="4" type="noConversion"/>
  </si>
  <si>
    <t>자료 : 상하수도사업소</t>
    <phoneticPr fontId="4" type="noConversion"/>
  </si>
  <si>
    <t>자료 : 상하수도사업소</t>
    <phoneticPr fontId="4" type="noConversion"/>
  </si>
  <si>
    <t>식료품제조</t>
  </si>
  <si>
    <t xml:space="preserve">섬유·의복 </t>
  </si>
  <si>
    <t xml:space="preserve">목재 </t>
  </si>
  <si>
    <t xml:space="preserve">펄프, 종이 </t>
  </si>
  <si>
    <t>출판, 인쇄</t>
  </si>
  <si>
    <t>석유·화학</t>
  </si>
  <si>
    <t>요  업</t>
  </si>
  <si>
    <t>1차금속</t>
  </si>
  <si>
    <t>조립금속</t>
  </si>
  <si>
    <t>기타기계</t>
  </si>
  <si>
    <t>사무기기</t>
  </si>
  <si>
    <t>전기기기</t>
  </si>
  <si>
    <t>영상, 음향</t>
  </si>
  <si>
    <t>의료·광학</t>
  </si>
  <si>
    <t>자동차</t>
  </si>
  <si>
    <t>기타운송</t>
  </si>
  <si>
    <t>가구및기타</t>
  </si>
  <si>
    <t>나무</t>
  </si>
  <si>
    <t xml:space="preserve"> </t>
  </si>
  <si>
    <t>Food</t>
  </si>
  <si>
    <t>Textile</t>
  </si>
  <si>
    <t>Lumber</t>
  </si>
  <si>
    <t>Pulp, paper</t>
  </si>
  <si>
    <t>publication</t>
  </si>
  <si>
    <t xml:space="preserve">Petroleum, </t>
  </si>
  <si>
    <t xml:space="preserve">Ceramic </t>
  </si>
  <si>
    <t>Basic metal</t>
  </si>
  <si>
    <t xml:space="preserve">Fabricated </t>
  </si>
  <si>
    <t xml:space="preserve">Other </t>
  </si>
  <si>
    <t xml:space="preserve">Office </t>
  </si>
  <si>
    <t xml:space="preserve">Electricity </t>
  </si>
  <si>
    <t>Sound, image</t>
  </si>
  <si>
    <t>Medical, optical</t>
  </si>
  <si>
    <t>Motorcar</t>
  </si>
  <si>
    <t>Other transport</t>
  </si>
  <si>
    <t>Furniture others</t>
  </si>
  <si>
    <t>Recycling</t>
  </si>
  <si>
    <t>clothes</t>
  </si>
  <si>
    <t>wood</t>
  </si>
  <si>
    <t>chemistry</t>
  </si>
  <si>
    <t>industry</t>
  </si>
  <si>
    <t>metal</t>
  </si>
  <si>
    <t>Machinery</t>
  </si>
  <si>
    <t>apparatus</t>
  </si>
  <si>
    <t>Electric Power Consumption by Division 
of Industry</t>
    <phoneticPr fontId="8" type="noConversion"/>
  </si>
  <si>
    <t>Electric Power Consumption by Division of Industry(Cont'd)</t>
    <phoneticPr fontId="8" type="noConversion"/>
  </si>
  <si>
    <t>Unit : MWh</t>
    <phoneticPr fontId="8" type="noConversion"/>
  </si>
  <si>
    <t>unit : MWh</t>
    <phoneticPr fontId="4" type="noConversion"/>
  </si>
  <si>
    <t>unit : place</t>
    <phoneticPr fontId="4" type="noConversion"/>
  </si>
  <si>
    <t>unit : person</t>
    <phoneticPr fontId="4" type="noConversion"/>
  </si>
  <si>
    <t>unit : m</t>
    <phoneticPr fontId="4" type="noConversion"/>
  </si>
  <si>
    <t>unit : ㎥</t>
    <phoneticPr fontId="4" type="noConversion"/>
  </si>
  <si>
    <t>unit : 1,000won</t>
    <phoneticPr fontId="4" type="noConversion"/>
  </si>
  <si>
    <t>단위 : 명, ％</t>
    <phoneticPr fontId="4" type="noConversion"/>
  </si>
  <si>
    <t>unit : person, %</t>
    <phoneticPr fontId="4" type="noConversion"/>
  </si>
  <si>
    <t>unit : million won</t>
    <phoneticPr fontId="4" type="noConversion"/>
  </si>
  <si>
    <t>단위 : ㎢, m, 개소</t>
    <phoneticPr fontId="4" type="noConversion"/>
  </si>
  <si>
    <t>unit :  ㎢, m, number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</si>
</sst>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_ * #,##0.00_ ;_ * \-#,##0.00_ ;_ * &quot;-&quot;_ ;_ @_ "/>
    <numFmt numFmtId="184" formatCode="_-* #,##0.0_-;\-* #,##0.0_-;_-* &quot;-&quot;?_-;_-@_-"/>
    <numFmt numFmtId="185" formatCode="_-* #,##0.0_-;\-* #,##0.0_-;_-* &quot;-&quot;_-;_-@_-"/>
    <numFmt numFmtId="186" formatCode="#,##0_ "/>
    <numFmt numFmtId="187" formatCode="_-* #,##0.00_-;\-* #,##0.00_-;_-* &quot;-&quot;?_-;_-@_-"/>
    <numFmt numFmtId="188" formatCode="#,##0.000_ "/>
    <numFmt numFmtId="189" formatCode="#,##0.00_ "/>
    <numFmt numFmtId="190" formatCode="#,##0.0"/>
    <numFmt numFmtId="191" formatCode="_ * #,##0.0_ ;_ * \-#,##0.0_ ;_ * &quot;-&quot;??_ ;_ @_ "/>
    <numFmt numFmtId="192" formatCode="_(* #,##0_);_(* \(#,##0\);_(* &quot;-&quot;_);_(@_)"/>
    <numFmt numFmtId="193" formatCode="0.00000"/>
    <numFmt numFmtId="194" formatCode="0.000000"/>
    <numFmt numFmtId="195" formatCode="&quot;$&quot;#,##0_);[Red]\(&quot;$&quot;#,##0\)"/>
    <numFmt numFmtId="196" formatCode="&quot;$&quot;#,##0.00_);[Red]\(&quot;$&quot;#,##0.00\)"/>
    <numFmt numFmtId="197" formatCode="#,##0;[Red]&quot;-&quot;#,##0"/>
    <numFmt numFmtId="198" formatCode="#,##0.00;[Red]&quot;-&quot;#,##0.00"/>
    <numFmt numFmtId="199" formatCode="#,##0;&quot;₩&quot;&quot;₩&quot;&quot;₩&quot;&quot;₩&quot;\(#,##0&quot;₩&quot;&quot;₩&quot;&quot;₩&quot;&quot;₩&quot;\)"/>
    <numFmt numFmtId="200" formatCode="_(&quot;$&quot;* #,##0_);_(&quot;$&quot;* \(#,##0\);_(&quot;$&quot;* &quot;-&quot;_);_(@_)"/>
    <numFmt numFmtId="201" formatCode="_(&quot;$&quot;* #,##0.00_);_(&quot;$&quot;* \(#,##0.00\);_(&quot;$&quot;* &quot;-&quot;??_);_(@_)"/>
    <numFmt numFmtId="202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203" formatCode="_-* #,##0\ _D_M_-;\-* #,##0\ _D_M_-;_-* &quot;-&quot;\ _D_M_-;_-@_-"/>
    <numFmt numFmtId="204" formatCode="_-* #,##0.00\ _D_M_-;\-* #,##0.00\ _D_M_-;_-* &quot;-&quot;??\ _D_M_-;_-@_-"/>
    <numFmt numFmtId="205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6" formatCode="_(* #,##0.00_);_(* \(#,##0.00\);_(* &quot;-&quot;??_);_(@_)"/>
    <numFmt numFmtId="207" formatCode="#,##0.000_);&quot;₩&quot;&quot;₩&quot;&quot;₩&quot;&quot;₩&quot;\(#,##0.000&quot;₩&quot;&quot;₩&quot;&quot;₩&quot;&quot;₩&quot;\)"/>
    <numFmt numFmtId="208" formatCode="_-* #,##0\ &quot;DM&quot;_-;\-* #,##0\ &quot;DM&quot;_-;_-* &quot;-&quot;\ &quot;DM&quot;_-;_-@_-"/>
    <numFmt numFmtId="209" formatCode="_-* #,##0.00\ &quot;DM&quot;_-;\-* #,##0.00\ &quot;DM&quot;_-;_-* &quot;-&quot;??\ &quot;DM&quot;_-;_-@_-"/>
    <numFmt numFmtId="210" formatCode="&quot;₩&quot;#,##0;&quot;₩&quot;\-#,##0"/>
    <numFmt numFmtId="211" formatCode="#,##0.0_ "/>
  </numFmts>
  <fonts count="207">
    <font>
      <sz val="10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0"/>
      <name val="바탕체"/>
      <family val="1"/>
      <charset val="129"/>
    </font>
    <font>
      <b/>
      <sz val="20"/>
      <name val="바탕체"/>
      <family val="1"/>
      <charset val="129"/>
    </font>
    <font>
      <sz val="8"/>
      <name val="바탕"/>
      <family val="1"/>
      <charset val="129"/>
    </font>
    <font>
      <sz val="10"/>
      <color indexed="8"/>
      <name val="돋움"/>
      <family val="3"/>
      <charset val="129"/>
    </font>
    <font>
      <sz val="10"/>
      <name val="Arial Narrow"/>
      <family val="2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0"/>
      <name val="Times New Roman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돋움"/>
      <family val="3"/>
      <charset val="129"/>
    </font>
    <font>
      <b/>
      <sz val="11"/>
      <color indexed="5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2"/>
      <name val="???"/>
      <family val="1"/>
    </font>
    <font>
      <sz val="9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b/>
      <sz val="1"/>
      <color indexed="8"/>
      <name val="Courier"/>
      <family val="3"/>
    </font>
    <font>
      <sz val="11"/>
      <name val="HY신명조"/>
      <family val="1"/>
      <charset val="129"/>
    </font>
    <font>
      <sz val="9"/>
      <color indexed="20"/>
      <name val="맑은 고딕"/>
      <family val="3"/>
      <charset val="129"/>
    </font>
    <font>
      <sz val="1"/>
      <color indexed="8"/>
      <name val="Courier"/>
      <family val="3"/>
    </font>
    <font>
      <sz val="10"/>
      <name val="Arial"/>
      <family val="2"/>
    </font>
    <font>
      <sz val="9"/>
      <color indexed="19"/>
      <name val="맑은 고딕"/>
      <family val="3"/>
      <charset val="129"/>
    </font>
    <font>
      <sz val="11"/>
      <name val="뼻뮝"/>
      <family val="3"/>
      <charset val="129"/>
    </font>
    <font>
      <b/>
      <sz val="9"/>
      <color indexed="9"/>
      <name val="맑은 고딕"/>
      <family val="3"/>
      <charset val="129"/>
    </font>
    <font>
      <sz val="10"/>
      <name val="MS Serif"/>
      <family val="1"/>
    </font>
    <font>
      <sz val="10"/>
      <name val="굴림체"/>
      <family val="3"/>
      <charset val="129"/>
    </font>
    <font>
      <sz val="9"/>
      <color indexed="10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62"/>
      <name val="맑은 고딕"/>
      <family val="3"/>
      <charset val="129"/>
    </font>
    <font>
      <sz val="9"/>
      <color indexed="17"/>
      <name val="맑은 고딕"/>
      <family val="3"/>
      <charset val="129"/>
    </font>
    <font>
      <sz val="13"/>
      <name val="견고딕"/>
      <family val="1"/>
      <charset val="129"/>
    </font>
    <font>
      <b/>
      <sz val="9"/>
      <color indexed="63"/>
      <name val="맑은 고딕"/>
      <family val="3"/>
      <charset val="129"/>
    </font>
    <font>
      <sz val="12"/>
      <name val="굴림체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color indexed="20"/>
      <name val="맑은 고딕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1"/>
      <color indexed="52"/>
      <name val="맑은 고딕"/>
      <family val="3"/>
      <charset val="129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sz val="12"/>
      <name val="Arial"/>
      <family val="2"/>
    </font>
    <font>
      <sz val="10"/>
      <color indexed="16"/>
      <name val="MS Serif"/>
      <family val="1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name val="Arial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name val="Helv"/>
      <family val="2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9"/>
      <color theme="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</font>
    <font>
      <b/>
      <sz val="11"/>
      <color rgb="FFFA7D00"/>
      <name val="맑은 고딕"/>
      <family val="3"/>
      <charset val="129"/>
      <scheme val="minor"/>
    </font>
    <font>
      <b/>
      <sz val="9"/>
      <color rgb="FFFA7D00"/>
      <name val="맑은 고딕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9"/>
      <color rgb="FF9C0006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9"/>
      <color rgb="FF9C6500"/>
      <name val="맑은 고딕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i/>
      <sz val="9"/>
      <color rgb="FF7F7F7F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0"/>
      <color rgb="FF000000"/>
      <name val="바탕체"/>
      <family val="1"/>
      <charset val="129"/>
    </font>
    <font>
      <sz val="10"/>
      <color rgb="FF000000"/>
      <name val="Arial"/>
      <family val="2"/>
    </font>
    <font>
      <sz val="10"/>
      <color rgb="FF000000"/>
      <name val="한컴바탕"/>
      <family val="1"/>
      <charset val="129"/>
    </font>
    <font>
      <sz val="11"/>
      <color theme="1"/>
      <name val="돋움"/>
      <family val="3"/>
      <charset val="129"/>
    </font>
    <font>
      <sz val="12"/>
      <color rgb="FF000000"/>
      <name val="바탕체"/>
      <family val="1"/>
      <charset val="129"/>
    </font>
    <font>
      <sz val="11"/>
      <color rgb="FFFA7D00"/>
      <name val="맑은 고딕"/>
      <family val="3"/>
      <charset val="129"/>
      <scheme val="minor"/>
    </font>
    <font>
      <sz val="9"/>
      <color rgb="FFFA7D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sz val="9"/>
      <color rgb="FF3F3F76"/>
      <name val="맑은 고딕"/>
      <family val="3"/>
      <charset val="129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</font>
    <font>
      <b/>
      <sz val="13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sz val="9"/>
      <color rgb="FF006100"/>
      <name val="맑은 고딕"/>
      <family val="3"/>
      <charset val="129"/>
    </font>
    <font>
      <b/>
      <sz val="11"/>
      <color rgb="FF3F3F3F"/>
      <name val="맑은 고딕"/>
      <family val="3"/>
      <charset val="129"/>
      <scheme val="minor"/>
    </font>
    <font>
      <b/>
      <sz val="9"/>
      <color rgb="FF3F3F3F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b/>
      <sz val="26"/>
      <color indexed="8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8"/>
      <color indexed="8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2"/>
      <color indexed="8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25"/>
      <color indexed="8"/>
      <name val="맑은 고딕"/>
      <family val="3"/>
      <charset val="129"/>
      <scheme val="major"/>
    </font>
    <font>
      <sz val="11"/>
      <color rgb="FF9C0006"/>
      <name val="맑은 고딕"/>
      <family val="3"/>
      <charset val="129"/>
      <scheme val="major"/>
    </font>
    <font>
      <b/>
      <sz val="18"/>
      <color indexed="8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20"/>
      <color rgb="FF000000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sz val="10"/>
      <color theme="1"/>
      <name val="Arial Narrow"/>
      <family val="2"/>
    </font>
    <font>
      <b/>
      <sz val="23"/>
      <color indexed="8"/>
      <name val="맑은 고딕"/>
      <family val="3"/>
      <charset val="129"/>
      <scheme val="major"/>
    </font>
    <font>
      <b/>
      <sz val="23"/>
      <color theme="1"/>
      <name val="맑은 고딕"/>
      <family val="3"/>
      <charset val="129"/>
      <scheme val="major"/>
    </font>
    <font>
      <sz val="23"/>
      <color indexed="8"/>
      <name val="맑은 고딕"/>
      <family val="3"/>
      <charset val="129"/>
      <scheme val="major"/>
    </font>
    <font>
      <b/>
      <sz val="23"/>
      <color rgb="FF00000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25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9"/>
      <color rgb="FF0000FF"/>
      <name val="맑은 고딕"/>
      <family val="3"/>
      <charset val="129"/>
      <scheme val="major"/>
    </font>
    <font>
      <b/>
      <sz val="9"/>
      <color rgb="FF0000FF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</fonts>
  <fills count="7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rgb="FF000000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937">
    <xf numFmtId="0" fontId="0" fillId="0" borderId="0"/>
    <xf numFmtId="0" fontId="7" fillId="0" borderId="0"/>
    <xf numFmtId="0" fontId="31" fillId="0" borderId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6" fillId="2" borderId="0" applyNumberFormat="0" applyBorder="0" applyAlignment="0" applyProtection="0">
      <alignment vertical="center"/>
    </xf>
    <xf numFmtId="0" fontId="103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6" fillId="3" borderId="0" applyNumberFormat="0" applyBorder="0" applyAlignment="0" applyProtection="0">
      <alignment vertical="center"/>
    </xf>
    <xf numFmtId="0" fontId="103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103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6" fillId="5" borderId="0" applyNumberFormat="0" applyBorder="0" applyAlignment="0" applyProtection="0">
      <alignment vertical="center"/>
    </xf>
    <xf numFmtId="0" fontId="103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6" fillId="6" borderId="0" applyNumberFormat="0" applyBorder="0" applyAlignment="0" applyProtection="0">
      <alignment vertical="center"/>
    </xf>
    <xf numFmtId="0" fontId="103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6" fillId="7" borderId="0" applyNumberFormat="0" applyBorder="0" applyAlignment="0" applyProtection="0">
      <alignment vertical="center"/>
    </xf>
    <xf numFmtId="0" fontId="103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1" fillId="30" borderId="0" applyNumberFormat="0" applyBorder="0" applyAlignment="0" applyProtection="0">
      <alignment vertical="center"/>
    </xf>
    <xf numFmtId="0" fontId="120" fillId="30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120" fillId="30" borderId="0" applyNumberFormat="0" applyBorder="0" applyAlignment="0" applyProtection="0">
      <alignment vertical="center"/>
    </xf>
    <xf numFmtId="0" fontId="120" fillId="30" borderId="0" applyNumberFormat="0" applyBorder="0" applyAlignment="0" applyProtection="0">
      <alignment vertical="center"/>
    </xf>
    <xf numFmtId="0" fontId="120" fillId="30" borderId="0" applyNumberFormat="0" applyBorder="0" applyAlignment="0" applyProtection="0">
      <alignment vertical="center"/>
    </xf>
    <xf numFmtId="0" fontId="120" fillId="30" borderId="0" applyNumberFormat="0" applyBorder="0" applyAlignment="0" applyProtection="0">
      <alignment vertical="center"/>
    </xf>
    <xf numFmtId="0" fontId="120" fillId="30" borderId="0" applyNumberFormat="0" applyBorder="0" applyAlignment="0" applyProtection="0">
      <alignment vertical="center"/>
    </xf>
    <xf numFmtId="0" fontId="121" fillId="31" borderId="0" applyNumberFormat="0" applyBorder="0" applyAlignment="0" applyProtection="0">
      <alignment vertical="center"/>
    </xf>
    <xf numFmtId="0" fontId="120" fillId="31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20" fillId="31" borderId="0" applyNumberFormat="0" applyBorder="0" applyAlignment="0" applyProtection="0">
      <alignment vertical="center"/>
    </xf>
    <xf numFmtId="0" fontId="120" fillId="31" borderId="0" applyNumberFormat="0" applyBorder="0" applyAlignment="0" applyProtection="0">
      <alignment vertical="center"/>
    </xf>
    <xf numFmtId="0" fontId="120" fillId="31" borderId="0" applyNumberFormat="0" applyBorder="0" applyAlignment="0" applyProtection="0">
      <alignment vertical="center"/>
    </xf>
    <xf numFmtId="0" fontId="120" fillId="31" borderId="0" applyNumberFormat="0" applyBorder="0" applyAlignment="0" applyProtection="0">
      <alignment vertical="center"/>
    </xf>
    <xf numFmtId="0" fontId="120" fillId="31" borderId="0" applyNumberFormat="0" applyBorder="0" applyAlignment="0" applyProtection="0">
      <alignment vertical="center"/>
    </xf>
    <xf numFmtId="0" fontId="121" fillId="32" borderId="0" applyNumberFormat="0" applyBorder="0" applyAlignment="0" applyProtection="0">
      <alignment vertical="center"/>
    </xf>
    <xf numFmtId="0" fontId="120" fillId="3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120" fillId="32" borderId="0" applyNumberFormat="0" applyBorder="0" applyAlignment="0" applyProtection="0">
      <alignment vertical="center"/>
    </xf>
    <xf numFmtId="0" fontId="120" fillId="32" borderId="0" applyNumberFormat="0" applyBorder="0" applyAlignment="0" applyProtection="0">
      <alignment vertical="center"/>
    </xf>
    <xf numFmtId="0" fontId="120" fillId="32" borderId="0" applyNumberFormat="0" applyBorder="0" applyAlignment="0" applyProtection="0">
      <alignment vertical="center"/>
    </xf>
    <xf numFmtId="0" fontId="120" fillId="32" borderId="0" applyNumberFormat="0" applyBorder="0" applyAlignment="0" applyProtection="0">
      <alignment vertical="center"/>
    </xf>
    <xf numFmtId="0" fontId="120" fillId="32" borderId="0" applyNumberFormat="0" applyBorder="0" applyAlignment="0" applyProtection="0">
      <alignment vertical="center"/>
    </xf>
    <xf numFmtId="0" fontId="121" fillId="33" borderId="0" applyNumberFormat="0" applyBorder="0" applyAlignment="0" applyProtection="0">
      <alignment vertical="center"/>
    </xf>
    <xf numFmtId="0" fontId="120" fillId="33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20" fillId="33" borderId="0" applyNumberFormat="0" applyBorder="0" applyAlignment="0" applyProtection="0">
      <alignment vertical="center"/>
    </xf>
    <xf numFmtId="0" fontId="120" fillId="33" borderId="0" applyNumberFormat="0" applyBorder="0" applyAlignment="0" applyProtection="0">
      <alignment vertical="center"/>
    </xf>
    <xf numFmtId="0" fontId="120" fillId="33" borderId="0" applyNumberFormat="0" applyBorder="0" applyAlignment="0" applyProtection="0">
      <alignment vertical="center"/>
    </xf>
    <xf numFmtId="0" fontId="120" fillId="33" borderId="0" applyNumberFormat="0" applyBorder="0" applyAlignment="0" applyProtection="0">
      <alignment vertical="center"/>
    </xf>
    <xf numFmtId="0" fontId="120" fillId="33" borderId="0" applyNumberFormat="0" applyBorder="0" applyAlignment="0" applyProtection="0">
      <alignment vertical="center"/>
    </xf>
    <xf numFmtId="0" fontId="121" fillId="34" borderId="0" applyNumberFormat="0" applyBorder="0" applyAlignment="0" applyProtection="0">
      <alignment vertical="center"/>
    </xf>
    <xf numFmtId="0" fontId="120" fillId="3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20" fillId="34" borderId="0" applyNumberFormat="0" applyBorder="0" applyAlignment="0" applyProtection="0">
      <alignment vertical="center"/>
    </xf>
    <xf numFmtId="0" fontId="120" fillId="34" borderId="0" applyNumberFormat="0" applyBorder="0" applyAlignment="0" applyProtection="0">
      <alignment vertical="center"/>
    </xf>
    <xf numFmtId="0" fontId="120" fillId="34" borderId="0" applyNumberFormat="0" applyBorder="0" applyAlignment="0" applyProtection="0">
      <alignment vertical="center"/>
    </xf>
    <xf numFmtId="0" fontId="120" fillId="34" borderId="0" applyNumberFormat="0" applyBorder="0" applyAlignment="0" applyProtection="0">
      <alignment vertical="center"/>
    </xf>
    <xf numFmtId="0" fontId="120" fillId="34" borderId="0" applyNumberFormat="0" applyBorder="0" applyAlignment="0" applyProtection="0">
      <alignment vertical="center"/>
    </xf>
    <xf numFmtId="0" fontId="121" fillId="35" borderId="0" applyNumberFormat="0" applyBorder="0" applyAlignment="0" applyProtection="0">
      <alignment vertical="center"/>
    </xf>
    <xf numFmtId="0" fontId="120" fillId="3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120" fillId="35" borderId="0" applyNumberFormat="0" applyBorder="0" applyAlignment="0" applyProtection="0">
      <alignment vertical="center"/>
    </xf>
    <xf numFmtId="0" fontId="120" fillId="35" borderId="0" applyNumberFormat="0" applyBorder="0" applyAlignment="0" applyProtection="0">
      <alignment vertical="center"/>
    </xf>
    <xf numFmtId="0" fontId="120" fillId="35" borderId="0" applyNumberFormat="0" applyBorder="0" applyAlignment="0" applyProtection="0">
      <alignment vertical="center"/>
    </xf>
    <xf numFmtId="0" fontId="120" fillId="35" borderId="0" applyNumberFormat="0" applyBorder="0" applyAlignment="0" applyProtection="0">
      <alignment vertical="center"/>
    </xf>
    <xf numFmtId="0" fontId="120" fillId="3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6" fillId="8" borderId="0" applyNumberFormat="0" applyBorder="0" applyAlignment="0" applyProtection="0">
      <alignment vertical="center"/>
    </xf>
    <xf numFmtId="0" fontId="103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6" fillId="9" borderId="0" applyNumberFormat="0" applyBorder="0" applyAlignment="0" applyProtection="0">
      <alignment vertical="center"/>
    </xf>
    <xf numFmtId="0" fontId="103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6" fillId="11" borderId="0" applyNumberFormat="0" applyBorder="0" applyAlignment="0" applyProtection="0">
      <alignment vertical="center"/>
    </xf>
    <xf numFmtId="0" fontId="103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6" fillId="5" borderId="0" applyNumberFormat="0" applyBorder="0" applyAlignment="0" applyProtection="0">
      <alignment vertical="center"/>
    </xf>
    <xf numFmtId="0" fontId="103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6" fillId="8" borderId="0" applyNumberFormat="0" applyBorder="0" applyAlignment="0" applyProtection="0">
      <alignment vertical="center"/>
    </xf>
    <xf numFmtId="0" fontId="103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6" fillId="12" borderId="0" applyNumberFormat="0" applyBorder="0" applyAlignment="0" applyProtection="0">
      <alignment vertical="center"/>
    </xf>
    <xf numFmtId="0" fontId="103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1" fillId="36" borderId="0" applyNumberFormat="0" applyBorder="0" applyAlignment="0" applyProtection="0">
      <alignment vertical="center"/>
    </xf>
    <xf numFmtId="0" fontId="120" fillId="3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20" fillId="36" borderId="0" applyNumberFormat="0" applyBorder="0" applyAlignment="0" applyProtection="0">
      <alignment vertical="center"/>
    </xf>
    <xf numFmtId="0" fontId="120" fillId="36" borderId="0" applyNumberFormat="0" applyBorder="0" applyAlignment="0" applyProtection="0">
      <alignment vertical="center"/>
    </xf>
    <xf numFmtId="0" fontId="120" fillId="36" borderId="0" applyNumberFormat="0" applyBorder="0" applyAlignment="0" applyProtection="0">
      <alignment vertical="center"/>
    </xf>
    <xf numFmtId="0" fontId="120" fillId="36" borderId="0" applyNumberFormat="0" applyBorder="0" applyAlignment="0" applyProtection="0">
      <alignment vertical="center"/>
    </xf>
    <xf numFmtId="0" fontId="120" fillId="36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1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0" fillId="37" borderId="0" applyNumberFormat="0" applyBorder="0" applyAlignment="0" applyProtection="0">
      <alignment vertical="center"/>
    </xf>
    <xf numFmtId="0" fontId="121" fillId="38" borderId="0" applyNumberFormat="0" applyBorder="0" applyAlignment="0" applyProtection="0">
      <alignment vertical="center"/>
    </xf>
    <xf numFmtId="0" fontId="120" fillId="3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120" fillId="38" borderId="0" applyNumberFormat="0" applyBorder="0" applyAlignment="0" applyProtection="0">
      <alignment vertical="center"/>
    </xf>
    <xf numFmtId="0" fontId="120" fillId="38" borderId="0" applyNumberFormat="0" applyBorder="0" applyAlignment="0" applyProtection="0">
      <alignment vertical="center"/>
    </xf>
    <xf numFmtId="0" fontId="120" fillId="38" borderId="0" applyNumberFormat="0" applyBorder="0" applyAlignment="0" applyProtection="0">
      <alignment vertical="center"/>
    </xf>
    <xf numFmtId="0" fontId="120" fillId="38" borderId="0" applyNumberFormat="0" applyBorder="0" applyAlignment="0" applyProtection="0">
      <alignment vertical="center"/>
    </xf>
    <xf numFmtId="0" fontId="120" fillId="38" borderId="0" applyNumberFormat="0" applyBorder="0" applyAlignment="0" applyProtection="0">
      <alignment vertical="center"/>
    </xf>
    <xf numFmtId="0" fontId="121" fillId="39" borderId="0" applyNumberFormat="0" applyBorder="0" applyAlignment="0" applyProtection="0">
      <alignment vertical="center"/>
    </xf>
    <xf numFmtId="0" fontId="120" fillId="39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120" fillId="39" borderId="0" applyNumberFormat="0" applyBorder="0" applyAlignment="0" applyProtection="0">
      <alignment vertical="center"/>
    </xf>
    <xf numFmtId="0" fontId="120" fillId="39" borderId="0" applyNumberFormat="0" applyBorder="0" applyAlignment="0" applyProtection="0">
      <alignment vertical="center"/>
    </xf>
    <xf numFmtId="0" fontId="120" fillId="39" borderId="0" applyNumberFormat="0" applyBorder="0" applyAlignment="0" applyProtection="0">
      <alignment vertical="center"/>
    </xf>
    <xf numFmtId="0" fontId="120" fillId="39" borderId="0" applyNumberFormat="0" applyBorder="0" applyAlignment="0" applyProtection="0">
      <alignment vertical="center"/>
    </xf>
    <xf numFmtId="0" fontId="120" fillId="39" borderId="0" applyNumberFormat="0" applyBorder="0" applyAlignment="0" applyProtection="0">
      <alignment vertical="center"/>
    </xf>
    <xf numFmtId="0" fontId="121" fillId="40" borderId="0" applyNumberFormat="0" applyBorder="0" applyAlignment="0" applyProtection="0">
      <alignment vertical="center"/>
    </xf>
    <xf numFmtId="0" fontId="120" fillId="4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20" fillId="40" borderId="0" applyNumberFormat="0" applyBorder="0" applyAlignment="0" applyProtection="0">
      <alignment vertical="center"/>
    </xf>
    <xf numFmtId="0" fontId="120" fillId="40" borderId="0" applyNumberFormat="0" applyBorder="0" applyAlignment="0" applyProtection="0">
      <alignment vertical="center"/>
    </xf>
    <xf numFmtId="0" fontId="120" fillId="40" borderId="0" applyNumberFormat="0" applyBorder="0" applyAlignment="0" applyProtection="0">
      <alignment vertical="center"/>
    </xf>
    <xf numFmtId="0" fontId="120" fillId="40" borderId="0" applyNumberFormat="0" applyBorder="0" applyAlignment="0" applyProtection="0">
      <alignment vertical="center"/>
    </xf>
    <xf numFmtId="0" fontId="120" fillId="40" borderId="0" applyNumberFormat="0" applyBorder="0" applyAlignment="0" applyProtection="0">
      <alignment vertical="center"/>
    </xf>
    <xf numFmtId="0" fontId="121" fillId="41" borderId="0" applyNumberFormat="0" applyBorder="0" applyAlignment="0" applyProtection="0">
      <alignment vertical="center"/>
    </xf>
    <xf numFmtId="0" fontId="120" fillId="41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120" fillId="41" borderId="0" applyNumberFormat="0" applyBorder="0" applyAlignment="0" applyProtection="0">
      <alignment vertical="center"/>
    </xf>
    <xf numFmtId="0" fontId="120" fillId="41" borderId="0" applyNumberFormat="0" applyBorder="0" applyAlignment="0" applyProtection="0">
      <alignment vertical="center"/>
    </xf>
    <xf numFmtId="0" fontId="120" fillId="41" borderId="0" applyNumberFormat="0" applyBorder="0" applyAlignment="0" applyProtection="0">
      <alignment vertical="center"/>
    </xf>
    <xf numFmtId="0" fontId="120" fillId="41" borderId="0" applyNumberFormat="0" applyBorder="0" applyAlignment="0" applyProtection="0">
      <alignment vertical="center"/>
    </xf>
    <xf numFmtId="0" fontId="120" fillId="4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7" fillId="14" borderId="0" applyNumberFormat="0" applyBorder="0" applyAlignment="0" applyProtection="0">
      <alignment vertical="center"/>
    </xf>
    <xf numFmtId="0" fontId="104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7" fillId="9" borderId="0" applyNumberFormat="0" applyBorder="0" applyAlignment="0" applyProtection="0">
      <alignment vertical="center"/>
    </xf>
    <xf numFmtId="0" fontId="104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7" fillId="11" borderId="0" applyNumberFormat="0" applyBorder="0" applyAlignment="0" applyProtection="0">
      <alignment vertical="center"/>
    </xf>
    <xf numFmtId="0" fontId="104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104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104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7" fillId="17" borderId="0" applyNumberFormat="0" applyBorder="0" applyAlignment="0" applyProtection="0">
      <alignment vertical="center"/>
    </xf>
    <xf numFmtId="0" fontId="104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3" fillId="42" borderId="0" applyNumberFormat="0" applyBorder="0" applyAlignment="0" applyProtection="0">
      <alignment vertical="center"/>
    </xf>
    <xf numFmtId="0" fontId="122" fillId="42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122" fillId="42" borderId="0" applyNumberFormat="0" applyBorder="0" applyAlignment="0" applyProtection="0">
      <alignment vertical="center"/>
    </xf>
    <xf numFmtId="0" fontId="123" fillId="43" borderId="0" applyNumberFormat="0" applyBorder="0" applyAlignment="0" applyProtection="0">
      <alignment vertical="center"/>
    </xf>
    <xf numFmtId="0" fontId="122" fillId="43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22" fillId="43" borderId="0" applyNumberFormat="0" applyBorder="0" applyAlignment="0" applyProtection="0">
      <alignment vertical="center"/>
    </xf>
    <xf numFmtId="0" fontId="123" fillId="44" borderId="0" applyNumberFormat="0" applyBorder="0" applyAlignment="0" applyProtection="0">
      <alignment vertical="center"/>
    </xf>
    <xf numFmtId="0" fontId="122" fillId="44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122" fillId="44" borderId="0" applyNumberFormat="0" applyBorder="0" applyAlignment="0" applyProtection="0">
      <alignment vertical="center"/>
    </xf>
    <xf numFmtId="0" fontId="123" fillId="45" borderId="0" applyNumberFormat="0" applyBorder="0" applyAlignment="0" applyProtection="0">
      <alignment vertical="center"/>
    </xf>
    <xf numFmtId="0" fontId="122" fillId="45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22" fillId="45" borderId="0" applyNumberFormat="0" applyBorder="0" applyAlignment="0" applyProtection="0">
      <alignment vertical="center"/>
    </xf>
    <xf numFmtId="0" fontId="123" fillId="46" borderId="0" applyNumberFormat="0" applyBorder="0" applyAlignment="0" applyProtection="0">
      <alignment vertical="center"/>
    </xf>
    <xf numFmtId="0" fontId="122" fillId="4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122" fillId="46" borderId="0" applyNumberFormat="0" applyBorder="0" applyAlignment="0" applyProtection="0">
      <alignment vertical="center"/>
    </xf>
    <xf numFmtId="0" fontId="123" fillId="47" borderId="0" applyNumberFormat="0" applyBorder="0" applyAlignment="0" applyProtection="0">
      <alignment vertical="center"/>
    </xf>
    <xf numFmtId="0" fontId="122" fillId="47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122" fillId="4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7" fillId="19" borderId="0" applyNumberFormat="0" applyBorder="0" applyAlignment="0" applyProtection="0">
      <alignment vertical="center"/>
    </xf>
    <xf numFmtId="0" fontId="104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7" fillId="20" borderId="0" applyNumberFormat="0" applyBorder="0" applyAlignment="0" applyProtection="0">
      <alignment vertical="center"/>
    </xf>
    <xf numFmtId="0" fontId="104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7" fillId="21" borderId="0" applyNumberFormat="0" applyBorder="0" applyAlignment="0" applyProtection="0">
      <alignment vertical="center"/>
    </xf>
    <xf numFmtId="0" fontId="104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104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104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7" fillId="18" borderId="0" applyNumberFormat="0" applyBorder="0" applyAlignment="0" applyProtection="0">
      <alignment vertical="center"/>
    </xf>
    <xf numFmtId="0" fontId="104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177" fontId="54" fillId="0" borderId="0" applyFont="0" applyFill="0" applyBorder="0" applyAlignment="0" applyProtection="0"/>
    <xf numFmtId="177" fontId="55" fillId="0" borderId="0" applyFont="0" applyFill="0" applyBorder="0" applyAlignment="0" applyProtection="0"/>
    <xf numFmtId="178" fontId="56" fillId="0" borderId="0" applyFont="0" applyFill="0" applyBorder="0" applyAlignment="0" applyProtection="0"/>
    <xf numFmtId="177" fontId="55" fillId="0" borderId="0" applyFont="0" applyFill="0" applyBorder="0" applyAlignment="0" applyProtection="0"/>
    <xf numFmtId="178" fontId="56" fillId="0" borderId="0" applyFont="0" applyFill="0" applyBorder="0" applyAlignment="0" applyProtection="0"/>
    <xf numFmtId="177" fontId="57" fillId="0" borderId="0" applyFont="0" applyFill="0" applyBorder="0" applyAlignment="0" applyProtection="0"/>
    <xf numFmtId="177" fontId="58" fillId="0" borderId="0" applyFont="0" applyFill="0" applyBorder="0" applyAlignment="0" applyProtection="0"/>
    <xf numFmtId="195" fontId="59" fillId="0" borderId="0" applyFont="0" applyFill="0" applyBorder="0" applyAlignment="0" applyProtection="0"/>
    <xf numFmtId="195" fontId="59" fillId="0" borderId="0" applyFont="0" applyFill="0" applyBorder="0" applyAlignment="0" applyProtection="0"/>
    <xf numFmtId="195" fontId="59" fillId="0" borderId="0" applyFont="0" applyFill="0" applyBorder="0" applyAlignment="0" applyProtection="0"/>
    <xf numFmtId="195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178" fontId="57" fillId="0" borderId="0" applyFont="0" applyFill="0" applyBorder="0" applyAlignment="0" applyProtection="0"/>
    <xf numFmtId="178" fontId="58" fillId="0" borderId="0" applyFont="0" applyFill="0" applyBorder="0" applyAlignment="0" applyProtection="0"/>
    <xf numFmtId="176" fontId="54" fillId="0" borderId="0" applyFont="0" applyFill="0" applyBorder="0" applyAlignment="0" applyProtection="0"/>
    <xf numFmtId="176" fontId="55" fillId="0" borderId="0" applyFont="0" applyFill="0" applyBorder="0" applyAlignment="0" applyProtection="0"/>
    <xf numFmtId="180" fontId="56" fillId="0" borderId="0" applyFont="0" applyFill="0" applyBorder="0" applyAlignment="0" applyProtection="0"/>
    <xf numFmtId="176" fontId="55" fillId="0" borderId="0" applyFont="0" applyFill="0" applyBorder="0" applyAlignment="0" applyProtection="0"/>
    <xf numFmtId="180" fontId="56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8" fillId="0" borderId="0" applyFont="0" applyFill="0" applyBorder="0" applyAlignment="0" applyProtection="0"/>
    <xf numFmtId="196" fontId="59" fillId="0" borderId="0" applyFont="0" applyFill="0" applyBorder="0" applyAlignment="0" applyProtection="0"/>
    <xf numFmtId="196" fontId="59" fillId="0" borderId="0" applyFont="0" applyFill="0" applyBorder="0" applyAlignment="0" applyProtection="0"/>
    <xf numFmtId="196" fontId="59" fillId="0" borderId="0" applyFont="0" applyFill="0" applyBorder="0" applyAlignment="0" applyProtection="0"/>
    <xf numFmtId="196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180" fontId="57" fillId="0" borderId="0" applyFont="0" applyFill="0" applyBorder="0" applyAlignment="0" applyProtection="0"/>
    <xf numFmtId="180" fontId="58" fillId="0" borderId="0" applyFont="0" applyFill="0" applyBorder="0" applyAlignment="0" applyProtection="0"/>
    <xf numFmtId="180" fontId="57" fillId="0" borderId="0" applyFont="0" applyFill="0" applyBorder="0" applyAlignment="0" applyProtection="0"/>
    <xf numFmtId="180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197" fontId="54" fillId="0" borderId="0" applyFont="0" applyFill="0" applyBorder="0" applyAlignment="0" applyProtection="0"/>
    <xf numFmtId="197" fontId="55" fillId="0" borderId="0" applyFont="0" applyFill="0" applyBorder="0" applyAlignment="0" applyProtection="0"/>
    <xf numFmtId="179" fontId="56" fillId="0" borderId="0" applyFont="0" applyFill="0" applyBorder="0" applyAlignment="0" applyProtection="0"/>
    <xf numFmtId="197" fontId="55" fillId="0" borderId="0" applyFont="0" applyFill="0" applyBorder="0" applyAlignment="0" applyProtection="0"/>
    <xf numFmtId="179" fontId="56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8" fillId="0" borderId="0" applyFont="0" applyFill="0" applyBorder="0" applyAlignment="0" applyProtection="0"/>
    <xf numFmtId="179" fontId="57" fillId="0" borderId="0" applyFont="0" applyFill="0" applyBorder="0" applyAlignment="0" applyProtection="0"/>
    <xf numFmtId="179" fontId="58" fillId="0" borderId="0" applyFont="0" applyFill="0" applyBorder="0" applyAlignment="0" applyProtection="0"/>
    <xf numFmtId="198" fontId="54" fillId="0" borderId="0" applyFont="0" applyFill="0" applyBorder="0" applyAlignment="0" applyProtection="0"/>
    <xf numFmtId="198" fontId="55" fillId="0" borderId="0" applyFont="0" applyFill="0" applyBorder="0" applyAlignment="0" applyProtection="0"/>
    <xf numFmtId="181" fontId="56" fillId="0" borderId="0" applyFont="0" applyFill="0" applyBorder="0" applyAlignment="0" applyProtection="0"/>
    <xf numFmtId="198" fontId="55" fillId="0" borderId="0" applyFont="0" applyFill="0" applyBorder="0" applyAlignment="0" applyProtection="0"/>
    <xf numFmtId="181" fontId="56" fillId="0" borderId="0" applyFont="0" applyFill="0" applyBorder="0" applyAlignment="0" applyProtection="0"/>
    <xf numFmtId="40" fontId="57" fillId="0" borderId="0" applyFont="0" applyFill="0" applyBorder="0" applyAlignment="0" applyProtection="0"/>
    <xf numFmtId="40" fontId="58" fillId="0" borderId="0" applyFont="0" applyFill="0" applyBorder="0" applyAlignment="0" applyProtection="0"/>
    <xf numFmtId="181" fontId="57" fillId="0" borderId="0" applyFont="0" applyFill="0" applyBorder="0" applyAlignment="0" applyProtection="0"/>
    <xf numFmtId="181" fontId="58" fillId="0" borderId="0" applyFont="0" applyFill="0" applyBorder="0" applyAlignment="0" applyProtection="0"/>
    <xf numFmtId="181" fontId="57" fillId="0" borderId="0" applyFont="0" applyFill="0" applyBorder="0" applyAlignment="0" applyProtection="0"/>
    <xf numFmtId="181" fontId="5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88" fillId="3" borderId="0" applyNumberFormat="0" applyBorder="0" applyAlignment="0" applyProtection="0">
      <alignment vertical="center"/>
    </xf>
    <xf numFmtId="0" fontId="105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57" fillId="0" borderId="0"/>
    <xf numFmtId="0" fontId="54" fillId="0" borderId="0"/>
    <xf numFmtId="0" fontId="55" fillId="0" borderId="0"/>
    <xf numFmtId="0" fontId="56" fillId="0" borderId="0"/>
    <xf numFmtId="0" fontId="55" fillId="0" borderId="0"/>
    <xf numFmtId="0" fontId="58" fillId="0" borderId="0"/>
    <xf numFmtId="0" fontId="61" fillId="0" borderId="0"/>
    <xf numFmtId="0" fontId="56" fillId="0" borderId="0"/>
    <xf numFmtId="0" fontId="57" fillId="0" borderId="0"/>
    <xf numFmtId="0" fontId="58" fillId="0" borderId="0"/>
    <xf numFmtId="0" fontId="57" fillId="0" borderId="0"/>
    <xf numFmtId="0" fontId="58" fillId="0" borderId="0"/>
    <xf numFmtId="0" fontId="61" fillId="0" borderId="0"/>
    <xf numFmtId="0" fontId="56" fillId="0" borderId="0"/>
    <xf numFmtId="0" fontId="62" fillId="0" borderId="0"/>
    <xf numFmtId="0" fontId="63" fillId="0" borderId="0"/>
    <xf numFmtId="0" fontId="59" fillId="0" borderId="0"/>
    <xf numFmtId="0" fontId="59" fillId="0" borderId="0"/>
    <xf numFmtId="0" fontId="62" fillId="0" borderId="0"/>
    <xf numFmtId="0" fontId="63" fillId="0" borderId="0"/>
    <xf numFmtId="0" fontId="57" fillId="0" borderId="0"/>
    <xf numFmtId="0" fontId="58" fillId="0" borderId="0"/>
    <xf numFmtId="0" fontId="20" fillId="0" borderId="0" applyFill="0" applyBorder="0" applyAlignment="0"/>
    <xf numFmtId="0" fontId="21" fillId="22" borderId="1" applyNumberFormat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64" fillId="22" borderId="1" applyNumberFormat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89" fillId="22" borderId="1" applyNumberFormat="0" applyAlignment="0" applyProtection="0">
      <alignment vertical="center"/>
    </xf>
    <xf numFmtId="0" fontId="106" fillId="22" borderId="1" applyNumberFormat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65" fillId="0" borderId="0"/>
    <xf numFmtId="0" fontId="15" fillId="23" borderId="2" applyNumberFormat="0" applyAlignment="0" applyProtection="0">
      <alignment vertical="center"/>
    </xf>
    <xf numFmtId="0" fontId="15" fillId="23" borderId="2" applyNumberFormat="0" applyAlignment="0" applyProtection="0">
      <alignment vertical="center"/>
    </xf>
    <xf numFmtId="0" fontId="66" fillId="23" borderId="2" applyNumberFormat="0" applyAlignment="0" applyProtection="0">
      <alignment vertical="center"/>
    </xf>
    <xf numFmtId="0" fontId="15" fillId="23" borderId="2" applyNumberFormat="0" applyAlignment="0" applyProtection="0">
      <alignment vertical="center"/>
    </xf>
    <xf numFmtId="0" fontId="90" fillId="23" borderId="2" applyNumberFormat="0" applyAlignment="0" applyProtection="0">
      <alignment vertical="center"/>
    </xf>
    <xf numFmtId="0" fontId="107" fillId="23" borderId="2" applyNumberFormat="0" applyAlignment="0" applyProtection="0">
      <alignment vertical="center"/>
    </xf>
    <xf numFmtId="0" fontId="15" fillId="23" borderId="2" applyNumberFormat="0" applyAlignment="0" applyProtection="0">
      <alignment vertical="center"/>
    </xf>
    <xf numFmtId="179" fontId="41" fillId="0" borderId="0" applyFont="0" applyFill="0" applyBorder="0" applyAlignment="0" applyProtection="0"/>
    <xf numFmtId="199" fontId="9" fillId="0" borderId="0"/>
    <xf numFmtId="181" fontId="41" fillId="0" borderId="0" applyFont="0" applyFill="0" applyBorder="0" applyAlignment="0" applyProtection="0"/>
    <xf numFmtId="0" fontId="45" fillId="0" borderId="0" applyNumberFormat="0" applyAlignment="0">
      <alignment horizontal="left"/>
    </xf>
    <xf numFmtId="20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9" fillId="0" borderId="0"/>
    <xf numFmtId="0" fontId="67" fillId="0" borderId="0" applyFill="0" applyBorder="0" applyAlignment="0" applyProtection="0"/>
    <xf numFmtId="203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9" fillId="0" borderId="0"/>
    <xf numFmtId="0" fontId="68" fillId="0" borderId="0" applyNumberFormat="0" applyAlignment="0">
      <alignment horizontal="left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2" fontId="67" fillId="0" borderId="0" applyFill="0" applyBorder="0" applyAlignment="0" applyProtection="0"/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92" fillId="4" borderId="0" applyNumberFormat="0" applyBorder="0" applyAlignment="0" applyProtection="0">
      <alignment vertical="center"/>
    </xf>
    <xf numFmtId="0" fontId="109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38" fontId="71" fillId="24" borderId="0" applyNumberFormat="0" applyBorder="0" applyAlignment="0" applyProtection="0"/>
    <xf numFmtId="0" fontId="72" fillId="0" borderId="0">
      <alignment horizontal="left"/>
    </xf>
    <xf numFmtId="0" fontId="73" fillId="0" borderId="3" applyNumberFormat="0" applyAlignment="0" applyProtection="0">
      <alignment horizontal="left" vertical="center"/>
    </xf>
    <xf numFmtId="0" fontId="73" fillId="0" borderId="4">
      <alignment horizontal="left"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74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93" fillId="0" borderId="5" applyNumberFormat="0" applyFill="0" applyAlignment="0" applyProtection="0">
      <alignment vertical="center"/>
    </xf>
    <xf numFmtId="0" fontId="110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75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4" fillId="0" borderId="6" applyNumberFormat="0" applyFill="0" applyAlignment="0" applyProtection="0">
      <alignment vertical="center"/>
    </xf>
    <xf numFmtId="0" fontId="11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76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95" fillId="0" borderId="7" applyNumberFormat="0" applyFill="0" applyAlignment="0" applyProtection="0">
      <alignment vertical="center"/>
    </xf>
    <xf numFmtId="0" fontId="11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1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7" fillId="7" borderId="1" applyNumberFormat="0" applyAlignment="0" applyProtection="0">
      <alignment vertical="center"/>
    </xf>
    <xf numFmtId="10" fontId="71" fillId="25" borderId="8" applyNumberFormat="0" applyBorder="0" applyAlignment="0" applyProtection="0"/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78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78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78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78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78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78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96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96" fillId="7" borderId="1" applyNumberFormat="0" applyAlignment="0" applyProtection="0">
      <alignment vertical="center"/>
    </xf>
    <xf numFmtId="0" fontId="96" fillId="7" borderId="1" applyNumberFormat="0" applyAlignment="0" applyProtection="0">
      <alignment vertical="center"/>
    </xf>
    <xf numFmtId="0" fontId="113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79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97" fillId="0" borderId="9" applyNumberFormat="0" applyFill="0" applyAlignment="0" applyProtection="0">
      <alignment vertical="center"/>
    </xf>
    <xf numFmtId="0" fontId="11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192" fontId="41" fillId="0" borderId="0" applyFont="0" applyFill="0" applyBorder="0" applyAlignment="0" applyProtection="0"/>
    <xf numFmtId="206" fontId="41" fillId="0" borderId="0" applyFont="0" applyFill="0" applyBorder="0" applyAlignment="0" applyProtection="0"/>
    <xf numFmtId="0" fontId="80" fillId="0" borderId="1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1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98" fillId="13" borderId="0" applyNumberFormat="0" applyBorder="0" applyAlignment="0" applyProtection="0">
      <alignment vertical="center"/>
    </xf>
    <xf numFmtId="0" fontId="115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207" fontId="20" fillId="0" borderId="0"/>
    <xf numFmtId="0" fontId="41" fillId="0" borderId="0"/>
    <xf numFmtId="0" fontId="20" fillId="10" borderId="11" applyNumberFormat="0" applyFont="0" applyAlignment="0" applyProtection="0">
      <alignment vertical="center"/>
    </xf>
    <xf numFmtId="0" fontId="19" fillId="22" borderId="12" applyNumberFormat="0" applyAlignment="0" applyProtection="0">
      <alignment vertical="center"/>
    </xf>
    <xf numFmtId="0" fontId="19" fillId="22" borderId="12" applyNumberFormat="0" applyAlignment="0" applyProtection="0">
      <alignment vertical="center"/>
    </xf>
    <xf numFmtId="0" fontId="82" fillId="22" borderId="12" applyNumberFormat="0" applyAlignment="0" applyProtection="0">
      <alignment vertical="center"/>
    </xf>
    <xf numFmtId="0" fontId="19" fillId="22" borderId="12" applyNumberFormat="0" applyAlignment="0" applyProtection="0">
      <alignment vertical="center"/>
    </xf>
    <xf numFmtId="0" fontId="99" fillId="22" borderId="12" applyNumberFormat="0" applyAlignment="0" applyProtection="0">
      <alignment vertical="center"/>
    </xf>
    <xf numFmtId="0" fontId="116" fillId="22" borderId="12" applyNumberFormat="0" applyAlignment="0" applyProtection="0">
      <alignment vertical="center"/>
    </xf>
    <xf numFmtId="0" fontId="19" fillId="22" borderId="12" applyNumberFormat="0" applyAlignment="0" applyProtection="0">
      <alignment vertical="center"/>
    </xf>
    <xf numFmtId="10" fontId="41" fillId="0" borderId="0" applyFont="0" applyFill="0" applyBorder="0" applyAlignment="0" applyProtection="0"/>
    <xf numFmtId="0" fontId="41" fillId="0" borderId="0"/>
    <xf numFmtId="0" fontId="80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4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01" fillId="0" borderId="13" applyNumberFormat="0" applyFill="0" applyAlignment="0" applyProtection="0">
      <alignment vertical="center"/>
    </xf>
    <xf numFmtId="0" fontId="118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208" fontId="41" fillId="0" borderId="0" applyFont="0" applyFill="0" applyBorder="0" applyAlignment="0" applyProtection="0"/>
    <xf numFmtId="209" fontId="4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3" fillId="48" borderId="0" applyNumberFormat="0" applyBorder="0" applyAlignment="0" applyProtection="0">
      <alignment vertical="center"/>
    </xf>
    <xf numFmtId="0" fontId="122" fillId="48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22" fillId="48" borderId="0" applyNumberFormat="0" applyBorder="0" applyAlignment="0" applyProtection="0">
      <alignment vertical="center"/>
    </xf>
    <xf numFmtId="0" fontId="123" fillId="49" borderId="0" applyNumberFormat="0" applyBorder="0" applyAlignment="0" applyProtection="0">
      <alignment vertical="center"/>
    </xf>
    <xf numFmtId="0" fontId="122" fillId="4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22" fillId="49" borderId="0" applyNumberFormat="0" applyBorder="0" applyAlignment="0" applyProtection="0">
      <alignment vertical="center"/>
    </xf>
    <xf numFmtId="0" fontId="123" fillId="50" borderId="0" applyNumberFormat="0" applyBorder="0" applyAlignment="0" applyProtection="0">
      <alignment vertical="center"/>
    </xf>
    <xf numFmtId="0" fontId="122" fillId="50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122" fillId="50" borderId="0" applyNumberFormat="0" applyBorder="0" applyAlignment="0" applyProtection="0">
      <alignment vertical="center"/>
    </xf>
    <xf numFmtId="0" fontId="123" fillId="51" borderId="0" applyNumberFormat="0" applyBorder="0" applyAlignment="0" applyProtection="0">
      <alignment vertical="center"/>
    </xf>
    <xf numFmtId="0" fontId="122" fillId="51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22" fillId="51" borderId="0" applyNumberFormat="0" applyBorder="0" applyAlignment="0" applyProtection="0">
      <alignment vertical="center"/>
    </xf>
    <xf numFmtId="0" fontId="123" fillId="52" borderId="0" applyNumberFormat="0" applyBorder="0" applyAlignment="0" applyProtection="0">
      <alignment vertical="center"/>
    </xf>
    <xf numFmtId="0" fontId="122" fillId="52" borderId="0" applyNumberFormat="0" applyBorder="0" applyAlignment="0" applyProtection="0">
      <alignment vertical="center"/>
    </xf>
    <xf numFmtId="0" fontId="122" fillId="52" borderId="0" applyNumberFormat="0" applyBorder="0" applyAlignment="0" applyProtection="0">
      <alignment vertical="center"/>
    </xf>
    <xf numFmtId="0" fontId="123" fillId="53" borderId="0" applyNumberFormat="0" applyBorder="0" applyAlignment="0" applyProtection="0">
      <alignment vertical="center"/>
    </xf>
    <xf numFmtId="0" fontId="122" fillId="53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22" fillId="53" borderId="0" applyNumberFormat="0" applyBorder="0" applyAlignment="0" applyProtection="0">
      <alignment vertical="center"/>
    </xf>
    <xf numFmtId="0" fontId="125" fillId="0" borderId="0" applyNumberFormat="0" applyFill="0" applyBorder="0" applyAlignment="0" applyProtection="0">
      <alignment vertical="center"/>
    </xf>
    <xf numFmtId="0" fontId="124" fillId="0" borderId="0" applyNumberFormat="0" applyFill="0" applyBorder="0" applyAlignment="0" applyProtection="0">
      <alignment vertical="center"/>
    </xf>
    <xf numFmtId="0" fontId="124" fillId="0" borderId="0" applyNumberFormat="0" applyFill="0" applyBorder="0" applyAlignment="0" applyProtection="0">
      <alignment vertical="center"/>
    </xf>
    <xf numFmtId="0" fontId="127" fillId="54" borderId="41" applyNumberFormat="0" applyAlignment="0" applyProtection="0">
      <alignment vertical="center"/>
    </xf>
    <xf numFmtId="0" fontId="126" fillId="54" borderId="41" applyNumberFormat="0" applyAlignment="0" applyProtection="0">
      <alignment vertical="center"/>
    </xf>
    <xf numFmtId="0" fontId="36" fillId="28" borderId="1" applyNumberFormat="0" applyAlignment="0" applyProtection="0">
      <alignment vertical="center"/>
    </xf>
    <xf numFmtId="0" fontId="126" fillId="54" borderId="41" applyNumberFormat="0" applyAlignment="0" applyProtection="0">
      <alignment vertical="center"/>
    </xf>
    <xf numFmtId="0" fontId="20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8" fillId="0" borderId="0" applyFill="0" applyBorder="0" applyProtection="0">
      <alignment horizontal="left" shrinkToFit="1"/>
    </xf>
    <xf numFmtId="0" fontId="128" fillId="55" borderId="0" applyNumberFormat="0" applyBorder="0" applyAlignment="0" applyProtection="0">
      <alignment vertical="center"/>
    </xf>
    <xf numFmtId="0" fontId="129" fillId="55" borderId="0" applyNumberFormat="0" applyBorder="0" applyAlignment="0" applyProtection="0">
      <alignment vertical="center"/>
    </xf>
    <xf numFmtId="0" fontId="128" fillId="5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128" fillId="55" borderId="0" applyNumberFormat="0" applyBorder="0" applyAlignment="0" applyProtection="0">
      <alignment vertical="center"/>
    </xf>
    <xf numFmtId="0" fontId="40" fillId="0" borderId="0">
      <protection locked="0"/>
    </xf>
    <xf numFmtId="0" fontId="40" fillId="0" borderId="0">
      <protection locked="0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32" fillId="56" borderId="42" applyNumberFormat="0" applyFont="0" applyAlignment="0" applyProtection="0">
      <alignment vertical="center"/>
    </xf>
    <xf numFmtId="0" fontId="10" fillId="56" borderId="42" applyNumberFormat="0" applyFont="0" applyAlignment="0" applyProtection="0">
      <alignment vertical="center"/>
    </xf>
    <xf numFmtId="0" fontId="10" fillId="56" borderId="42" applyNumberFormat="0" applyFont="0" applyAlignment="0" applyProtection="0">
      <alignment vertical="center"/>
    </xf>
    <xf numFmtId="0" fontId="10" fillId="10" borderId="11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32" fillId="10" borderId="11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0" fillId="56" borderId="42" applyNumberFormat="0" applyFont="0" applyAlignment="0" applyProtection="0">
      <alignment vertical="center"/>
    </xf>
    <xf numFmtId="0" fontId="10" fillId="56" borderId="42" applyNumberFormat="0" applyFont="0" applyAlignment="0" applyProtection="0">
      <alignment vertical="center"/>
    </xf>
    <xf numFmtId="0" fontId="10" fillId="10" borderId="11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120" fillId="56" borderId="42" applyNumberFormat="0" applyFont="0" applyAlignment="0" applyProtection="0">
      <alignment vertical="center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9" fontId="130" fillId="0" borderId="0">
      <alignment vertical="center"/>
    </xf>
    <xf numFmtId="0" fontId="132" fillId="57" borderId="0" applyNumberFormat="0" applyBorder="0" applyAlignment="0" applyProtection="0">
      <alignment vertical="center"/>
    </xf>
    <xf numFmtId="0" fontId="131" fillId="57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131" fillId="57" borderId="0" applyNumberFormat="0" applyBorder="0" applyAlignment="0" applyProtection="0">
      <alignment vertical="center"/>
    </xf>
    <xf numFmtId="0" fontId="43" fillId="0" borderId="0"/>
    <xf numFmtId="0" fontId="134" fillId="0" borderId="0" applyNumberFormat="0" applyFill="0" applyBorder="0" applyAlignment="0" applyProtection="0">
      <alignment vertical="center"/>
    </xf>
    <xf numFmtId="0" fontId="133" fillId="0" borderId="0" applyNumberFormat="0" applyFill="0" applyBorder="0" applyAlignment="0" applyProtection="0">
      <alignment vertical="center"/>
    </xf>
    <xf numFmtId="0" fontId="133" fillId="0" borderId="0" applyNumberFormat="0" applyFill="0" applyBorder="0" applyAlignment="0" applyProtection="0">
      <alignment vertical="center"/>
    </xf>
    <xf numFmtId="0" fontId="136" fillId="58" borderId="43" applyNumberFormat="0" applyAlignment="0" applyProtection="0">
      <alignment vertical="center"/>
    </xf>
    <xf numFmtId="0" fontId="135" fillId="58" borderId="43" applyNumberFormat="0" applyAlignment="0" applyProtection="0">
      <alignment vertical="center"/>
    </xf>
    <xf numFmtId="0" fontId="44" fillId="23" borderId="2" applyNumberFormat="0" applyAlignment="0" applyProtection="0">
      <alignment vertical="center"/>
    </xf>
    <xf numFmtId="0" fontId="135" fillId="58" borderId="43" applyNumberFormat="0" applyAlignment="0" applyProtection="0">
      <alignment vertical="center"/>
    </xf>
    <xf numFmtId="0" fontId="20" fillId="0" borderId="0">
      <alignment vertical="center"/>
    </xf>
    <xf numFmtId="179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137" fillId="0" borderId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138" fillId="0" borderId="0"/>
    <xf numFmtId="41" fontId="10" fillId="0" borderId="0" applyFont="0" applyFill="0" applyBorder="0" applyAlignment="0" applyProtection="0">
      <alignment vertical="center"/>
    </xf>
    <xf numFmtId="179" fontId="138" fillId="0" borderId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79" fontId="45" fillId="0" borderId="0" applyFont="0" applyFill="0" applyBorder="0" applyAlignment="0" applyProtection="0"/>
    <xf numFmtId="179" fontId="7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12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190" fontId="2" fillId="0" borderId="0" applyFont="0" applyFill="0" applyBorder="0" applyAlignment="0" applyProtection="0"/>
    <xf numFmtId="41" fontId="139" fillId="0" borderId="0"/>
    <xf numFmtId="184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7" fillId="0" borderId="0" applyFont="0" applyFill="0" applyBorder="0" applyAlignment="0" applyProtection="0"/>
    <xf numFmtId="179" fontId="2" fillId="0" borderId="0" applyFont="0" applyFill="0" applyBorder="0" applyAlignment="0" applyProtection="0"/>
    <xf numFmtId="183" fontId="7" fillId="0" borderId="0" applyFont="0" applyFill="0" applyBorder="0" applyAlignment="0" applyProtection="0"/>
    <xf numFmtId="41" fontId="20" fillId="0" borderId="0" applyFont="0" applyFill="0" applyBorder="0" applyAlignment="0" applyProtection="0"/>
    <xf numFmtId="182" fontId="45" fillId="0" borderId="0" applyFont="0" applyFill="0" applyBorder="0" applyAlignment="0" applyProtection="0"/>
    <xf numFmtId="191" fontId="140" fillId="0" borderId="0"/>
    <xf numFmtId="41" fontId="1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192" fontId="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120" fillId="0" borderId="0" applyFont="0" applyFill="0" applyBorder="0" applyAlignment="0" applyProtection="0">
      <alignment vertical="center"/>
    </xf>
    <xf numFmtId="186" fontId="7" fillId="0" borderId="0" applyFont="0" applyFill="0" applyBorder="0" applyAlignment="0" applyProtection="0"/>
    <xf numFmtId="187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2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2" fontId="45" fillId="0" borderId="0" applyFont="0" applyFill="0" applyBorder="0" applyAlignment="0" applyProtection="0"/>
    <xf numFmtId="0" fontId="2" fillId="0" borderId="0" applyFont="0" applyFill="0" applyBorder="0" applyAlignment="0" applyProtection="0"/>
    <xf numFmtId="192" fontId="20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7" fontId="2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20" fillId="0" borderId="0" applyFont="0" applyFill="0" applyBorder="0" applyAlignment="0" applyProtection="0">
      <alignment vertical="center"/>
    </xf>
    <xf numFmtId="41" fontId="141" fillId="0" borderId="0" applyFont="0" applyFill="0" applyBorder="0" applyAlignment="0" applyProtection="0">
      <alignment vertical="center"/>
    </xf>
    <xf numFmtId="41" fontId="141" fillId="0" borderId="0" applyFont="0" applyFill="0" applyBorder="0" applyAlignment="0" applyProtection="0">
      <alignment vertical="center"/>
    </xf>
    <xf numFmtId="41" fontId="141" fillId="0" borderId="0" applyFont="0" applyFill="0" applyBorder="0" applyAlignment="0" applyProtection="0">
      <alignment vertical="center"/>
    </xf>
    <xf numFmtId="41" fontId="142" fillId="0" borderId="0" applyFont="0" applyFill="0" applyBorder="0" applyAlignment="0" applyProtection="0">
      <alignment vertical="center"/>
    </xf>
    <xf numFmtId="41" fontId="141" fillId="0" borderId="0" applyFont="0" applyFill="0" applyBorder="0" applyAlignment="0" applyProtection="0">
      <alignment vertical="center"/>
    </xf>
    <xf numFmtId="41" fontId="141" fillId="0" borderId="0" applyFont="0" applyFill="0" applyBorder="0" applyAlignment="0" applyProtection="0">
      <alignment vertical="center"/>
    </xf>
    <xf numFmtId="41" fontId="141" fillId="0" borderId="0" applyFont="0" applyFill="0" applyBorder="0" applyAlignment="0" applyProtection="0">
      <alignment vertical="center"/>
    </xf>
    <xf numFmtId="41" fontId="141" fillId="0" borderId="0" applyFont="0" applyFill="0" applyBorder="0" applyAlignment="0" applyProtection="0">
      <alignment vertical="center"/>
    </xf>
    <xf numFmtId="41" fontId="141" fillId="0" borderId="0" applyFont="0" applyFill="0" applyBorder="0" applyAlignment="0" applyProtection="0">
      <alignment vertical="center"/>
    </xf>
    <xf numFmtId="41" fontId="141" fillId="0" borderId="0" applyFont="0" applyFill="0" applyBorder="0" applyAlignment="0" applyProtection="0">
      <alignment vertical="center"/>
    </xf>
    <xf numFmtId="187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2" fontId="7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7" fillId="0" borderId="0" applyFont="0" applyFill="0" applyBorder="0" applyAlignment="0" applyProtection="0"/>
    <xf numFmtId="187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184" fontId="2" fillId="0" borderId="0" applyFont="0" applyFill="0" applyBorder="0" applyAlignment="0" applyProtection="0"/>
    <xf numFmtId="182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4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20" fillId="0" borderId="0" applyFont="0" applyFill="0" applyBorder="0" applyAlignment="0" applyProtection="0">
      <alignment vertical="center"/>
    </xf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8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44" fillId="0" borderId="44" applyNumberFormat="0" applyFill="0" applyAlignment="0" applyProtection="0">
      <alignment vertical="center"/>
    </xf>
    <xf numFmtId="0" fontId="143" fillId="0" borderId="44" applyNumberFormat="0" applyFill="0" applyAlignment="0" applyProtection="0">
      <alignment vertical="center"/>
    </xf>
    <xf numFmtId="0" fontId="47" fillId="0" borderId="14" applyNumberFormat="0" applyFill="0" applyAlignment="0" applyProtection="0">
      <alignment vertical="center"/>
    </xf>
    <xf numFmtId="0" fontId="143" fillId="0" borderId="44" applyNumberFormat="0" applyFill="0" applyAlignment="0" applyProtection="0">
      <alignment vertical="center"/>
    </xf>
    <xf numFmtId="0" fontId="146" fillId="0" borderId="45" applyNumberFormat="0" applyFill="0" applyAlignment="0" applyProtection="0">
      <alignment vertical="center"/>
    </xf>
    <xf numFmtId="0" fontId="145" fillId="0" borderId="4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145" fillId="0" borderId="45" applyNumberFormat="0" applyFill="0" applyAlignment="0" applyProtection="0">
      <alignment vertical="center"/>
    </xf>
    <xf numFmtId="0" fontId="148" fillId="59" borderId="41" applyNumberFormat="0" applyAlignment="0" applyProtection="0">
      <alignment vertical="center"/>
    </xf>
    <xf numFmtId="0" fontId="147" fillId="59" borderId="41" applyNumberFormat="0" applyAlignment="0" applyProtection="0">
      <alignment vertical="center"/>
    </xf>
    <xf numFmtId="0" fontId="49" fillId="13" borderId="1" applyNumberFormat="0" applyAlignment="0" applyProtection="0">
      <alignment vertical="center"/>
    </xf>
    <xf numFmtId="0" fontId="147" fillId="59" borderId="41" applyNumberFormat="0" applyAlignment="0" applyProtection="0">
      <alignment vertical="center"/>
    </xf>
    <xf numFmtId="4" fontId="40" fillId="0" borderId="0">
      <protection locked="0"/>
    </xf>
    <xf numFmtId="0" fontId="20" fillId="0" borderId="0">
      <protection locked="0"/>
    </xf>
    <xf numFmtId="0" fontId="151" fillId="0" borderId="46" applyNumberFormat="0" applyFill="0" applyAlignment="0" applyProtection="0">
      <alignment vertical="center"/>
    </xf>
    <xf numFmtId="0" fontId="150" fillId="0" borderId="4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50" fillId="0" borderId="46" applyNumberFormat="0" applyFill="0" applyAlignment="0" applyProtection="0">
      <alignment vertical="center"/>
    </xf>
    <xf numFmtId="0" fontId="153" fillId="0" borderId="47" applyNumberFormat="0" applyFill="0" applyAlignment="0" applyProtection="0">
      <alignment vertical="center"/>
    </xf>
    <xf numFmtId="0" fontId="152" fillId="0" borderId="4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52" fillId="0" borderId="47" applyNumberFormat="0" applyFill="0" applyAlignment="0" applyProtection="0">
      <alignment vertical="center"/>
    </xf>
    <xf numFmtId="0" fontId="155" fillId="0" borderId="48" applyNumberFormat="0" applyFill="0" applyAlignment="0" applyProtection="0">
      <alignment vertical="center"/>
    </xf>
    <xf numFmtId="0" fontId="154" fillId="0" borderId="4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54" fillId="0" borderId="48" applyNumberFormat="0" applyFill="0" applyAlignment="0" applyProtection="0">
      <alignment vertical="center"/>
    </xf>
    <xf numFmtId="0" fontId="155" fillId="0" borderId="0" applyNumberFormat="0" applyFill="0" applyBorder="0" applyAlignment="0" applyProtection="0">
      <alignment vertical="center"/>
    </xf>
    <xf numFmtId="0" fontId="15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4" fillId="0" borderId="0" applyNumberFormat="0" applyFill="0" applyBorder="0" applyAlignment="0" applyProtection="0">
      <alignment vertical="center"/>
    </xf>
    <xf numFmtId="0" fontId="149" fillId="0" borderId="0" applyNumberFormat="0" applyFill="0" applyBorder="0" applyAlignment="0" applyProtection="0">
      <alignment vertical="center"/>
    </xf>
    <xf numFmtId="0" fontId="149" fillId="0" borderId="0" applyNumberFormat="0" applyFill="0" applyBorder="0" applyAlignment="0" applyProtection="0">
      <alignment vertical="center"/>
    </xf>
    <xf numFmtId="0" fontId="157" fillId="60" borderId="0" applyNumberFormat="0" applyBorder="0" applyAlignment="0" applyProtection="0">
      <alignment vertical="center"/>
    </xf>
    <xf numFmtId="0" fontId="156" fillId="60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156" fillId="60" borderId="0" applyNumberFormat="0" applyBorder="0" applyAlignment="0" applyProtection="0">
      <alignment vertical="center"/>
    </xf>
    <xf numFmtId="0" fontId="51" fillId="0" borderId="0" applyNumberFormat="0" applyFill="0" applyBorder="0" applyProtection="0">
      <alignment horizontal="left" wrapText="1" readingOrder="1"/>
    </xf>
    <xf numFmtId="0" fontId="159" fillId="54" borderId="49" applyNumberFormat="0" applyAlignment="0" applyProtection="0">
      <alignment vertical="center"/>
    </xf>
    <xf numFmtId="0" fontId="158" fillId="54" borderId="49" applyNumberFormat="0" applyAlignment="0" applyProtection="0">
      <alignment vertical="center"/>
    </xf>
    <xf numFmtId="0" fontId="52" fillId="28" borderId="12" applyNumberFormat="0" applyAlignment="0" applyProtection="0">
      <alignment vertical="center"/>
    </xf>
    <xf numFmtId="0" fontId="158" fillId="54" borderId="49" applyNumberFormat="0" applyAlignment="0" applyProtection="0">
      <alignment vertical="center"/>
    </xf>
    <xf numFmtId="179" fontId="4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10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193" fontId="53" fillId="0" borderId="0">
      <protection locked="0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20" fillId="0" borderId="0"/>
    <xf numFmtId="0" fontId="160" fillId="0" borderId="0">
      <alignment vertical="center"/>
    </xf>
    <xf numFmtId="0" fontId="20" fillId="0" borderId="0"/>
    <xf numFmtId="0" fontId="160" fillId="0" borderId="0">
      <alignment vertical="center"/>
    </xf>
    <xf numFmtId="0" fontId="20" fillId="0" borderId="0"/>
    <xf numFmtId="0" fontId="160" fillId="0" borderId="0">
      <alignment vertical="center"/>
    </xf>
    <xf numFmtId="0" fontId="20" fillId="0" borderId="0"/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0" fillId="0" borderId="0">
      <alignment vertical="center"/>
    </xf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2" fillId="0" borderId="0"/>
    <xf numFmtId="0" fontId="20" fillId="0" borderId="0">
      <alignment vertical="center"/>
    </xf>
    <xf numFmtId="0" fontId="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2" fillId="0" borderId="0"/>
    <xf numFmtId="0" fontId="2" fillId="0" borderId="0"/>
    <xf numFmtId="0" fontId="138" fillId="0" borderId="0"/>
    <xf numFmtId="0" fontId="7" fillId="0" borderId="0"/>
    <xf numFmtId="0" fontId="160" fillId="0" borderId="0">
      <alignment vertical="center"/>
    </xf>
    <xf numFmtId="0" fontId="2" fillId="0" borderId="0"/>
    <xf numFmtId="0" fontId="7" fillId="0" borderId="0"/>
    <xf numFmtId="0" fontId="20" fillId="0" borderId="0"/>
    <xf numFmtId="0" fontId="120" fillId="0" borderId="0">
      <alignment vertical="center"/>
    </xf>
    <xf numFmtId="0" fontId="20" fillId="0" borderId="0">
      <alignment vertical="center"/>
    </xf>
    <xf numFmtId="0" fontId="45" fillId="0" borderId="0"/>
    <xf numFmtId="0" fontId="20" fillId="0" borderId="0">
      <alignment vertical="center"/>
    </xf>
    <xf numFmtId="0" fontId="140" fillId="0" borderId="0"/>
    <xf numFmtId="0" fontId="20" fillId="0" borderId="0"/>
    <xf numFmtId="0" fontId="120" fillId="0" borderId="0">
      <alignment vertical="center"/>
    </xf>
    <xf numFmtId="0" fontId="20" fillId="0" borderId="0"/>
    <xf numFmtId="0" fontId="20" fillId="0" borderId="0"/>
    <xf numFmtId="0" fontId="2" fillId="0" borderId="0"/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7" fillId="0" borderId="0"/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2" fillId="0" borderId="0"/>
    <xf numFmtId="0" fontId="160" fillId="0" borderId="0">
      <alignment vertical="center"/>
    </xf>
    <xf numFmtId="0" fontId="2" fillId="0" borderId="0"/>
    <xf numFmtId="0" fontId="12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41" fillId="0" borderId="0">
      <alignment vertical="center"/>
    </xf>
    <xf numFmtId="0" fontId="141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0" fillId="0" borderId="0">
      <alignment vertical="center"/>
    </xf>
    <xf numFmtId="0" fontId="1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20" fillId="0" borderId="0"/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45" fillId="0" borderId="0"/>
    <xf numFmtId="0" fontId="120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6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20" fillId="0" borderId="0"/>
    <xf numFmtId="0" fontId="160" fillId="0" borderId="0">
      <alignment vertical="center"/>
    </xf>
    <xf numFmtId="0" fontId="1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20" fillId="0" borderId="0">
      <alignment vertical="center"/>
    </xf>
    <xf numFmtId="0" fontId="20" fillId="0" borderId="0"/>
    <xf numFmtId="0" fontId="120" fillId="0" borderId="0">
      <alignment vertical="center"/>
    </xf>
    <xf numFmtId="0" fontId="120" fillId="0" borderId="0">
      <alignment vertical="center"/>
    </xf>
    <xf numFmtId="0" fontId="120" fillId="0" borderId="0">
      <alignment vertical="center"/>
    </xf>
    <xf numFmtId="0" fontId="160" fillId="0" borderId="0">
      <alignment vertical="center"/>
    </xf>
    <xf numFmtId="0" fontId="1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160" fillId="0" borderId="0">
      <alignment vertical="center"/>
    </xf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19">
      <protection locked="0"/>
    </xf>
    <xf numFmtId="194" fontId="53" fillId="0" borderId="0">
      <protection locked="0"/>
    </xf>
    <xf numFmtId="182" fontId="53" fillId="0" borderId="0">
      <protection locked="0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15" fillId="23" borderId="2" applyNumberFormat="0" applyAlignment="0" applyProtection="0">
      <alignment vertical="center"/>
    </xf>
    <xf numFmtId="0" fontId="15" fillId="23" borderId="2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9" fillId="22" borderId="12" applyNumberFormat="0" applyAlignment="0" applyProtection="0">
      <alignment vertical="center"/>
    </xf>
    <xf numFmtId="0" fontId="19" fillId="22" borderId="12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21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577">
    <xf numFmtId="0" fontId="0" fillId="0" borderId="0" xfId="0"/>
    <xf numFmtId="0" fontId="162" fillId="0" borderId="0" xfId="1841" applyFont="1"/>
    <xf numFmtId="0" fontId="163" fillId="0" borderId="0" xfId="1842" applyFont="1" applyAlignment="1">
      <alignment horizontal="centerContinuous"/>
    </xf>
    <xf numFmtId="0" fontId="162" fillId="0" borderId="0" xfId="1841" applyFont="1" applyAlignment="1">
      <alignment horizontal="centerContinuous"/>
    </xf>
    <xf numFmtId="0" fontId="164" fillId="0" borderId="0" xfId="1842" applyFont="1" applyAlignment="1">
      <alignment horizontal="centerContinuous"/>
    </xf>
    <xf numFmtId="0" fontId="165" fillId="0" borderId="0" xfId="0" applyNumberFormat="1" applyFont="1" applyFill="1" applyAlignment="1">
      <alignment vertical="top"/>
    </xf>
    <xf numFmtId="0" fontId="164" fillId="0" borderId="0" xfId="0" applyFont="1" applyFill="1" applyAlignment="1">
      <alignment horizontal="centerContinuous" vertical="center"/>
    </xf>
    <xf numFmtId="0" fontId="165" fillId="0" borderId="0" xfId="0" applyFont="1" applyFill="1" applyAlignment="1">
      <alignment horizontal="centerContinuous" vertical="center"/>
    </xf>
    <xf numFmtId="0" fontId="166" fillId="0" borderId="0" xfId="0" applyFont="1" applyFill="1" applyAlignment="1">
      <alignment horizontal="centerContinuous" vertical="center"/>
    </xf>
    <xf numFmtId="0" fontId="165" fillId="0" borderId="0" xfId="0" applyFont="1" applyFill="1" applyAlignment="1">
      <alignment vertical="center"/>
    </xf>
    <xf numFmtId="0" fontId="164" fillId="0" borderId="0" xfId="0" applyFont="1" applyFill="1" applyAlignment="1">
      <alignment horizontal="centerContinuous"/>
    </xf>
    <xf numFmtId="0" fontId="165" fillId="0" borderId="0" xfId="0" applyFont="1" applyFill="1" applyAlignment="1">
      <alignment horizontal="centerContinuous"/>
    </xf>
    <xf numFmtId="0" fontId="165" fillId="0" borderId="0" xfId="0" applyFont="1" applyFill="1" applyAlignment="1"/>
    <xf numFmtId="0" fontId="167" fillId="0" borderId="0" xfId="0" applyFont="1" applyFill="1"/>
    <xf numFmtId="0" fontId="167" fillId="0" borderId="10" xfId="0" applyFont="1" applyFill="1" applyBorder="1"/>
    <xf numFmtId="0" fontId="165" fillId="0" borderId="20" xfId="0" applyFont="1" applyFill="1" applyBorder="1" applyAlignment="1">
      <alignment horizontal="center"/>
    </xf>
    <xf numFmtId="0" fontId="165" fillId="0" borderId="0" xfId="0" applyFont="1" applyFill="1"/>
    <xf numFmtId="0" fontId="168" fillId="0" borderId="20" xfId="0" applyFont="1" applyFill="1" applyBorder="1" applyAlignment="1">
      <alignment horizontal="center"/>
    </xf>
    <xf numFmtId="0" fontId="168" fillId="0" borderId="0" xfId="0" applyFont="1" applyFill="1"/>
    <xf numFmtId="0" fontId="165" fillId="0" borderId="21" xfId="0" applyFont="1" applyFill="1" applyBorder="1" applyAlignment="1">
      <alignment horizontal="center"/>
    </xf>
    <xf numFmtId="179" fontId="165" fillId="0" borderId="22" xfId="818" applyFont="1" applyFill="1" applyBorder="1" applyProtection="1">
      <protection locked="0"/>
    </xf>
    <xf numFmtId="179" fontId="165" fillId="0" borderId="22" xfId="818" applyFont="1" applyFill="1" applyBorder="1" applyProtection="1"/>
    <xf numFmtId="179" fontId="167" fillId="0" borderId="0" xfId="818" applyFont="1" applyFill="1" applyBorder="1" applyProtection="1"/>
    <xf numFmtId="0" fontId="165" fillId="0" borderId="0" xfId="0" applyFont="1" applyFill="1" applyBorder="1" applyAlignment="1" applyProtection="1">
      <alignment horizontal="left"/>
    </xf>
    <xf numFmtId="0" fontId="165" fillId="0" borderId="0" xfId="0" applyFont="1" applyFill="1" applyProtection="1"/>
    <xf numFmtId="0" fontId="170" fillId="0" borderId="0" xfId="0" applyNumberFormat="1" applyFont="1" applyFill="1" applyAlignment="1">
      <alignment horizontal="right" vertical="top"/>
    </xf>
    <xf numFmtId="179" fontId="165" fillId="0" borderId="0" xfId="818" applyFont="1" applyFill="1" applyAlignment="1">
      <alignment horizontal="centerContinuous"/>
    </xf>
    <xf numFmtId="0" fontId="165" fillId="0" borderId="0" xfId="0" applyFont="1" applyFill="1" applyAlignment="1">
      <alignment vertical="center" shrinkToFit="1"/>
    </xf>
    <xf numFmtId="179" fontId="165" fillId="0" borderId="0" xfId="818" applyFont="1" applyFill="1" applyProtection="1"/>
    <xf numFmtId="41" fontId="165" fillId="0" borderId="0" xfId="0" applyNumberFormat="1" applyFont="1" applyFill="1" applyBorder="1" applyAlignment="1">
      <alignment horizontal="center"/>
    </xf>
    <xf numFmtId="185" fontId="165" fillId="0" borderId="0" xfId="0" applyNumberFormat="1" applyFont="1" applyFill="1" applyBorder="1" applyAlignment="1"/>
    <xf numFmtId="185" fontId="165" fillId="0" borderId="0" xfId="0" applyNumberFormat="1" applyFont="1" applyFill="1" applyBorder="1" applyAlignment="1">
      <alignment horizontal="center"/>
    </xf>
    <xf numFmtId="185" fontId="165" fillId="0" borderId="0" xfId="0" applyNumberFormat="1" applyFont="1" applyFill="1" applyBorder="1" applyAlignment="1">
      <alignment horizontal="right"/>
    </xf>
    <xf numFmtId="179" fontId="165" fillId="0" borderId="0" xfId="818" applyFont="1" applyFill="1" applyBorder="1" applyAlignment="1">
      <alignment horizontal="center"/>
    </xf>
    <xf numFmtId="41" fontId="165" fillId="0" borderId="0" xfId="0" applyNumberFormat="1" applyFont="1" applyFill="1" applyBorder="1" applyAlignment="1">
      <alignment horizontal="right"/>
    </xf>
    <xf numFmtId="179" fontId="165" fillId="0" borderId="0" xfId="818" applyFont="1" applyFill="1"/>
    <xf numFmtId="179" fontId="165" fillId="0" borderId="0" xfId="818" applyNumberFormat="1" applyFont="1" applyFill="1" applyBorder="1" applyAlignment="1">
      <alignment horizontal="center"/>
    </xf>
    <xf numFmtId="41" fontId="168" fillId="61" borderId="0" xfId="0" applyNumberFormat="1" applyFont="1" applyFill="1" applyBorder="1" applyAlignment="1">
      <alignment horizontal="center"/>
    </xf>
    <xf numFmtId="185" fontId="168" fillId="61" borderId="0" xfId="0" applyNumberFormat="1" applyFont="1" applyFill="1" applyBorder="1" applyAlignment="1">
      <alignment horizontal="center"/>
    </xf>
    <xf numFmtId="185" fontId="168" fillId="61" borderId="0" xfId="0" applyNumberFormat="1" applyFont="1" applyFill="1" applyBorder="1" applyAlignment="1">
      <alignment horizontal="right"/>
    </xf>
    <xf numFmtId="179" fontId="168" fillId="61" borderId="0" xfId="818" applyNumberFormat="1" applyFont="1" applyFill="1" applyBorder="1" applyAlignment="1">
      <alignment horizontal="center"/>
    </xf>
    <xf numFmtId="41" fontId="168" fillId="61" borderId="0" xfId="0" applyNumberFormat="1" applyFont="1" applyFill="1" applyBorder="1" applyAlignment="1">
      <alignment horizontal="right"/>
    </xf>
    <xf numFmtId="0" fontId="168" fillId="0" borderId="24" xfId="0" applyFont="1" applyFill="1" applyBorder="1" applyAlignment="1">
      <alignment horizontal="center"/>
    </xf>
    <xf numFmtId="185" fontId="168" fillId="0" borderId="24" xfId="0" applyNumberFormat="1" applyFont="1" applyFill="1" applyBorder="1" applyAlignment="1">
      <alignment horizontal="center"/>
    </xf>
    <xf numFmtId="185" fontId="168" fillId="0" borderId="24" xfId="0" applyNumberFormat="1" applyFont="1" applyFill="1" applyBorder="1" applyAlignment="1"/>
    <xf numFmtId="179" fontId="168" fillId="0" borderId="24" xfId="818" applyFont="1" applyFill="1" applyBorder="1" applyAlignment="1">
      <alignment horizontal="center"/>
    </xf>
    <xf numFmtId="179" fontId="165" fillId="0" borderId="0" xfId="818" applyFont="1" applyFill="1" applyBorder="1" applyProtection="1"/>
    <xf numFmtId="41" fontId="165" fillId="0" borderId="0" xfId="0" applyNumberFormat="1" applyFont="1" applyFill="1" applyBorder="1" applyAlignment="1">
      <alignment horizontal="center" shrinkToFit="1"/>
    </xf>
    <xf numFmtId="185" fontId="165" fillId="0" borderId="0" xfId="0" applyNumberFormat="1" applyFont="1" applyFill="1" applyBorder="1" applyAlignment="1">
      <alignment horizontal="center" shrinkToFit="1"/>
    </xf>
    <xf numFmtId="41" fontId="165" fillId="0" borderId="0" xfId="0" applyNumberFormat="1" applyFont="1" applyFill="1" applyBorder="1" applyAlignment="1">
      <alignment horizontal="right" shrinkToFit="1"/>
    </xf>
    <xf numFmtId="179" fontId="165" fillId="0" borderId="0" xfId="818" applyNumberFormat="1" applyFont="1" applyFill="1" applyBorder="1" applyAlignment="1">
      <alignment horizontal="center" shrinkToFit="1"/>
    </xf>
    <xf numFmtId="186" fontId="165" fillId="0" borderId="0" xfId="0" applyNumberFormat="1" applyFont="1" applyFill="1" applyBorder="1" applyAlignment="1">
      <alignment horizontal="right" shrinkToFit="1"/>
    </xf>
    <xf numFmtId="186" fontId="165" fillId="0" borderId="0" xfId="0" applyNumberFormat="1" applyFont="1" applyFill="1" applyBorder="1" applyAlignment="1">
      <alignment horizontal="right"/>
    </xf>
    <xf numFmtId="41" fontId="168" fillId="61" borderId="0" xfId="0" applyNumberFormat="1" applyFont="1" applyFill="1" applyBorder="1" applyAlignment="1">
      <alignment horizontal="center" shrinkToFit="1"/>
    </xf>
    <xf numFmtId="186" fontId="168" fillId="61" borderId="0" xfId="0" applyNumberFormat="1" applyFont="1" applyFill="1" applyBorder="1" applyAlignment="1">
      <alignment horizontal="right"/>
    </xf>
    <xf numFmtId="182" fontId="165" fillId="0" borderId="22" xfId="818" applyNumberFormat="1" applyFont="1" applyFill="1" applyBorder="1" applyProtection="1"/>
    <xf numFmtId="179" fontId="167" fillId="0" borderId="0" xfId="818" applyFont="1" applyFill="1" applyBorder="1" applyAlignment="1" applyProtection="1">
      <alignment horizontal="right"/>
    </xf>
    <xf numFmtId="0" fontId="171" fillId="0" borderId="0" xfId="0" applyFont="1" applyFill="1"/>
    <xf numFmtId="0" fontId="172" fillId="0" borderId="0" xfId="0" applyNumberFormat="1" applyFont="1" applyFill="1" applyAlignment="1">
      <alignment vertical="top"/>
    </xf>
    <xf numFmtId="0" fontId="165" fillId="0" borderId="0" xfId="0" applyNumberFormat="1" applyFont="1" applyFill="1" applyAlignment="1">
      <alignment horizontal="right" vertical="top"/>
    </xf>
    <xf numFmtId="0" fontId="167" fillId="0" borderId="0" xfId="0" applyFont="1" applyFill="1" applyAlignment="1">
      <alignment vertical="center"/>
    </xf>
    <xf numFmtId="41" fontId="165" fillId="0" borderId="0" xfId="818" applyNumberFormat="1" applyFont="1" applyFill="1" applyAlignment="1" applyProtection="1">
      <alignment horizontal="right"/>
    </xf>
    <xf numFmtId="41" fontId="165" fillId="0" borderId="0" xfId="818" applyNumberFormat="1" applyFont="1" applyFill="1" applyProtection="1"/>
    <xf numFmtId="41" fontId="165" fillId="0" borderId="0" xfId="818" applyNumberFormat="1" applyFont="1" applyFill="1" applyAlignment="1" applyProtection="1">
      <alignment horizontal="centerContinuous"/>
    </xf>
    <xf numFmtId="179" fontId="165" fillId="0" borderId="0" xfId="818" applyFont="1" applyFill="1" applyAlignment="1" applyProtection="1">
      <alignment horizontal="right"/>
    </xf>
    <xf numFmtId="41" fontId="165" fillId="0" borderId="0" xfId="0" applyNumberFormat="1" applyFont="1" applyFill="1" applyBorder="1" applyAlignment="1">
      <alignment horizontal="centerContinuous"/>
    </xf>
    <xf numFmtId="0" fontId="168" fillId="0" borderId="0" xfId="0" applyFont="1" applyFill="1" applyAlignment="1">
      <alignment horizontal="right"/>
    </xf>
    <xf numFmtId="0" fontId="168" fillId="0" borderId="10" xfId="0" applyFont="1" applyFill="1" applyBorder="1" applyAlignment="1">
      <alignment horizontal="center"/>
    </xf>
    <xf numFmtId="179" fontId="168" fillId="0" borderId="10" xfId="818" applyFont="1" applyFill="1" applyBorder="1" applyProtection="1"/>
    <xf numFmtId="182" fontId="165" fillId="0" borderId="0" xfId="818" applyNumberFormat="1" applyFont="1" applyFill="1" applyBorder="1" applyProtection="1"/>
    <xf numFmtId="189" fontId="165" fillId="0" borderId="0" xfId="0" applyNumberFormat="1" applyFont="1" applyFill="1"/>
    <xf numFmtId="179" fontId="165" fillId="0" borderId="35" xfId="818" applyFont="1" applyFill="1" applyBorder="1" applyAlignment="1" applyProtection="1"/>
    <xf numFmtId="179" fontId="165" fillId="0" borderId="0" xfId="818" applyFont="1" applyFill="1" applyBorder="1" applyAlignment="1" applyProtection="1"/>
    <xf numFmtId="182" fontId="165" fillId="0" borderId="0" xfId="818" applyNumberFormat="1" applyFont="1" applyFill="1" applyBorder="1" applyAlignment="1" applyProtection="1"/>
    <xf numFmtId="188" fontId="165" fillId="0" borderId="0" xfId="0" applyNumberFormat="1" applyFont="1" applyFill="1"/>
    <xf numFmtId="179" fontId="165" fillId="0" borderId="0" xfId="818" applyFont="1" applyFill="1" applyBorder="1" applyAlignment="1" applyProtection="1">
      <alignment horizontal="right"/>
      <protection locked="0"/>
    </xf>
    <xf numFmtId="0" fontId="165" fillId="0" borderId="0" xfId="0" applyFont="1" applyFill="1" applyBorder="1"/>
    <xf numFmtId="0" fontId="174" fillId="0" borderId="0" xfId="0" applyFont="1" applyFill="1"/>
    <xf numFmtId="0" fontId="175" fillId="0" borderId="0" xfId="0" applyFont="1" applyFill="1" applyAlignment="1">
      <alignment horizontal="centerContinuous" vertical="center"/>
    </xf>
    <xf numFmtId="0" fontId="165" fillId="0" borderId="0" xfId="0" applyFont="1" applyFill="1" applyAlignment="1">
      <alignment horizontal="center" vertical="center"/>
    </xf>
    <xf numFmtId="0" fontId="165" fillId="0" borderId="0" xfId="0" applyFont="1" applyFill="1" applyAlignment="1">
      <alignment horizontal="center"/>
    </xf>
    <xf numFmtId="0" fontId="167" fillId="0" borderId="0" xfId="0" applyFont="1" applyFill="1" applyAlignment="1">
      <alignment horizontal="right"/>
    </xf>
    <xf numFmtId="179" fontId="165" fillId="0" borderId="0" xfId="818" applyNumberFormat="1" applyFont="1" applyFill="1" applyAlignment="1" applyProtection="1">
      <alignment horizontal="right"/>
    </xf>
    <xf numFmtId="179" fontId="165" fillId="0" borderId="0" xfId="818" applyNumberFormat="1" applyFont="1" applyFill="1" applyAlignment="1" applyProtection="1"/>
    <xf numFmtId="179" fontId="165" fillId="0" borderId="0" xfId="818" applyNumberFormat="1" applyFont="1" applyFill="1" applyProtection="1"/>
    <xf numFmtId="183" fontId="165" fillId="0" borderId="0" xfId="818" applyNumberFormat="1" applyFont="1" applyFill="1" applyAlignment="1" applyProtection="1">
      <alignment horizontal="right"/>
    </xf>
    <xf numFmtId="41" fontId="168" fillId="61" borderId="0" xfId="818" applyNumberFormat="1" applyFont="1" applyFill="1" applyBorder="1" applyAlignment="1" applyProtection="1">
      <alignment horizontal="center"/>
    </xf>
    <xf numFmtId="183" fontId="168" fillId="61" borderId="0" xfId="818" applyNumberFormat="1" applyFont="1" applyFill="1" applyBorder="1" applyAlignment="1" applyProtection="1">
      <alignment horizontal="right"/>
    </xf>
    <xf numFmtId="179" fontId="168" fillId="61" borderId="0" xfId="818" applyNumberFormat="1" applyFont="1" applyFill="1" applyBorder="1" applyAlignment="1" applyProtection="1"/>
    <xf numFmtId="179" fontId="168" fillId="61" borderId="0" xfId="818" applyNumberFormat="1" applyFont="1" applyFill="1" applyBorder="1" applyProtection="1"/>
    <xf numFmtId="0" fontId="168" fillId="0" borderId="0" xfId="0" applyFont="1" applyFill="1" applyBorder="1" applyAlignment="1">
      <alignment horizontal="center"/>
    </xf>
    <xf numFmtId="179" fontId="168" fillId="0" borderId="0" xfId="818" applyNumberFormat="1" applyFont="1" applyFill="1" applyBorder="1" applyAlignment="1" applyProtection="1">
      <alignment horizontal="center"/>
    </xf>
    <xf numFmtId="179" fontId="168" fillId="0" borderId="0" xfId="818" applyNumberFormat="1" applyFont="1" applyFill="1" applyBorder="1" applyProtection="1"/>
    <xf numFmtId="183" fontId="168" fillId="0" borderId="0" xfId="818" applyNumberFormat="1" applyFont="1" applyFill="1" applyBorder="1" applyProtection="1"/>
    <xf numFmtId="179" fontId="165" fillId="0" borderId="0" xfId="0" applyNumberFormat="1" applyFont="1" applyFill="1"/>
    <xf numFmtId="0" fontId="176" fillId="55" borderId="0" xfId="597" applyFont="1" applyAlignment="1"/>
    <xf numFmtId="0" fontId="177" fillId="0" borderId="0" xfId="0" applyFont="1" applyFill="1" applyAlignment="1">
      <alignment horizontal="centerContinuous" vertical="center"/>
    </xf>
    <xf numFmtId="179" fontId="168" fillId="62" borderId="0" xfId="818" applyNumberFormat="1" applyFont="1" applyFill="1" applyProtection="1"/>
    <xf numFmtId="179" fontId="168" fillId="62" borderId="0" xfId="818" applyFont="1" applyFill="1" applyProtection="1"/>
    <xf numFmtId="179" fontId="168" fillId="0" borderId="0" xfId="818" applyNumberFormat="1" applyFont="1" applyFill="1" applyProtection="1"/>
    <xf numFmtId="179" fontId="168" fillId="0" borderId="0" xfId="818" applyFont="1" applyFill="1" applyProtection="1"/>
    <xf numFmtId="0" fontId="169" fillId="0" borderId="20" xfId="0" applyFont="1" applyFill="1" applyBorder="1" applyAlignment="1">
      <alignment horizontal="distributed"/>
    </xf>
    <xf numFmtId="179" fontId="165" fillId="62" borderId="0" xfId="818" applyNumberFormat="1" applyFont="1" applyFill="1" applyProtection="1"/>
    <xf numFmtId="41" fontId="165" fillId="63" borderId="0" xfId="818" applyNumberFormat="1" applyFont="1" applyFill="1" applyBorder="1" applyAlignment="1" applyProtection="1">
      <protection locked="0"/>
    </xf>
    <xf numFmtId="41" fontId="165" fillId="63" borderId="0" xfId="0" applyNumberFormat="1" applyFont="1" applyFill="1" applyBorder="1" applyAlignment="1">
      <alignment horizontal="right"/>
    </xf>
    <xf numFmtId="179" fontId="165" fillId="63" borderId="0" xfId="818" applyFont="1" applyFill="1" applyAlignment="1" applyProtection="1">
      <alignment shrinkToFit="1"/>
      <protection locked="0"/>
    </xf>
    <xf numFmtId="179" fontId="165" fillId="0" borderId="22" xfId="818" applyFont="1" applyFill="1" applyBorder="1" applyAlignment="1" applyProtection="1">
      <protection locked="0"/>
    </xf>
    <xf numFmtId="0" fontId="178" fillId="0" borderId="0" xfId="0" applyFont="1" applyFill="1"/>
    <xf numFmtId="0" fontId="178" fillId="0" borderId="0" xfId="0" quotePrefix="1" applyFont="1" applyFill="1"/>
    <xf numFmtId="179" fontId="165" fillId="62" borderId="0" xfId="818" applyFont="1" applyFill="1" applyProtection="1"/>
    <xf numFmtId="179" fontId="165" fillId="63" borderId="0" xfId="818" applyFont="1" applyFill="1" applyProtection="1">
      <protection locked="0"/>
    </xf>
    <xf numFmtId="179" fontId="165" fillId="63" borderId="0" xfId="818" applyFont="1" applyFill="1" applyProtection="1"/>
    <xf numFmtId="179" fontId="165" fillId="0" borderId="0" xfId="818" applyFont="1" applyFill="1" applyAlignment="1">
      <alignment vertical="center"/>
    </xf>
    <xf numFmtId="179" fontId="165" fillId="0" borderId="0" xfId="818" applyFont="1" applyFill="1" applyAlignment="1">
      <alignment vertical="top"/>
    </xf>
    <xf numFmtId="0" fontId="169" fillId="29" borderId="20" xfId="0" applyFont="1" applyFill="1" applyBorder="1" applyAlignment="1">
      <alignment horizontal="distributed"/>
    </xf>
    <xf numFmtId="0" fontId="167" fillId="0" borderId="0" xfId="0" applyFont="1" applyFill="1" applyBorder="1" applyAlignment="1"/>
    <xf numFmtId="179" fontId="167" fillId="0" borderId="0" xfId="818" applyFont="1" applyFill="1" applyBorder="1" applyProtection="1">
      <protection locked="0"/>
    </xf>
    <xf numFmtId="0" fontId="179" fillId="0" borderId="0" xfId="0" applyNumberFormat="1" applyFont="1" applyFill="1" applyAlignment="1">
      <alignment vertical="top"/>
    </xf>
    <xf numFmtId="0" fontId="179" fillId="0" borderId="0" xfId="0" applyNumberFormat="1" applyFont="1" applyFill="1" applyAlignment="1">
      <alignment horizontal="right" vertical="top"/>
    </xf>
    <xf numFmtId="0" fontId="180" fillId="0" borderId="0" xfId="0" applyFont="1" applyFill="1" applyAlignment="1">
      <alignment horizontal="centerContinuous" vertical="center"/>
    </xf>
    <xf numFmtId="0" fontId="179" fillId="0" borderId="0" xfId="0" applyFont="1" applyFill="1" applyAlignment="1">
      <alignment horizontal="centerContinuous" vertical="center"/>
    </xf>
    <xf numFmtId="0" fontId="181" fillId="0" borderId="0" xfId="0" applyFont="1" applyFill="1" applyAlignment="1">
      <alignment horizontal="centerContinuous" vertical="center"/>
    </xf>
    <xf numFmtId="0" fontId="179" fillId="0" borderId="0" xfId="0" applyFont="1" applyFill="1" applyAlignment="1">
      <alignment vertical="center"/>
    </xf>
    <xf numFmtId="0" fontId="180" fillId="0" borderId="0" xfId="0" applyFont="1" applyFill="1" applyAlignment="1">
      <alignment horizontal="centerContinuous"/>
    </xf>
    <xf numFmtId="0" fontId="179" fillId="0" borderId="0" xfId="0" applyFont="1" applyFill="1" applyAlignment="1">
      <alignment horizontal="centerContinuous"/>
    </xf>
    <xf numFmtId="0" fontId="179" fillId="0" borderId="0" xfId="0" applyFont="1" applyFill="1" applyAlignment="1"/>
    <xf numFmtId="0" fontId="182" fillId="0" borderId="0" xfId="0" applyFont="1" applyFill="1"/>
    <xf numFmtId="0" fontId="182" fillId="0" borderId="10" xfId="0" applyFont="1" applyFill="1" applyBorder="1"/>
    <xf numFmtId="0" fontId="173" fillId="0" borderId="0" xfId="0" applyFont="1" applyFill="1" applyAlignment="1">
      <alignment vertical="center"/>
    </xf>
    <xf numFmtId="0" fontId="179" fillId="0" borderId="20" xfId="0" applyFont="1" applyFill="1" applyBorder="1" applyAlignment="1">
      <alignment horizontal="center"/>
    </xf>
    <xf numFmtId="179" fontId="179" fillId="0" borderId="0" xfId="818" applyFont="1" applyFill="1" applyProtection="1"/>
    <xf numFmtId="0" fontId="179" fillId="0" borderId="0" xfId="0" applyFont="1" applyFill="1"/>
    <xf numFmtId="182" fontId="179" fillId="0" borderId="0" xfId="818" applyNumberFormat="1" applyFont="1" applyFill="1" applyProtection="1">
      <protection locked="0"/>
    </xf>
    <xf numFmtId="0" fontId="173" fillId="0" borderId="0" xfId="0" applyFont="1" applyFill="1"/>
    <xf numFmtId="0" fontId="173" fillId="0" borderId="20" xfId="0" applyFont="1" applyFill="1" applyBorder="1" applyAlignment="1">
      <alignment horizontal="center"/>
    </xf>
    <xf numFmtId="179" fontId="173" fillId="0" borderId="0" xfId="818" applyFont="1" applyFill="1" applyProtection="1"/>
    <xf numFmtId="179" fontId="173" fillId="0" borderId="0" xfId="818" applyFont="1" applyFill="1" applyAlignment="1" applyProtection="1">
      <alignment horizontal="right"/>
    </xf>
    <xf numFmtId="0" fontId="179" fillId="0" borderId="20" xfId="0" applyFont="1" applyFill="1" applyBorder="1" applyAlignment="1">
      <alignment horizontal="distributed"/>
    </xf>
    <xf numFmtId="179" fontId="179" fillId="63" borderId="0" xfId="818" applyFont="1" applyFill="1" applyProtection="1"/>
    <xf numFmtId="179" fontId="179" fillId="63" borderId="0" xfId="818" applyFont="1" applyFill="1" applyProtection="1">
      <protection locked="0"/>
    </xf>
    <xf numFmtId="182" fontId="179" fillId="62" borderId="0" xfId="818" applyNumberFormat="1" applyFont="1" applyFill="1" applyProtection="1">
      <protection locked="0"/>
    </xf>
    <xf numFmtId="179" fontId="179" fillId="63" borderId="0" xfId="818" applyFont="1" applyFill="1" applyAlignment="1" applyProtection="1">
      <alignment horizontal="right"/>
      <protection locked="0"/>
    </xf>
    <xf numFmtId="179" fontId="179" fillId="62" borderId="0" xfId="818" applyFont="1" applyFill="1" applyAlignment="1" applyProtection="1">
      <alignment horizontal="right"/>
    </xf>
    <xf numFmtId="179" fontId="179" fillId="63" borderId="0" xfId="818" applyFont="1" applyFill="1" applyBorder="1" applyProtection="1"/>
    <xf numFmtId="182" fontId="179" fillId="62" borderId="0" xfId="818" applyNumberFormat="1" applyFont="1" applyFill="1" applyProtection="1"/>
    <xf numFmtId="179" fontId="179" fillId="63" borderId="0" xfId="818" applyFont="1" applyFill="1" applyBorder="1" applyAlignment="1" applyProtection="1">
      <alignment horizontal="right"/>
    </xf>
    <xf numFmtId="179" fontId="179" fillId="63" borderId="0" xfId="818" applyFont="1" applyFill="1" applyBorder="1" applyAlignment="1" applyProtection="1">
      <alignment horizontal="right" shrinkToFit="1"/>
    </xf>
    <xf numFmtId="0" fontId="179" fillId="0" borderId="21" xfId="0" applyFont="1" applyFill="1" applyBorder="1" applyAlignment="1">
      <alignment horizontal="center"/>
    </xf>
    <xf numFmtId="179" fontId="179" fillId="0" borderId="22" xfId="818" applyFont="1" applyFill="1" applyBorder="1" applyProtection="1">
      <protection locked="0"/>
    </xf>
    <xf numFmtId="179" fontId="182" fillId="0" borderId="0" xfId="818" applyFont="1" applyFill="1" applyBorder="1" applyProtection="1"/>
    <xf numFmtId="0" fontId="179" fillId="0" borderId="0" xfId="0" applyFont="1" applyFill="1" applyProtection="1"/>
    <xf numFmtId="0" fontId="179" fillId="0" borderId="0" xfId="0" applyFont="1" applyFill="1" applyBorder="1"/>
    <xf numFmtId="0" fontId="169" fillId="0" borderId="0" xfId="1844" applyFont="1" applyFill="1" applyAlignment="1">
      <alignment vertical="top"/>
    </xf>
    <xf numFmtId="0" fontId="165" fillId="0" borderId="0" xfId="1844" applyNumberFormat="1" applyFont="1" applyFill="1" applyAlignment="1">
      <alignment vertical="top"/>
    </xf>
    <xf numFmtId="0" fontId="164" fillId="0" borderId="0" xfId="1844" applyFont="1" applyFill="1" applyAlignment="1">
      <alignment horizontal="centerContinuous" vertical="center"/>
    </xf>
    <xf numFmtId="0" fontId="165" fillId="0" borderId="0" xfId="1844" applyFont="1" applyFill="1" applyAlignment="1">
      <alignment vertical="center"/>
    </xf>
    <xf numFmtId="0" fontId="164" fillId="0" borderId="0" xfId="1844" applyFont="1" applyFill="1" applyAlignment="1">
      <alignment horizontal="centerContinuous"/>
    </xf>
    <xf numFmtId="0" fontId="165" fillId="0" borderId="0" xfId="1844" applyFont="1" applyFill="1" applyAlignment="1"/>
    <xf numFmtId="0" fontId="167" fillId="0" borderId="0" xfId="1844" applyFont="1" applyFill="1"/>
    <xf numFmtId="0" fontId="167" fillId="0" borderId="0" xfId="1844" applyFont="1" applyFill="1" applyAlignment="1">
      <alignment horizontal="right"/>
    </xf>
    <xf numFmtId="0" fontId="165" fillId="0" borderId="20" xfId="1844" applyFont="1" applyFill="1" applyBorder="1" applyAlignment="1">
      <alignment horizontal="center"/>
    </xf>
    <xf numFmtId="0" fontId="165" fillId="0" borderId="0" xfId="1844" applyFont="1" applyFill="1" applyBorder="1" applyAlignment="1">
      <alignment horizontal="right"/>
    </xf>
    <xf numFmtId="179" fontId="165" fillId="0" borderId="0" xfId="1015" applyFont="1" applyFill="1" applyProtection="1"/>
    <xf numFmtId="0" fontId="165" fillId="0" borderId="0" xfId="1844" applyFont="1" applyFill="1"/>
    <xf numFmtId="41" fontId="165" fillId="0" borderId="0" xfId="1844" applyNumberFormat="1" applyFont="1" applyFill="1" applyBorder="1" applyAlignment="1">
      <alignment horizontal="right"/>
    </xf>
    <xf numFmtId="179" fontId="165" fillId="0" borderId="0" xfId="1844" applyNumberFormat="1" applyFont="1" applyFill="1" applyBorder="1" applyAlignment="1">
      <alignment horizontal="center"/>
    </xf>
    <xf numFmtId="41" fontId="165" fillId="0" borderId="0" xfId="1015" applyNumberFormat="1" applyFont="1" applyFill="1" applyBorder="1" applyAlignment="1" applyProtection="1">
      <alignment horizontal="right"/>
    </xf>
    <xf numFmtId="0" fontId="168" fillId="0" borderId="20" xfId="1844" applyFont="1" applyFill="1" applyBorder="1" applyAlignment="1">
      <alignment horizontal="center"/>
    </xf>
    <xf numFmtId="179" fontId="168" fillId="61" borderId="0" xfId="1844" applyNumberFormat="1" applyFont="1" applyFill="1" applyBorder="1" applyAlignment="1">
      <alignment horizontal="center"/>
    </xf>
    <xf numFmtId="179" fontId="168" fillId="61" borderId="0" xfId="1015" applyFont="1" applyFill="1" applyProtection="1"/>
    <xf numFmtId="179" fontId="168" fillId="61" borderId="0" xfId="1015" quotePrefix="1" applyFont="1" applyFill="1" applyAlignment="1" applyProtection="1">
      <alignment horizontal="right"/>
    </xf>
    <xf numFmtId="179" fontId="168" fillId="61" borderId="0" xfId="1015" quotePrefix="1" applyFont="1" applyFill="1" applyBorder="1" applyAlignment="1" applyProtection="1">
      <alignment horizontal="right"/>
    </xf>
    <xf numFmtId="0" fontId="168" fillId="0" borderId="0" xfId="1844" applyFont="1" applyFill="1"/>
    <xf numFmtId="0" fontId="165" fillId="0" borderId="21" xfId="1844" applyFont="1" applyFill="1" applyBorder="1" applyAlignment="1">
      <alignment horizontal="center"/>
    </xf>
    <xf numFmtId="0" fontId="165" fillId="0" borderId="22" xfId="1844" applyFont="1" applyFill="1" applyBorder="1" applyAlignment="1">
      <alignment horizontal="center"/>
    </xf>
    <xf numFmtId="179" fontId="165" fillId="0" borderId="22" xfId="1015" applyFont="1" applyFill="1" applyBorder="1" applyProtection="1">
      <protection locked="0"/>
    </xf>
    <xf numFmtId="0" fontId="167" fillId="0" borderId="0" xfId="1844" applyFont="1" applyFill="1" applyBorder="1" applyAlignment="1"/>
    <xf numFmtId="179" fontId="165" fillId="0" borderId="0" xfId="1015" applyFont="1" applyFill="1" applyBorder="1" applyProtection="1"/>
    <xf numFmtId="179" fontId="165" fillId="0" borderId="0" xfId="1015" applyFont="1" applyFill="1" applyBorder="1" applyProtection="1">
      <protection locked="0"/>
    </xf>
    <xf numFmtId="0" fontId="174" fillId="0" borderId="0" xfId="1843" applyFont="1" applyFill="1"/>
    <xf numFmtId="0" fontId="174" fillId="0" borderId="0" xfId="1843" applyFont="1" applyFill="1" applyProtection="1"/>
    <xf numFmtId="0" fontId="174" fillId="0" borderId="0" xfId="1843" applyFont="1" applyFill="1" applyAlignment="1">
      <alignment horizontal="right"/>
    </xf>
    <xf numFmtId="0" fontId="165" fillId="0" borderId="0" xfId="1844" applyFont="1" applyFill="1" applyProtection="1"/>
    <xf numFmtId="0" fontId="181" fillId="0" borderId="0" xfId="0" applyFont="1" applyFill="1" applyAlignment="1">
      <alignment horizontal="centerContinuous"/>
    </xf>
    <xf numFmtId="179" fontId="173" fillId="61" borderId="0" xfId="818" applyFont="1" applyFill="1" applyProtection="1"/>
    <xf numFmtId="186" fontId="182" fillId="63" borderId="0" xfId="0" applyNumberFormat="1" applyFont="1" applyFill="1" applyBorder="1" applyAlignment="1"/>
    <xf numFmtId="179" fontId="179" fillId="63" borderId="0" xfId="818" applyFont="1" applyFill="1" applyBorder="1" applyProtection="1">
      <protection locked="0"/>
    </xf>
    <xf numFmtId="186" fontId="182" fillId="63" borderId="0" xfId="0" applyNumberFormat="1" applyFont="1" applyFill="1" applyBorder="1" applyAlignment="1">
      <alignment vertical="center"/>
    </xf>
    <xf numFmtId="179" fontId="179" fillId="0" borderId="23" xfId="818" applyFont="1" applyFill="1" applyBorder="1" applyProtection="1">
      <protection locked="0"/>
    </xf>
    <xf numFmtId="0" fontId="183" fillId="0" borderId="0" xfId="0" applyFont="1" applyAlignment="1">
      <alignment vertical="top"/>
    </xf>
    <xf numFmtId="0" fontId="183" fillId="0" borderId="0" xfId="0" applyFont="1" applyAlignment="1">
      <alignment horizontal="right" vertical="top"/>
    </xf>
    <xf numFmtId="0" fontId="184" fillId="0" borderId="0" xfId="0" applyFont="1" applyAlignment="1">
      <alignment horizontal="right" vertical="top"/>
    </xf>
    <xf numFmtId="0" fontId="169" fillId="0" borderId="0" xfId="0" applyFont="1"/>
    <xf numFmtId="0" fontId="185" fillId="0" borderId="0" xfId="0" applyFont="1" applyAlignment="1">
      <alignment horizontal="centerContinuous" vertical="center"/>
    </xf>
    <xf numFmtId="3" fontId="185" fillId="0" borderId="0" xfId="0" applyNumberFormat="1" applyFont="1" applyAlignment="1">
      <alignment horizontal="centerContinuous" vertical="center"/>
    </xf>
    <xf numFmtId="0" fontId="186" fillId="0" borderId="0" xfId="0" applyFont="1"/>
    <xf numFmtId="0" fontId="183" fillId="0" borderId="20" xfId="0" applyFont="1" applyBorder="1" applyAlignment="1">
      <alignment horizontal="center"/>
    </xf>
    <xf numFmtId="179" fontId="183" fillId="0" borderId="0" xfId="0" applyNumberFormat="1" applyFont="1" applyAlignment="1">
      <alignment horizontal="center" shrinkToFit="1"/>
    </xf>
    <xf numFmtId="179" fontId="183" fillId="0" borderId="0" xfId="0" applyNumberFormat="1" applyFont="1" applyBorder="1" applyAlignment="1">
      <alignment horizontal="right" shrinkToFit="1"/>
    </xf>
    <xf numFmtId="179" fontId="183" fillId="0" borderId="0" xfId="0" applyNumberFormat="1" applyFont="1" applyAlignment="1">
      <alignment horizontal="center"/>
    </xf>
    <xf numFmtId="0" fontId="187" fillId="0" borderId="20" xfId="0" applyFont="1" applyBorder="1" applyAlignment="1">
      <alignment horizontal="center"/>
    </xf>
    <xf numFmtId="179" fontId="183" fillId="65" borderId="0" xfId="0" applyNumberFormat="1" applyFont="1" applyFill="1" applyAlignment="1"/>
    <xf numFmtId="41" fontId="169" fillId="65" borderId="0" xfId="0" applyNumberFormat="1" applyFont="1" applyFill="1" applyAlignment="1" applyProtection="1">
      <protection locked="0"/>
    </xf>
    <xf numFmtId="0" fontId="183" fillId="65" borderId="0" xfId="0" applyFont="1" applyFill="1" applyAlignment="1"/>
    <xf numFmtId="0" fontId="183" fillId="0" borderId="21" xfId="0" applyFont="1" applyBorder="1" applyAlignment="1">
      <alignment horizontal="center"/>
    </xf>
    <xf numFmtId="0" fontId="186" fillId="0" borderId="22" xfId="0" applyFont="1" applyBorder="1"/>
    <xf numFmtId="0" fontId="183" fillId="0" borderId="0" xfId="0" applyFont="1"/>
    <xf numFmtId="0" fontId="166" fillId="0" borderId="0" xfId="0" applyFont="1" applyFill="1" applyAlignment="1">
      <alignment horizontal="centerContinuous"/>
    </xf>
    <xf numFmtId="182" fontId="165" fillId="0" borderId="0" xfId="818" applyNumberFormat="1" applyFont="1" applyFill="1" applyProtection="1"/>
    <xf numFmtId="182" fontId="168" fillId="62" borderId="0" xfId="818" applyNumberFormat="1" applyFont="1" applyFill="1" applyProtection="1"/>
    <xf numFmtId="179" fontId="168" fillId="62" borderId="0" xfId="818" applyFont="1" applyFill="1"/>
    <xf numFmtId="179" fontId="165" fillId="61" borderId="0" xfId="818" applyFont="1" applyFill="1" applyProtection="1"/>
    <xf numFmtId="41" fontId="169" fillId="63" borderId="0" xfId="1016" applyNumberFormat="1" applyFont="1" applyFill="1" applyProtection="1">
      <protection locked="0"/>
    </xf>
    <xf numFmtId="182" fontId="165" fillId="61" borderId="0" xfId="818" applyNumberFormat="1" applyFont="1" applyFill="1" applyProtection="1"/>
    <xf numFmtId="41" fontId="169" fillId="63" borderId="0" xfId="825" applyNumberFormat="1" applyFont="1" applyFill="1" applyProtection="1">
      <protection locked="0"/>
    </xf>
    <xf numFmtId="0" fontId="167" fillId="0" borderId="0" xfId="0" applyFont="1" applyFill="1" applyProtection="1"/>
    <xf numFmtId="0" fontId="170" fillId="0" borderId="0" xfId="0" applyFont="1" applyFill="1"/>
    <xf numFmtId="0" fontId="165" fillId="66" borderId="25" xfId="0" applyFont="1" applyFill="1" applyBorder="1" applyAlignment="1">
      <alignment horizontal="center" vertical="center"/>
    </xf>
    <xf numFmtId="0" fontId="165" fillId="66" borderId="26" xfId="0" applyFont="1" applyFill="1" applyBorder="1" applyAlignment="1">
      <alignment horizontal="center" vertical="center"/>
    </xf>
    <xf numFmtId="0" fontId="165" fillId="66" borderId="34" xfId="0" applyFont="1" applyFill="1" applyBorder="1" applyAlignment="1">
      <alignment horizontal="centerContinuous" vertical="center"/>
    </xf>
    <xf numFmtId="0" fontId="165" fillId="66" borderId="20" xfId="0" applyFont="1" applyFill="1" applyBorder="1" applyAlignment="1">
      <alignment horizontal="center" vertical="center"/>
    </xf>
    <xf numFmtId="0" fontId="165" fillId="66" borderId="0" xfId="0" applyFont="1" applyFill="1" applyBorder="1" applyAlignment="1">
      <alignment horizontal="center" vertical="center"/>
    </xf>
    <xf numFmtId="0" fontId="165" fillId="66" borderId="37" xfId="0" applyFont="1" applyFill="1" applyBorder="1" applyAlignment="1">
      <alignment horizontal="center" vertical="center"/>
    </xf>
    <xf numFmtId="0" fontId="165" fillId="66" borderId="33" xfId="0" applyFont="1" applyFill="1" applyBorder="1" applyAlignment="1">
      <alignment horizontal="center" vertical="center"/>
    </xf>
    <xf numFmtId="0" fontId="165" fillId="66" borderId="21" xfId="0" applyFont="1" applyFill="1" applyBorder="1" applyAlignment="1">
      <alignment horizontal="center" vertical="center"/>
    </xf>
    <xf numFmtId="0" fontId="165" fillId="66" borderId="22" xfId="0" applyFont="1" applyFill="1" applyBorder="1" applyAlignment="1">
      <alignment horizontal="center" vertical="center"/>
    </xf>
    <xf numFmtId="0" fontId="186" fillId="67" borderId="25" xfId="0" applyFont="1" applyFill="1" applyBorder="1" applyAlignment="1">
      <alignment horizontal="center" vertical="center" shrinkToFit="1"/>
    </xf>
    <xf numFmtId="0" fontId="186" fillId="67" borderId="20" xfId="0" applyFont="1" applyFill="1" applyBorder="1" applyAlignment="1">
      <alignment horizontal="center" vertical="center" shrinkToFit="1"/>
    </xf>
    <xf numFmtId="0" fontId="186" fillId="67" borderId="21" xfId="0" applyFont="1" applyFill="1" applyBorder="1" applyAlignment="1">
      <alignment horizontal="center" vertical="center" shrinkToFit="1"/>
    </xf>
    <xf numFmtId="0" fontId="179" fillId="66" borderId="25" xfId="0" applyFont="1" applyFill="1" applyBorder="1" applyAlignment="1">
      <alignment horizontal="center" vertical="center"/>
    </xf>
    <xf numFmtId="0" fontId="179" fillId="66" borderId="26" xfId="0" applyFont="1" applyFill="1" applyBorder="1" applyAlignment="1">
      <alignment horizontal="centerContinuous" vertical="center"/>
    </xf>
    <xf numFmtId="0" fontId="179" fillId="66" borderId="25" xfId="0" applyFont="1" applyFill="1" applyBorder="1" applyAlignment="1">
      <alignment horizontal="centerContinuous" vertical="center"/>
    </xf>
    <xf numFmtId="0" fontId="179" fillId="66" borderId="20" xfId="0" applyFont="1" applyFill="1" applyBorder="1" applyAlignment="1">
      <alignment horizontal="center" vertical="center"/>
    </xf>
    <xf numFmtId="0" fontId="179" fillId="66" borderId="22" xfId="0" applyFont="1" applyFill="1" applyBorder="1" applyAlignment="1">
      <alignment horizontal="centerContinuous" vertical="center"/>
    </xf>
    <xf numFmtId="0" fontId="179" fillId="66" borderId="21" xfId="0" applyFont="1" applyFill="1" applyBorder="1" applyAlignment="1">
      <alignment horizontal="centerContinuous" vertical="center"/>
    </xf>
    <xf numFmtId="0" fontId="179" fillId="66" borderId="0" xfId="0" applyFont="1" applyFill="1" applyBorder="1" applyAlignment="1">
      <alignment horizontal="center" vertical="center"/>
    </xf>
    <xf numFmtId="0" fontId="179" fillId="66" borderId="21" xfId="0" applyFont="1" applyFill="1" applyBorder="1" applyAlignment="1">
      <alignment horizontal="center" vertical="center"/>
    </xf>
    <xf numFmtId="0" fontId="179" fillId="66" borderId="21" xfId="0" applyFont="1" applyFill="1" applyBorder="1" applyAlignment="1">
      <alignment horizontal="center" vertical="center" shrinkToFit="1"/>
    </xf>
    <xf numFmtId="0" fontId="179" fillId="66" borderId="22" xfId="0" applyFont="1" applyFill="1" applyBorder="1" applyAlignment="1">
      <alignment horizontal="center" vertical="center"/>
    </xf>
    <xf numFmtId="0" fontId="165" fillId="66" borderId="25" xfId="1844" applyFont="1" applyFill="1" applyBorder="1" applyAlignment="1">
      <alignment horizontal="center" vertical="center"/>
    </xf>
    <xf numFmtId="0" fontId="169" fillId="66" borderId="30" xfId="1844" applyFont="1" applyFill="1" applyBorder="1" applyAlignment="1" applyProtection="1">
      <alignment horizontal="center" vertical="center"/>
    </xf>
    <xf numFmtId="0" fontId="169" fillId="66" borderId="29" xfId="1844" applyFont="1" applyFill="1" applyBorder="1" applyAlignment="1" applyProtection="1">
      <alignment horizontal="center" vertical="center"/>
    </xf>
    <xf numFmtId="0" fontId="169" fillId="66" borderId="31" xfId="1844" applyFont="1" applyFill="1" applyBorder="1" applyAlignment="1" applyProtection="1">
      <alignment horizontal="center" vertical="center"/>
    </xf>
    <xf numFmtId="0" fontId="169" fillId="66" borderId="35" xfId="1844" applyFont="1" applyFill="1" applyBorder="1" applyAlignment="1" applyProtection="1">
      <alignment horizontal="center" vertical="center"/>
    </xf>
    <xf numFmtId="0" fontId="169" fillId="66" borderId="28" xfId="1844" applyFont="1" applyFill="1" applyBorder="1" applyAlignment="1" applyProtection="1">
      <alignment horizontal="center" vertical="center" shrinkToFit="1"/>
    </xf>
    <xf numFmtId="0" fontId="169" fillId="66" borderId="28" xfId="1844" applyFont="1" applyFill="1" applyBorder="1" applyAlignment="1" applyProtection="1">
      <alignment horizontal="center" vertical="center"/>
    </xf>
    <xf numFmtId="0" fontId="169" fillId="66" borderId="23" xfId="1844" applyFont="1" applyFill="1" applyBorder="1" applyAlignment="1" applyProtection="1">
      <alignment horizontal="center" vertical="center" shrinkToFit="1"/>
    </xf>
    <xf numFmtId="0" fontId="179" fillId="0" borderId="21" xfId="0" applyFont="1" applyFill="1" applyBorder="1" applyAlignment="1">
      <alignment horizontal="distributed"/>
    </xf>
    <xf numFmtId="179" fontId="179" fillId="63" borderId="22" xfId="818" applyFont="1" applyFill="1" applyBorder="1" applyProtection="1"/>
    <xf numFmtId="179" fontId="179" fillId="63" borderId="22" xfId="818" applyFont="1" applyFill="1" applyBorder="1" applyProtection="1">
      <protection locked="0"/>
    </xf>
    <xf numFmtId="182" fontId="179" fillId="62" borderId="22" xfId="818" applyNumberFormat="1" applyFont="1" applyFill="1" applyBorder="1" applyProtection="1">
      <protection locked="0"/>
    </xf>
    <xf numFmtId="179" fontId="179" fillId="63" borderId="22" xfId="818" applyFont="1" applyFill="1" applyBorder="1" applyAlignment="1" applyProtection="1">
      <alignment horizontal="right"/>
      <protection locked="0"/>
    </xf>
    <xf numFmtId="179" fontId="179" fillId="62" borderId="22" xfId="818" applyFont="1" applyFill="1" applyBorder="1" applyAlignment="1" applyProtection="1">
      <alignment horizontal="right"/>
    </xf>
    <xf numFmtId="0" fontId="165" fillId="66" borderId="20" xfId="0" applyFont="1" applyFill="1" applyBorder="1" applyAlignment="1">
      <alignment horizontal="center" vertical="center" shrinkToFit="1"/>
    </xf>
    <xf numFmtId="0" fontId="165" fillId="66" borderId="28" xfId="0" applyFont="1" applyFill="1" applyBorder="1" applyAlignment="1">
      <alignment horizontal="center" vertical="center"/>
    </xf>
    <xf numFmtId="0" fontId="179" fillId="66" borderId="26" xfId="0" applyFont="1" applyFill="1" applyBorder="1" applyAlignment="1">
      <alignment horizontal="center" vertical="center"/>
    </xf>
    <xf numFmtId="0" fontId="179" fillId="66" borderId="27" xfId="0" applyFont="1" applyFill="1" applyBorder="1" applyAlignment="1">
      <alignment horizontal="center" vertical="center"/>
    </xf>
    <xf numFmtId="0" fontId="165" fillId="66" borderId="25" xfId="0" applyFont="1" applyFill="1" applyBorder="1" applyAlignment="1">
      <alignment horizontal="centerContinuous" vertical="center"/>
    </xf>
    <xf numFmtId="0" fontId="165" fillId="66" borderId="30" xfId="0" applyFont="1" applyFill="1" applyBorder="1" applyAlignment="1">
      <alignment horizontal="center" vertical="center"/>
    </xf>
    <xf numFmtId="0" fontId="165" fillId="66" borderId="29" xfId="0" applyFont="1" applyFill="1" applyBorder="1" applyAlignment="1">
      <alignment horizontal="center" vertical="center"/>
    </xf>
    <xf numFmtId="0" fontId="165" fillId="66" borderId="35" xfId="0" applyFont="1" applyFill="1" applyBorder="1" applyAlignment="1">
      <alignment horizontal="center" vertical="center"/>
    </xf>
    <xf numFmtId="0" fontId="165" fillId="66" borderId="23" xfId="0" applyFont="1" applyFill="1" applyBorder="1" applyAlignment="1">
      <alignment horizontal="center" vertical="center"/>
    </xf>
    <xf numFmtId="0" fontId="165" fillId="66" borderId="25" xfId="1845" applyFont="1" applyFill="1" applyBorder="1" applyAlignment="1" applyProtection="1">
      <alignment horizontal="center" vertical="center"/>
    </xf>
    <xf numFmtId="0" fontId="165" fillId="66" borderId="29" xfId="1845" applyFont="1" applyFill="1" applyBorder="1" applyAlignment="1" applyProtection="1">
      <alignment horizontal="centerContinuous" vertical="center"/>
    </xf>
    <xf numFmtId="0" fontId="165" fillId="66" borderId="30" xfId="1845" applyFont="1" applyFill="1" applyBorder="1" applyAlignment="1" applyProtection="1">
      <alignment horizontal="centerContinuous" vertical="center"/>
    </xf>
    <xf numFmtId="0" fontId="169" fillId="66" borderId="29" xfId="1845" applyFont="1" applyFill="1" applyBorder="1" applyAlignment="1" applyProtection="1">
      <alignment horizontal="center" vertical="center" wrapText="1"/>
    </xf>
    <xf numFmtId="0" fontId="165" fillId="66" borderId="20" xfId="1845" applyFont="1" applyFill="1" applyBorder="1" applyAlignment="1" applyProtection="1">
      <alignment horizontal="center" vertical="center"/>
    </xf>
    <xf numFmtId="0" fontId="165" fillId="66" borderId="0" xfId="1845" applyFont="1" applyFill="1" applyBorder="1" applyAlignment="1" applyProtection="1">
      <alignment horizontal="centerContinuous" vertical="center"/>
    </xf>
    <xf numFmtId="0" fontId="165" fillId="66" borderId="31" xfId="1845" applyFont="1" applyFill="1" applyBorder="1" applyAlignment="1" applyProtection="1">
      <alignment horizontal="centerContinuous" vertical="center"/>
    </xf>
    <xf numFmtId="0" fontId="169" fillId="66" borderId="35" xfId="1845" applyFont="1" applyFill="1" applyBorder="1" applyAlignment="1" applyProtection="1">
      <alignment horizontal="center" vertical="center" wrapText="1"/>
    </xf>
    <xf numFmtId="0" fontId="165" fillId="66" borderId="0" xfId="1845" applyFont="1" applyFill="1" applyBorder="1" applyAlignment="1" applyProtection="1">
      <alignment horizontal="center" vertical="center"/>
    </xf>
    <xf numFmtId="0" fontId="165" fillId="66" borderId="31" xfId="1845" applyFont="1" applyFill="1" applyBorder="1" applyAlignment="1" applyProtection="1">
      <alignment horizontal="center" vertical="center"/>
    </xf>
    <xf numFmtId="0" fontId="165" fillId="66" borderId="35" xfId="1845" applyFont="1" applyFill="1" applyBorder="1" applyAlignment="1" applyProtection="1">
      <alignment horizontal="center" vertical="center"/>
    </xf>
    <xf numFmtId="0" fontId="165" fillId="66" borderId="21" xfId="1845" applyFont="1" applyFill="1" applyBorder="1" applyAlignment="1" applyProtection="1">
      <alignment horizontal="center" vertical="center"/>
    </xf>
    <xf numFmtId="0" fontId="165" fillId="66" borderId="22" xfId="1845" applyFont="1" applyFill="1" applyBorder="1" applyAlignment="1" applyProtection="1">
      <alignment horizontal="center" vertical="center"/>
    </xf>
    <xf numFmtId="0" fontId="165" fillId="66" borderId="28" xfId="1845" applyFont="1" applyFill="1" applyBorder="1" applyAlignment="1" applyProtection="1">
      <alignment horizontal="center" vertical="center"/>
    </xf>
    <xf numFmtId="0" fontId="165" fillId="66" borderId="21" xfId="1845" applyFont="1" applyFill="1" applyBorder="1" applyAlignment="1" applyProtection="1">
      <alignment horizontal="center" vertical="center" shrinkToFit="1"/>
    </xf>
    <xf numFmtId="0" fontId="165" fillId="66" borderId="22" xfId="1845" applyFont="1" applyFill="1" applyBorder="1" applyAlignment="1" applyProtection="1">
      <alignment horizontal="center" vertical="center" shrinkToFit="1"/>
    </xf>
    <xf numFmtId="0" fontId="165" fillId="66" borderId="23" xfId="1845" applyFont="1" applyFill="1" applyBorder="1" applyAlignment="1" applyProtection="1">
      <alignment horizontal="center" vertical="center"/>
    </xf>
    <xf numFmtId="0" fontId="167" fillId="66" borderId="25" xfId="0" applyFont="1" applyFill="1" applyBorder="1" applyAlignment="1">
      <alignment horizontal="center" vertical="center"/>
    </xf>
    <xf numFmtId="0" fontId="167" fillId="66" borderId="20" xfId="0" applyFont="1" applyFill="1" applyBorder="1" applyAlignment="1">
      <alignment horizontal="center" vertical="center"/>
    </xf>
    <xf numFmtId="0" fontId="167" fillId="66" borderId="0" xfId="0" applyFont="1" applyFill="1" applyBorder="1" applyAlignment="1">
      <alignment horizontal="center" vertical="center"/>
    </xf>
    <xf numFmtId="0" fontId="167" fillId="66" borderId="35" xfId="0" applyFont="1" applyFill="1" applyBorder="1" applyAlignment="1">
      <alignment vertical="center"/>
    </xf>
    <xf numFmtId="0" fontId="167" fillId="66" borderId="20" xfId="0" applyFont="1" applyFill="1" applyBorder="1" applyAlignment="1">
      <alignment vertical="center"/>
    </xf>
    <xf numFmtId="0" fontId="167" fillId="66" borderId="21" xfId="0" applyFont="1" applyFill="1" applyBorder="1" applyAlignment="1">
      <alignment horizontal="center" vertical="center"/>
    </xf>
    <xf numFmtId="0" fontId="167" fillId="66" borderId="22" xfId="0" applyFont="1" applyFill="1" applyBorder="1" applyAlignment="1">
      <alignment horizontal="center" vertical="center"/>
    </xf>
    <xf numFmtId="0" fontId="167" fillId="66" borderId="34" xfId="0" applyFont="1" applyFill="1" applyBorder="1" applyAlignment="1">
      <alignment horizontal="centerContinuous"/>
    </xf>
    <xf numFmtId="0" fontId="167" fillId="66" borderId="33" xfId="0" applyFont="1" applyFill="1" applyBorder="1" applyAlignment="1">
      <alignment horizontal="centerContinuous" vertical="center"/>
    </xf>
    <xf numFmtId="0" fontId="167" fillId="66" borderId="0" xfId="0" applyFont="1" applyFill="1" applyAlignment="1">
      <alignment horizontal="centerContinuous" vertical="center"/>
    </xf>
    <xf numFmtId="0" fontId="167" fillId="66" borderId="31" xfId="0" applyFont="1" applyFill="1" applyBorder="1" applyAlignment="1">
      <alignment horizontal="centerContinuous" vertical="center"/>
    </xf>
    <xf numFmtId="0" fontId="167" fillId="66" borderId="27" xfId="0" applyFont="1" applyFill="1" applyBorder="1" applyAlignment="1">
      <alignment horizontal="centerContinuous" vertical="center"/>
    </xf>
    <xf numFmtId="0" fontId="167" fillId="66" borderId="0" xfId="0" applyFont="1" applyFill="1" applyBorder="1" applyAlignment="1">
      <alignment horizontal="centerContinuous" vertical="center"/>
    </xf>
    <xf numFmtId="0" fontId="167" fillId="66" borderId="27" xfId="0" applyFont="1" applyFill="1" applyBorder="1" applyAlignment="1">
      <alignment horizontal="center" vertical="center"/>
    </xf>
    <xf numFmtId="0" fontId="167" fillId="66" borderId="0" xfId="0" applyFont="1" applyFill="1" applyBorder="1" applyAlignment="1">
      <alignment horizontal="center" vertical="center" shrinkToFit="1"/>
    </xf>
    <xf numFmtId="0" fontId="167" fillId="66" borderId="32" xfId="0" applyFont="1" applyFill="1" applyBorder="1" applyAlignment="1">
      <alignment horizontal="center" vertical="center"/>
    </xf>
    <xf numFmtId="0" fontId="167" fillId="66" borderId="20" xfId="0" applyFont="1" applyFill="1" applyBorder="1" applyAlignment="1">
      <alignment horizontal="centerContinuous" vertical="center"/>
    </xf>
    <xf numFmtId="0" fontId="167" fillId="66" borderId="31" xfId="0" applyFont="1" applyFill="1" applyBorder="1" applyAlignment="1">
      <alignment horizontal="center" vertical="center"/>
    </xf>
    <xf numFmtId="0" fontId="167" fillId="66" borderId="35" xfId="0" applyFont="1" applyFill="1" applyBorder="1" applyAlignment="1">
      <alignment horizontal="center" vertical="center"/>
    </xf>
    <xf numFmtId="0" fontId="167" fillId="66" borderId="31" xfId="0" applyFont="1" applyFill="1" applyBorder="1" applyAlignment="1">
      <alignment horizontal="centerContinuous" vertical="center" shrinkToFit="1"/>
    </xf>
    <xf numFmtId="0" fontId="167" fillId="66" borderId="21" xfId="0" applyFont="1" applyFill="1" applyBorder="1" applyAlignment="1">
      <alignment horizontal="centerContinuous" vertical="center"/>
    </xf>
    <xf numFmtId="0" fontId="167" fillId="66" borderId="23" xfId="0" applyFont="1" applyFill="1" applyBorder="1" applyAlignment="1">
      <alignment horizontal="centerContinuous" vertical="center"/>
    </xf>
    <xf numFmtId="0" fontId="167" fillId="66" borderId="28" xfId="0" applyFont="1" applyFill="1" applyBorder="1" applyAlignment="1">
      <alignment horizontal="centerContinuous" vertical="center" shrinkToFit="1"/>
    </xf>
    <xf numFmtId="0" fontId="167" fillId="66" borderId="28" xfId="0" applyFont="1" applyFill="1" applyBorder="1" applyAlignment="1">
      <alignment horizontal="centerContinuous" vertical="center"/>
    </xf>
    <xf numFmtId="0" fontId="167" fillId="66" borderId="22" xfId="0" applyFont="1" applyFill="1" applyBorder="1" applyAlignment="1">
      <alignment horizontal="centerContinuous" vertical="center"/>
    </xf>
    <xf numFmtId="0" fontId="167" fillId="66" borderId="28" xfId="0" applyFont="1" applyFill="1" applyBorder="1" applyAlignment="1">
      <alignment horizontal="center" vertical="center" shrinkToFit="1"/>
    </xf>
    <xf numFmtId="0" fontId="167" fillId="66" borderId="28" xfId="0" applyFont="1" applyFill="1" applyBorder="1" applyAlignment="1">
      <alignment horizontal="center" vertical="center"/>
    </xf>
    <xf numFmtId="0" fontId="167" fillId="66" borderId="23" xfId="0" applyFont="1" applyFill="1" applyBorder="1" applyAlignment="1">
      <alignment horizontal="center" vertical="center"/>
    </xf>
    <xf numFmtId="0" fontId="165" fillId="66" borderId="25" xfId="0" applyFont="1" applyFill="1" applyBorder="1" applyAlignment="1">
      <alignment horizontal="center" vertical="center" shrinkToFit="1"/>
    </xf>
    <xf numFmtId="0" fontId="165" fillId="66" borderId="30" xfId="0" applyFont="1" applyFill="1" applyBorder="1" applyAlignment="1">
      <alignment horizontal="center" vertical="center" shrinkToFit="1"/>
    </xf>
    <xf numFmtId="0" fontId="165" fillId="66" borderId="38" xfId="0" applyFont="1" applyFill="1" applyBorder="1" applyAlignment="1">
      <alignment horizontal="centerContinuous" vertical="center" shrinkToFit="1"/>
    </xf>
    <xf numFmtId="0" fontId="165" fillId="66" borderId="34" xfId="0" applyFont="1" applyFill="1" applyBorder="1" applyAlignment="1">
      <alignment horizontal="centerContinuous" vertical="center" shrinkToFit="1"/>
    </xf>
    <xf numFmtId="0" fontId="165" fillId="66" borderId="36" xfId="0" applyFont="1" applyFill="1" applyBorder="1" applyAlignment="1">
      <alignment horizontal="centerContinuous" vertical="center" shrinkToFit="1"/>
    </xf>
    <xf numFmtId="0" fontId="165" fillId="66" borderId="31" xfId="0" applyFont="1" applyFill="1" applyBorder="1" applyAlignment="1">
      <alignment horizontal="center" vertical="center" shrinkToFit="1"/>
    </xf>
    <xf numFmtId="0" fontId="165" fillId="66" borderId="27" xfId="0" applyFont="1" applyFill="1" applyBorder="1" applyAlignment="1">
      <alignment horizontal="centerContinuous" vertical="center" shrinkToFit="1"/>
    </xf>
    <xf numFmtId="0" fontId="165" fillId="66" borderId="27" xfId="0" applyFont="1" applyFill="1" applyBorder="1" applyAlignment="1">
      <alignment horizontal="center" vertical="center" shrinkToFit="1"/>
    </xf>
    <xf numFmtId="0" fontId="165" fillId="66" borderId="37" xfId="0" applyFont="1" applyFill="1" applyBorder="1" applyAlignment="1">
      <alignment horizontal="center" vertical="center" shrinkToFit="1"/>
    </xf>
    <xf numFmtId="179" fontId="165" fillId="66" borderId="33" xfId="818" applyFont="1" applyFill="1" applyBorder="1" applyAlignment="1">
      <alignment horizontal="center" vertical="center"/>
    </xf>
    <xf numFmtId="0" fontId="165" fillId="66" borderId="4" xfId="0" applyFont="1" applyFill="1" applyBorder="1" applyAlignment="1">
      <alignment horizontal="center" vertical="center"/>
    </xf>
    <xf numFmtId="0" fontId="165" fillId="66" borderId="31" xfId="0" applyFont="1" applyFill="1" applyBorder="1" applyAlignment="1">
      <alignment horizontal="center" shrinkToFit="1"/>
    </xf>
    <xf numFmtId="179" fontId="165" fillId="66" borderId="20" xfId="818" applyFont="1" applyFill="1" applyBorder="1" applyAlignment="1">
      <alignment horizontal="center" vertical="center"/>
    </xf>
    <xf numFmtId="0" fontId="165" fillId="66" borderId="0" xfId="0" applyFont="1" applyFill="1" applyBorder="1" applyAlignment="1">
      <alignment horizontal="center" vertical="center" shrinkToFit="1"/>
    </xf>
    <xf numFmtId="0" fontId="165" fillId="66" borderId="20" xfId="0" applyFont="1" applyFill="1" applyBorder="1" applyAlignment="1">
      <alignment horizontal="center" shrinkToFit="1"/>
    </xf>
    <xf numFmtId="179" fontId="165" fillId="66" borderId="20" xfId="818" applyFont="1" applyFill="1" applyBorder="1" applyAlignment="1">
      <alignment horizontal="center" shrinkToFit="1"/>
    </xf>
    <xf numFmtId="0" fontId="165" fillId="66" borderId="21" xfId="0" applyFont="1" applyFill="1" applyBorder="1" applyAlignment="1">
      <alignment horizontal="center" vertical="center" shrinkToFit="1"/>
    </xf>
    <xf numFmtId="0" fontId="165" fillId="66" borderId="28" xfId="0" applyFont="1" applyFill="1" applyBorder="1" applyAlignment="1">
      <alignment horizontal="center" vertical="center" shrinkToFit="1"/>
    </xf>
    <xf numFmtId="179" fontId="165" fillId="66" borderId="21" xfId="818" applyFont="1" applyFill="1" applyBorder="1" applyAlignment="1">
      <alignment horizontal="center" vertical="center" shrinkToFit="1"/>
    </xf>
    <xf numFmtId="0" fontId="165" fillId="66" borderId="22" xfId="0" applyFont="1" applyFill="1" applyBorder="1" applyAlignment="1">
      <alignment horizontal="center" vertical="center" shrinkToFit="1"/>
    </xf>
    <xf numFmtId="0" fontId="165" fillId="66" borderId="36" xfId="0" applyFont="1" applyFill="1" applyBorder="1" applyAlignment="1">
      <alignment horizontal="centerContinuous" vertical="center"/>
    </xf>
    <xf numFmtId="0" fontId="165" fillId="66" borderId="26" xfId="0" applyFont="1" applyFill="1" applyBorder="1" applyAlignment="1">
      <alignment horizontal="center" vertical="center" shrinkToFit="1"/>
    </xf>
    <xf numFmtId="0" fontId="165" fillId="66" borderId="4" xfId="0" applyFont="1" applyFill="1" applyBorder="1" applyAlignment="1">
      <alignment horizontal="centerContinuous" vertical="center"/>
    </xf>
    <xf numFmtId="0" fontId="165" fillId="66" borderId="35" xfId="0" applyFont="1" applyFill="1" applyBorder="1" applyAlignment="1">
      <alignment horizontal="center" vertical="center" shrinkToFit="1"/>
    </xf>
    <xf numFmtId="0" fontId="165" fillId="66" borderId="0" xfId="0" applyFont="1" applyFill="1" applyBorder="1" applyAlignment="1">
      <alignment horizontal="center" shrinkToFit="1"/>
    </xf>
    <xf numFmtId="0" fontId="165" fillId="66" borderId="28" xfId="0" applyFont="1" applyFill="1" applyBorder="1" applyAlignment="1">
      <alignment horizontal="center" shrinkToFit="1"/>
    </xf>
    <xf numFmtId="0" fontId="165" fillId="66" borderId="21" xfId="0" applyFont="1" applyFill="1" applyBorder="1" applyAlignment="1">
      <alignment horizontal="center" shrinkToFit="1"/>
    </xf>
    <xf numFmtId="41" fontId="188" fillId="61" borderId="0" xfId="1931" applyNumberFormat="1" applyFont="1" applyFill="1" applyBorder="1" applyAlignment="1" applyProtection="1">
      <alignment horizontal="right" shrinkToFit="1"/>
      <protection locked="0"/>
    </xf>
    <xf numFmtId="41" fontId="188" fillId="61" borderId="0" xfId="829" applyFont="1" applyFill="1" applyBorder="1" applyAlignment="1">
      <alignment shrinkToFit="1"/>
    </xf>
    <xf numFmtId="0" fontId="165" fillId="0" borderId="0" xfId="0" applyFont="1" applyFill="1" applyBorder="1" applyAlignment="1">
      <alignment horizontal="center"/>
    </xf>
    <xf numFmtId="0" fontId="183" fillId="0" borderId="0" xfId="0" applyFont="1" applyBorder="1" applyAlignment="1">
      <alignment horizontal="center"/>
    </xf>
    <xf numFmtId="0" fontId="179" fillId="0" borderId="0" xfId="0" applyFont="1" applyFill="1" applyBorder="1" applyAlignment="1">
      <alignment horizontal="center"/>
    </xf>
    <xf numFmtId="179" fontId="179" fillId="0" borderId="0" xfId="818" applyFont="1" applyFill="1" applyBorder="1" applyProtection="1">
      <protection locked="0"/>
    </xf>
    <xf numFmtId="0" fontId="165" fillId="0" borderId="0" xfId="1844" applyFont="1" applyFill="1" applyBorder="1" applyAlignment="1">
      <alignment horizontal="center"/>
    </xf>
    <xf numFmtId="185" fontId="165" fillId="0" borderId="0" xfId="818" applyNumberFormat="1" applyFont="1" applyFill="1" applyBorder="1" applyProtection="1">
      <protection locked="0"/>
    </xf>
    <xf numFmtId="179" fontId="165" fillId="0" borderId="0" xfId="818" applyNumberFormat="1" applyFont="1" applyFill="1" applyBorder="1" applyProtection="1"/>
    <xf numFmtId="179" fontId="186" fillId="0" borderId="0" xfId="0" applyNumberFormat="1" applyFont="1" applyBorder="1"/>
    <xf numFmtId="0" fontId="189" fillId="0" borderId="0" xfId="0" applyFont="1" applyFill="1" applyAlignment="1">
      <alignment horizontal="centerContinuous" vertical="center"/>
    </xf>
    <xf numFmtId="0" fontId="189" fillId="0" borderId="0" xfId="0" applyFont="1" applyFill="1" applyAlignment="1">
      <alignment horizontal="centerContinuous"/>
    </xf>
    <xf numFmtId="0" fontId="190" fillId="0" borderId="0" xfId="0" applyFont="1" applyFill="1" applyAlignment="1">
      <alignment horizontal="centerContinuous" vertical="center"/>
    </xf>
    <xf numFmtId="0" fontId="190" fillId="0" borderId="0" xfId="0" applyFont="1" applyFill="1" applyAlignment="1">
      <alignment horizontal="centerContinuous"/>
    </xf>
    <xf numFmtId="0" fontId="191" fillId="0" borderId="0" xfId="0" applyFont="1" applyFill="1" applyAlignment="1">
      <alignment horizontal="centerContinuous" vertical="center"/>
    </xf>
    <xf numFmtId="0" fontId="191" fillId="0" borderId="0" xfId="0" applyFont="1" applyFill="1" applyAlignment="1">
      <alignment vertical="center"/>
    </xf>
    <xf numFmtId="0" fontId="191" fillId="0" borderId="0" xfId="0" applyFont="1" applyFill="1" applyAlignment="1">
      <alignment horizontal="centerContinuous"/>
    </xf>
    <xf numFmtId="0" fontId="191" fillId="0" borderId="0" xfId="0" applyFont="1" applyFill="1" applyAlignment="1"/>
    <xf numFmtId="0" fontId="192" fillId="0" borderId="0" xfId="0" applyFont="1" applyAlignment="1">
      <alignment horizontal="centerContinuous" vertical="center"/>
    </xf>
    <xf numFmtId="0" fontId="170" fillId="0" borderId="0" xfId="0" applyNumberFormat="1" applyFont="1" applyFill="1" applyAlignment="1">
      <alignment vertical="top"/>
    </xf>
    <xf numFmtId="184" fontId="165" fillId="0" borderId="0" xfId="818" applyNumberFormat="1" applyFont="1" applyFill="1" applyBorder="1" applyProtection="1"/>
    <xf numFmtId="179" fontId="165" fillId="63" borderId="0" xfId="818" applyFont="1" applyFill="1" applyAlignment="1" applyProtection="1">
      <alignment horizontal="right"/>
      <protection locked="0"/>
    </xf>
    <xf numFmtId="179" fontId="193" fillId="68" borderId="0" xfId="0" applyNumberFormat="1" applyFont="1" applyFill="1"/>
    <xf numFmtId="179" fontId="193" fillId="0" borderId="0" xfId="818" applyFont="1" applyFill="1" applyProtection="1"/>
    <xf numFmtId="41" fontId="165" fillId="0" borderId="0" xfId="0" applyNumberFormat="1" applyFont="1" applyFill="1" applyBorder="1" applyAlignment="1">
      <alignment horizontal="center"/>
    </xf>
    <xf numFmtId="211" fontId="179" fillId="61" borderId="0" xfId="818" applyNumberFormat="1" applyFont="1" applyFill="1" applyProtection="1"/>
    <xf numFmtId="182" fontId="168" fillId="0" borderId="0" xfId="818" applyNumberFormat="1" applyFont="1" applyFill="1" applyProtection="1"/>
    <xf numFmtId="211" fontId="179" fillId="0" borderId="0" xfId="818" applyNumberFormat="1" applyFont="1" applyFill="1" applyProtection="1"/>
    <xf numFmtId="41" fontId="169" fillId="61" borderId="0" xfId="1016" applyNumberFormat="1" applyFont="1" applyFill="1" applyProtection="1">
      <protection locked="0"/>
    </xf>
    <xf numFmtId="41" fontId="169" fillId="61" borderId="0" xfId="825" applyNumberFormat="1" applyFont="1" applyFill="1" applyProtection="1">
      <protection locked="0"/>
    </xf>
    <xf numFmtId="0" fontId="183" fillId="0" borderId="20" xfId="0" applyFont="1" applyFill="1" applyBorder="1" applyAlignment="1">
      <alignment horizontal="center"/>
    </xf>
    <xf numFmtId="0" fontId="169" fillId="0" borderId="0" xfId="0" applyFont="1" applyFill="1"/>
    <xf numFmtId="0" fontId="187" fillId="0" borderId="20" xfId="0" applyFont="1" applyFill="1" applyBorder="1" applyAlignment="1">
      <alignment horizontal="center"/>
    </xf>
    <xf numFmtId="179" fontId="187" fillId="0" borderId="0" xfId="0" applyNumberFormat="1" applyFont="1" applyFill="1" applyAlignment="1">
      <alignment horizontal="center"/>
    </xf>
    <xf numFmtId="179" fontId="183" fillId="0" borderId="0" xfId="0" applyNumberFormat="1" applyFont="1" applyFill="1" applyAlignment="1"/>
    <xf numFmtId="179" fontId="183" fillId="69" borderId="0" xfId="0" applyNumberFormat="1" applyFont="1" applyFill="1" applyAlignment="1"/>
    <xf numFmtId="41" fontId="169" fillId="69" borderId="0" xfId="0" applyNumberFormat="1" applyFont="1" applyFill="1" applyAlignment="1" applyProtection="1">
      <protection locked="0"/>
    </xf>
    <xf numFmtId="0" fontId="183" fillId="69" borderId="0" xfId="0" applyFont="1" applyFill="1" applyAlignment="1"/>
    <xf numFmtId="179" fontId="179" fillId="0" borderId="0" xfId="818" applyFont="1" applyFill="1" applyProtection="1">
      <protection locked="0"/>
    </xf>
    <xf numFmtId="186" fontId="182" fillId="0" borderId="0" xfId="0" applyNumberFormat="1" applyFont="1" applyFill="1" applyBorder="1" applyAlignment="1"/>
    <xf numFmtId="186" fontId="182" fillId="0" borderId="0" xfId="0" applyNumberFormat="1" applyFont="1" applyFill="1" applyBorder="1" applyAlignment="1">
      <alignment vertical="center"/>
    </xf>
    <xf numFmtId="179" fontId="179" fillId="61" borderId="0" xfId="818" applyFont="1" applyFill="1" applyProtection="1">
      <protection locked="0"/>
    </xf>
    <xf numFmtId="186" fontId="182" fillId="61" borderId="0" xfId="0" applyNumberFormat="1" applyFont="1" applyFill="1" applyBorder="1" applyAlignment="1"/>
    <xf numFmtId="179" fontId="179" fillId="61" borderId="0" xfId="818" applyFont="1" applyFill="1" applyBorder="1" applyProtection="1">
      <protection locked="0"/>
    </xf>
    <xf numFmtId="186" fontId="182" fillId="61" borderId="0" xfId="0" applyNumberFormat="1" applyFont="1" applyFill="1" applyBorder="1" applyAlignment="1">
      <alignment vertical="center"/>
    </xf>
    <xf numFmtId="0" fontId="9" fillId="0" borderId="0" xfId="1127" applyFont="1" applyFill="1" applyAlignment="1" applyProtection="1">
      <alignment vertical="top"/>
    </xf>
    <xf numFmtId="0" fontId="196" fillId="0" borderId="0" xfId="1127" applyFont="1" applyFill="1" applyAlignment="1" applyProtection="1"/>
    <xf numFmtId="0" fontId="196" fillId="0" borderId="20" xfId="1127" applyFont="1" applyFill="1" applyBorder="1" applyAlignment="1" applyProtection="1">
      <alignment horizontal="center"/>
    </xf>
    <xf numFmtId="0" fontId="195" fillId="0" borderId="20" xfId="1127" applyFont="1" applyFill="1" applyBorder="1" applyAlignment="1" applyProtection="1">
      <alignment horizontal="center"/>
    </xf>
    <xf numFmtId="179" fontId="195" fillId="61" borderId="0" xfId="1932" applyNumberFormat="1" applyFont="1" applyFill="1" applyBorder="1" applyAlignment="1" applyProtection="1">
      <protection locked="0"/>
    </xf>
    <xf numFmtId="179" fontId="195" fillId="61" borderId="20" xfId="1932" applyNumberFormat="1" applyFont="1" applyFill="1" applyBorder="1" applyAlignment="1" applyProtection="1">
      <protection locked="0"/>
    </xf>
    <xf numFmtId="0" fontId="196" fillId="0" borderId="21" xfId="1127" applyFont="1" applyFill="1" applyBorder="1" applyAlignment="1" applyProtection="1">
      <alignment horizontal="center"/>
    </xf>
    <xf numFmtId="182" fontId="196" fillId="0" borderId="22" xfId="825" applyNumberFormat="1" applyFont="1" applyFill="1" applyBorder="1" applyProtection="1"/>
    <xf numFmtId="179" fontId="196" fillId="0" borderId="22" xfId="825" applyFont="1" applyFill="1" applyBorder="1" applyProtection="1"/>
    <xf numFmtId="0" fontId="196" fillId="0" borderId="0" xfId="1420" applyFont="1" applyFill="1">
      <alignment vertical="center"/>
    </xf>
    <xf numFmtId="0" fontId="196" fillId="0" borderId="0" xfId="1127" applyFont="1" applyFill="1" applyAlignment="1" applyProtection="1">
      <alignment horizontal="right"/>
    </xf>
    <xf numFmtId="0" fontId="196" fillId="66" borderId="30" xfId="1127" applyFont="1" applyFill="1" applyBorder="1" applyAlignment="1" applyProtection="1">
      <alignment horizontal="centerContinuous" vertical="center"/>
    </xf>
    <xf numFmtId="0" fontId="196" fillId="66" borderId="30" xfId="1127" applyFont="1" applyFill="1" applyBorder="1" applyAlignment="1" applyProtection="1">
      <alignment horizontal="center" vertical="center"/>
    </xf>
    <xf numFmtId="0" fontId="196" fillId="66" borderId="31" xfId="1127" applyFont="1" applyFill="1" applyBorder="1" applyAlignment="1" applyProtection="1">
      <alignment horizontal="centerContinuous" vertical="center"/>
    </xf>
    <xf numFmtId="0" fontId="196" fillId="66" borderId="31" xfId="1127" applyFont="1" applyFill="1" applyBorder="1" applyAlignment="1" applyProtection="1">
      <alignment horizontal="center" vertical="center"/>
    </xf>
    <xf numFmtId="0" fontId="196" fillId="66" borderId="28" xfId="1127" applyFont="1" applyFill="1" applyBorder="1" applyAlignment="1" applyProtection="1">
      <alignment horizontal="center" vertical="center"/>
    </xf>
    <xf numFmtId="0" fontId="197" fillId="0" borderId="0" xfId="1127" applyFont="1" applyFill="1" applyAlignment="1" applyProtection="1">
      <alignment horizontal="center"/>
    </xf>
    <xf numFmtId="179" fontId="196" fillId="61" borderId="0" xfId="1932" applyNumberFormat="1" applyFont="1" applyFill="1" applyBorder="1" applyAlignment="1" applyProtection="1">
      <protection locked="0"/>
    </xf>
    <xf numFmtId="179" fontId="196" fillId="61" borderId="20" xfId="1932" applyNumberFormat="1" applyFont="1" applyFill="1" applyBorder="1" applyAlignment="1" applyProtection="1">
      <protection locked="0"/>
    </xf>
    <xf numFmtId="179" fontId="196" fillId="61" borderId="50" xfId="1932" applyNumberFormat="1" applyFont="1" applyFill="1" applyBorder="1" applyAlignment="1" applyProtection="1">
      <protection locked="0"/>
    </xf>
    <xf numFmtId="179" fontId="196" fillId="61" borderId="51" xfId="1932" applyNumberFormat="1" applyFont="1" applyFill="1" applyBorder="1" applyAlignment="1" applyProtection="1">
      <protection locked="0"/>
    </xf>
    <xf numFmtId="43" fontId="199" fillId="0" borderId="35" xfId="1932" applyNumberFormat="1" applyFont="1" applyFill="1" applyBorder="1" applyAlignment="1" applyProtection="1">
      <protection locked="0"/>
    </xf>
    <xf numFmtId="0" fontId="196" fillId="0" borderId="0" xfId="1127" applyFont="1" applyFill="1" applyBorder="1" applyAlignment="1" applyProtection="1">
      <alignment horizontal="center"/>
    </xf>
    <xf numFmtId="182" fontId="196" fillId="0" borderId="0" xfId="825" applyNumberFormat="1" applyFont="1" applyFill="1" applyBorder="1" applyProtection="1"/>
    <xf numFmtId="179" fontId="196" fillId="0" borderId="0" xfId="825" applyFont="1" applyFill="1" applyBorder="1" applyProtection="1"/>
    <xf numFmtId="0" fontId="196" fillId="0" borderId="0" xfId="1127" applyFont="1" applyFill="1" applyBorder="1" applyAlignment="1" applyProtection="1">
      <alignment horizontal="right"/>
    </xf>
    <xf numFmtId="179" fontId="165" fillId="0" borderId="0" xfId="1015" quotePrefix="1" applyFont="1" applyFill="1" applyAlignment="1" applyProtection="1">
      <alignment horizontal="right"/>
    </xf>
    <xf numFmtId="179" fontId="165" fillId="0" borderId="0" xfId="1015" quotePrefix="1" applyFont="1" applyFill="1" applyBorder="1" applyAlignment="1" applyProtection="1">
      <alignment horizontal="right"/>
    </xf>
    <xf numFmtId="0" fontId="196" fillId="0" borderId="0" xfId="1127" applyFont="1" applyFill="1" applyAlignment="1" applyProtection="1">
      <alignment horizontal="left"/>
    </xf>
    <xf numFmtId="179" fontId="179" fillId="0" borderId="0" xfId="818" applyFont="1" applyFill="1" applyAlignment="1" applyProtection="1">
      <alignment horizontal="right"/>
    </xf>
    <xf numFmtId="0" fontId="200" fillId="0" borderId="20" xfId="0" applyFont="1" applyFill="1" applyBorder="1" applyAlignment="1">
      <alignment horizontal="center"/>
    </xf>
    <xf numFmtId="179" fontId="200" fillId="0" borderId="0" xfId="818" applyFont="1" applyFill="1" applyProtection="1"/>
    <xf numFmtId="179" fontId="200" fillId="0" borderId="0" xfId="818" applyFont="1" applyFill="1" applyAlignment="1" applyProtection="1">
      <alignment horizontal="right"/>
    </xf>
    <xf numFmtId="0" fontId="202" fillId="0" borderId="0" xfId="0" applyFont="1" applyFill="1"/>
    <xf numFmtId="211" fontId="173" fillId="0" borderId="0" xfId="818" applyNumberFormat="1" applyFont="1" applyFill="1" applyProtection="1"/>
    <xf numFmtId="41" fontId="196" fillId="0" borderId="0" xfId="1933" applyNumberFormat="1" applyFont="1" applyFill="1" applyAlignment="1" applyProtection="1"/>
    <xf numFmtId="179" fontId="179" fillId="61" borderId="0" xfId="818" applyFont="1" applyFill="1" applyProtection="1"/>
    <xf numFmtId="179" fontId="179" fillId="61" borderId="22" xfId="818" applyFont="1" applyFill="1" applyBorder="1" applyProtection="1"/>
    <xf numFmtId="179" fontId="179" fillId="61" borderId="22" xfId="818" applyFont="1" applyFill="1" applyBorder="1" applyProtection="1">
      <protection locked="0"/>
    </xf>
    <xf numFmtId="179" fontId="179" fillId="61" borderId="0" xfId="818" applyFont="1" applyFill="1" applyAlignment="1" applyProtection="1">
      <alignment horizontal="right"/>
      <protection locked="0"/>
    </xf>
    <xf numFmtId="179" fontId="179" fillId="61" borderId="22" xfId="818" applyFont="1" applyFill="1" applyBorder="1" applyAlignment="1" applyProtection="1">
      <alignment horizontal="right"/>
      <protection locked="0"/>
    </xf>
    <xf numFmtId="179" fontId="179" fillId="61" borderId="0" xfId="818" applyFont="1" applyFill="1" applyBorder="1" applyProtection="1"/>
    <xf numFmtId="179" fontId="179" fillId="61" borderId="0" xfId="818" applyFont="1" applyFill="1" applyBorder="1" applyAlignment="1" applyProtection="1">
      <alignment horizontal="right"/>
    </xf>
    <xf numFmtId="179" fontId="179" fillId="61" borderId="0" xfId="818" applyFont="1" applyFill="1" applyBorder="1" applyAlignment="1" applyProtection="1">
      <alignment horizontal="right" shrinkToFit="1"/>
    </xf>
    <xf numFmtId="41" fontId="165" fillId="61" borderId="0" xfId="0" applyNumberFormat="1" applyFont="1" applyFill="1" applyBorder="1" applyAlignment="1">
      <alignment horizontal="right"/>
    </xf>
    <xf numFmtId="179" fontId="165" fillId="61" borderId="0" xfId="818" applyFont="1" applyFill="1" applyAlignment="1" applyProtection="1">
      <alignment horizontal="right"/>
      <protection locked="0"/>
    </xf>
    <xf numFmtId="179" fontId="165" fillId="61" borderId="0" xfId="818" applyFont="1" applyFill="1" applyProtection="1">
      <protection locked="0"/>
    </xf>
    <xf numFmtId="179" fontId="165" fillId="61" borderId="0" xfId="818" applyFont="1" applyFill="1" applyAlignment="1" applyProtection="1">
      <alignment shrinkToFit="1"/>
      <protection locked="0"/>
    </xf>
    <xf numFmtId="179" fontId="200" fillId="0" borderId="0" xfId="818" applyNumberFormat="1" applyFont="1" applyFill="1" applyProtection="1"/>
    <xf numFmtId="41" fontId="165" fillId="61" borderId="0" xfId="818" applyNumberFormat="1" applyFont="1" applyFill="1" applyBorder="1" applyAlignment="1" applyProtection="1">
      <protection locked="0"/>
    </xf>
    <xf numFmtId="179" fontId="168" fillId="0" borderId="0" xfId="818" applyNumberFormat="1" applyFont="1" applyFill="1" applyBorder="1" applyAlignment="1" applyProtection="1"/>
    <xf numFmtId="183" fontId="165" fillId="0" borderId="0" xfId="818" applyNumberFormat="1" applyFont="1" applyFill="1" applyBorder="1" applyAlignment="1" applyProtection="1">
      <alignment horizontal="right"/>
    </xf>
    <xf numFmtId="179" fontId="165" fillId="0" borderId="0" xfId="818" applyNumberFormat="1" applyFont="1" applyFill="1" applyBorder="1" applyAlignment="1" applyProtection="1">
      <alignment horizontal="center"/>
    </xf>
    <xf numFmtId="41" fontId="165" fillId="0" borderId="0" xfId="818" applyNumberFormat="1" applyFont="1" applyFill="1" applyBorder="1" applyAlignment="1" applyProtection="1">
      <alignment horizontal="center"/>
    </xf>
    <xf numFmtId="41" fontId="165" fillId="0" borderId="0" xfId="818" applyNumberFormat="1" applyFont="1" applyFill="1" applyBorder="1" applyAlignment="1" applyProtection="1"/>
    <xf numFmtId="179" fontId="165" fillId="0" borderId="0" xfId="818" applyNumberFormat="1" applyFont="1" applyFill="1" applyBorder="1" applyAlignment="1" applyProtection="1"/>
    <xf numFmtId="0" fontId="200" fillId="0" borderId="21" xfId="0" applyFont="1" applyFill="1" applyBorder="1" applyAlignment="1">
      <alignment horizontal="center"/>
    </xf>
    <xf numFmtId="179" fontId="200" fillId="0" borderId="22" xfId="818" applyNumberFormat="1" applyFont="1" applyFill="1" applyBorder="1" applyAlignment="1" applyProtection="1">
      <alignment horizontal="center"/>
    </xf>
    <xf numFmtId="179" fontId="200" fillId="0" borderId="22" xfId="818" applyNumberFormat="1" applyFont="1" applyFill="1" applyBorder="1" applyProtection="1"/>
    <xf numFmtId="183" fontId="200" fillId="0" borderId="22" xfId="818" applyNumberFormat="1" applyFont="1" applyFill="1" applyBorder="1" applyProtection="1"/>
    <xf numFmtId="189" fontId="201" fillId="0" borderId="0" xfId="0" applyNumberFormat="1" applyFont="1" applyFill="1"/>
    <xf numFmtId="0" fontId="200" fillId="0" borderId="0" xfId="0" applyFont="1" applyFill="1"/>
    <xf numFmtId="189" fontId="200" fillId="0" borderId="22" xfId="818" applyNumberFormat="1" applyFont="1" applyFill="1" applyBorder="1" applyProtection="1"/>
    <xf numFmtId="41" fontId="173" fillId="0" borderId="0" xfId="0" applyNumberFormat="1" applyFont="1" applyFill="1" applyBorder="1" applyAlignment="1">
      <alignment horizontal="right"/>
    </xf>
    <xf numFmtId="41" fontId="188" fillId="0" borderId="0" xfId="1931" applyNumberFormat="1" applyFont="1" applyFill="1" applyBorder="1" applyAlignment="1" applyProtection="1">
      <alignment horizontal="right" shrinkToFit="1"/>
      <protection locked="0"/>
    </xf>
    <xf numFmtId="41" fontId="188" fillId="0" borderId="0" xfId="829" applyFont="1" applyFill="1" applyBorder="1" applyAlignment="1">
      <alignment shrinkToFit="1"/>
    </xf>
    <xf numFmtId="41" fontId="179" fillId="0" borderId="0" xfId="0" applyNumberFormat="1" applyFont="1" applyFill="1" applyBorder="1" applyAlignment="1">
      <alignment horizontal="right"/>
    </xf>
    <xf numFmtId="0" fontId="165" fillId="0" borderId="0" xfId="0" applyFont="1" applyFill="1" applyAlignment="1">
      <alignment horizontal="right"/>
    </xf>
    <xf numFmtId="0" fontId="200" fillId="0" borderId="22" xfId="0" applyFont="1" applyFill="1" applyBorder="1" applyAlignment="1">
      <alignment horizontal="center"/>
    </xf>
    <xf numFmtId="0" fontId="200" fillId="0" borderId="0" xfId="0" applyFont="1" applyFill="1" applyAlignment="1">
      <alignment horizontal="right"/>
    </xf>
    <xf numFmtId="41" fontId="200" fillId="0" borderId="22" xfId="1934" applyNumberFormat="1" applyFont="1" applyFill="1" applyBorder="1" applyAlignment="1" applyProtection="1">
      <alignment shrinkToFit="1"/>
    </xf>
    <xf numFmtId="41" fontId="200" fillId="0" borderId="22" xfId="829" applyFont="1" applyFill="1" applyBorder="1" applyAlignment="1">
      <alignment shrinkToFit="1"/>
    </xf>
    <xf numFmtId="41" fontId="188" fillId="0" borderId="22" xfId="829" applyFont="1" applyFill="1" applyBorder="1" applyAlignment="1">
      <alignment shrinkToFit="1"/>
    </xf>
    <xf numFmtId="41" fontId="165" fillId="0" borderId="22" xfId="0" applyNumberFormat="1" applyFont="1" applyFill="1" applyBorder="1" applyAlignment="1">
      <alignment horizontal="right"/>
    </xf>
    <xf numFmtId="41" fontId="168" fillId="0" borderId="0" xfId="0" applyNumberFormat="1" applyFont="1" applyFill="1" applyBorder="1" applyAlignment="1">
      <alignment horizontal="center"/>
    </xf>
    <xf numFmtId="0" fontId="200" fillId="0" borderId="0" xfId="0" applyFont="1" applyFill="1" applyBorder="1" applyAlignment="1">
      <alignment horizontal="center"/>
    </xf>
    <xf numFmtId="185" fontId="200" fillId="0" borderId="0" xfId="0" applyNumberFormat="1" applyFont="1" applyFill="1" applyBorder="1" applyAlignment="1">
      <alignment horizontal="center"/>
    </xf>
    <xf numFmtId="185" fontId="200" fillId="0" borderId="0" xfId="0" applyNumberFormat="1" applyFont="1" applyFill="1" applyBorder="1" applyAlignment="1"/>
    <xf numFmtId="179" fontId="200" fillId="0" borderId="0" xfId="818" applyFont="1" applyFill="1" applyBorder="1" applyAlignment="1">
      <alignment horizontal="center"/>
    </xf>
    <xf numFmtId="185" fontId="200" fillId="0" borderId="22" xfId="818" applyNumberFormat="1" applyFont="1" applyFill="1" applyBorder="1" applyProtection="1">
      <protection locked="0"/>
    </xf>
    <xf numFmtId="182" fontId="200" fillId="0" borderId="22" xfId="818" applyNumberFormat="1" applyFont="1" applyFill="1" applyBorder="1" applyProtection="1"/>
    <xf numFmtId="186" fontId="200" fillId="0" borderId="22" xfId="818" applyNumberFormat="1" applyFont="1" applyFill="1" applyBorder="1" applyProtection="1"/>
    <xf numFmtId="0" fontId="203" fillId="0" borderId="0" xfId="0" applyFont="1" applyFill="1"/>
    <xf numFmtId="179" fontId="193" fillId="0" borderId="0" xfId="0" applyNumberFormat="1" applyFont="1" applyFill="1"/>
    <xf numFmtId="0" fontId="204" fillId="0" borderId="0" xfId="0" applyFont="1" applyFill="1"/>
    <xf numFmtId="179" fontId="193" fillId="0" borderId="0" xfId="818" applyFont="1" applyFill="1"/>
    <xf numFmtId="179" fontId="204" fillId="0" borderId="0" xfId="818" applyFont="1" applyFill="1"/>
    <xf numFmtId="179" fontId="193" fillId="0" borderId="0" xfId="818" applyFont="1" applyFill="1" applyAlignment="1">
      <alignment vertical="top"/>
    </xf>
    <xf numFmtId="0" fontId="193" fillId="0" borderId="0" xfId="0" applyFont="1" applyFill="1"/>
    <xf numFmtId="0" fontId="205" fillId="0" borderId="0" xfId="0" applyFont="1" applyFill="1"/>
    <xf numFmtId="182" fontId="200" fillId="0" borderId="0" xfId="818" applyNumberFormat="1" applyFont="1" applyFill="1" applyProtection="1">
      <protection locked="0"/>
    </xf>
    <xf numFmtId="41" fontId="168" fillId="0" borderId="0" xfId="818" applyNumberFormat="1" applyFont="1" applyFill="1" applyBorder="1" applyAlignment="1" applyProtection="1"/>
    <xf numFmtId="179" fontId="205" fillId="0" borderId="0" xfId="818" applyFont="1" applyFill="1" applyBorder="1" applyAlignment="1" applyProtection="1">
      <alignment horizontal="right"/>
    </xf>
    <xf numFmtId="186" fontId="1" fillId="0" borderId="0" xfId="1935" applyNumberFormat="1">
      <alignment vertical="center"/>
    </xf>
    <xf numFmtId="0" fontId="169" fillId="0" borderId="20" xfId="0" applyFont="1" applyBorder="1" applyAlignment="1">
      <alignment horizontal="center"/>
    </xf>
    <xf numFmtId="0" fontId="174" fillId="67" borderId="25" xfId="0" applyFont="1" applyFill="1" applyBorder="1" applyAlignment="1">
      <alignment horizontal="center" vertical="center" shrinkToFit="1"/>
    </xf>
    <xf numFmtId="0" fontId="174" fillId="67" borderId="30" xfId="0" applyFont="1" applyFill="1" applyBorder="1" applyAlignment="1">
      <alignment horizontal="center" vertical="center" shrinkToFit="1"/>
    </xf>
    <xf numFmtId="0" fontId="174" fillId="67" borderId="20" xfId="0" applyFont="1" applyFill="1" applyBorder="1" applyAlignment="1">
      <alignment horizontal="center" vertical="center" shrinkToFit="1"/>
    </xf>
    <xf numFmtId="0" fontId="174" fillId="67" borderId="31" xfId="0" applyFont="1" applyFill="1" applyBorder="1" applyAlignment="1">
      <alignment horizontal="center" vertical="center" shrinkToFit="1"/>
    </xf>
    <xf numFmtId="0" fontId="174" fillId="67" borderId="21" xfId="0" applyFont="1" applyFill="1" applyBorder="1" applyAlignment="1">
      <alignment horizontal="center" vertical="center" wrapText="1" shrinkToFit="1"/>
    </xf>
    <xf numFmtId="0" fontId="174" fillId="67" borderId="21" xfId="0" applyFont="1" applyFill="1" applyBorder="1" applyAlignment="1">
      <alignment horizontal="center" vertical="center" shrinkToFit="1"/>
    </xf>
    <xf numFmtId="0" fontId="174" fillId="67" borderId="28" xfId="0" applyFont="1" applyFill="1" applyBorder="1" applyAlignment="1">
      <alignment horizontal="center" vertical="center" shrinkToFit="1"/>
    </xf>
    <xf numFmtId="179" fontId="169" fillId="0" borderId="0" xfId="0" applyNumberFormat="1" applyFont="1" applyBorder="1" applyAlignment="1">
      <alignment horizontal="right" shrinkToFit="1"/>
    </xf>
    <xf numFmtId="179" fontId="169" fillId="0" borderId="0" xfId="0" applyNumberFormat="1" applyFont="1" applyAlignment="1">
      <alignment horizontal="center" shrinkToFit="1"/>
    </xf>
    <xf numFmtId="179" fontId="169" fillId="0" borderId="0" xfId="0" applyNumberFormat="1" applyFont="1" applyAlignment="1">
      <alignment horizontal="center"/>
    </xf>
    <xf numFmtId="179" fontId="206" fillId="64" borderId="0" xfId="0" applyNumberFormat="1" applyFont="1" applyFill="1" applyAlignment="1">
      <alignment horizontal="center"/>
    </xf>
    <xf numFmtId="0" fontId="206" fillId="0" borderId="20" xfId="0" applyFont="1" applyBorder="1" applyAlignment="1">
      <alignment horizontal="center"/>
    </xf>
    <xf numFmtId="0" fontId="169" fillId="0" borderId="0" xfId="0" applyFont="1" applyAlignment="1">
      <alignment horizontal="center"/>
    </xf>
    <xf numFmtId="179" fontId="169" fillId="0" borderId="0" xfId="0" applyNumberFormat="1" applyFont="1"/>
    <xf numFmtId="179" fontId="169" fillId="65" borderId="0" xfId="0" applyNumberFormat="1" applyFont="1" applyFill="1" applyAlignment="1"/>
    <xf numFmtId="0" fontId="169" fillId="65" borderId="0" xfId="0" applyFont="1" applyFill="1" applyAlignment="1"/>
    <xf numFmtId="179" fontId="169" fillId="0" borderId="0" xfId="0" applyNumberFormat="1" applyFont="1" applyFill="1" applyAlignment="1">
      <alignment horizontal="center"/>
    </xf>
    <xf numFmtId="0" fontId="169" fillId="0" borderId="20" xfId="0" applyFont="1" applyFill="1" applyBorder="1" applyAlignment="1">
      <alignment horizontal="center"/>
    </xf>
    <xf numFmtId="179" fontId="169" fillId="0" borderId="0" xfId="818" applyFont="1" applyFill="1" applyProtection="1"/>
    <xf numFmtId="0" fontId="169" fillId="66" borderId="25" xfId="0" applyFont="1" applyFill="1" applyBorder="1" applyAlignment="1">
      <alignment horizontal="center" vertical="center"/>
    </xf>
    <xf numFmtId="0" fontId="169" fillId="66" borderId="34" xfId="0" applyFont="1" applyFill="1" applyBorder="1" applyAlignment="1">
      <alignment horizontal="centerContinuous" vertical="center"/>
    </xf>
    <xf numFmtId="0" fontId="169" fillId="66" borderId="38" xfId="0" applyFont="1" applyFill="1" applyBorder="1" applyAlignment="1">
      <alignment horizontal="centerContinuous" vertical="center"/>
    </xf>
    <xf numFmtId="0" fontId="169" fillId="66" borderId="20" xfId="0" applyFont="1" applyFill="1" applyBorder="1" applyAlignment="1">
      <alignment horizontal="center" vertical="center"/>
    </xf>
    <xf numFmtId="0" fontId="169" fillId="66" borderId="0" xfId="0" applyFont="1" applyFill="1" applyBorder="1" applyAlignment="1">
      <alignment horizontal="center" vertical="center"/>
    </xf>
    <xf numFmtId="0" fontId="169" fillId="66" borderId="27" xfId="0" applyFont="1" applyFill="1" applyBorder="1" applyAlignment="1">
      <alignment horizontal="center" vertical="center"/>
    </xf>
    <xf numFmtId="0" fontId="169" fillId="66" borderId="31" xfId="0" applyFont="1" applyFill="1" applyBorder="1" applyAlignment="1">
      <alignment horizontal="center" vertical="center"/>
    </xf>
    <xf numFmtId="0" fontId="169" fillId="66" borderId="20" xfId="0" applyFont="1" applyFill="1" applyBorder="1" applyAlignment="1">
      <alignment horizontal="center" vertical="center" shrinkToFit="1"/>
    </xf>
    <xf numFmtId="0" fontId="169" fillId="66" borderId="21" xfId="0" applyFont="1" applyFill="1" applyBorder="1" applyAlignment="1">
      <alignment horizontal="center" vertical="center"/>
    </xf>
    <xf numFmtId="0" fontId="169" fillId="66" borderId="22" xfId="0" applyFont="1" applyFill="1" applyBorder="1" applyAlignment="1">
      <alignment horizontal="center" vertical="center"/>
    </xf>
    <xf numFmtId="0" fontId="169" fillId="66" borderId="28" xfId="0" applyFont="1" applyFill="1" applyBorder="1" applyAlignment="1">
      <alignment horizontal="center" vertical="center"/>
    </xf>
    <xf numFmtId="179" fontId="206" fillId="62" borderId="0" xfId="818" applyFont="1" applyFill="1" applyProtection="1"/>
    <xf numFmtId="0" fontId="206" fillId="0" borderId="20" xfId="0" applyFont="1" applyFill="1" applyBorder="1" applyAlignment="1">
      <alignment horizontal="center"/>
    </xf>
    <xf numFmtId="179" fontId="206" fillId="0" borderId="0" xfId="818" applyFont="1" applyFill="1" applyProtection="1"/>
    <xf numFmtId="179" fontId="169" fillId="62" borderId="0" xfId="818" applyFont="1" applyFill="1" applyProtection="1"/>
    <xf numFmtId="179" fontId="169" fillId="63" borderId="0" xfId="818" applyFont="1" applyFill="1" applyProtection="1"/>
    <xf numFmtId="179" fontId="169" fillId="63" borderId="0" xfId="818" applyFont="1" applyFill="1" applyProtection="1">
      <protection locked="0"/>
    </xf>
    <xf numFmtId="0" fontId="174" fillId="0" borderId="0" xfId="0" applyFont="1" applyFill="1" applyBorder="1" applyAlignment="1"/>
    <xf numFmtId="179" fontId="174" fillId="0" borderId="0" xfId="818" applyFont="1" applyFill="1" applyBorder="1" applyProtection="1"/>
    <xf numFmtId="179" fontId="174" fillId="0" borderId="0" xfId="818" applyFont="1" applyFill="1" applyBorder="1" applyProtection="1">
      <protection locked="0"/>
    </xf>
    <xf numFmtId="0" fontId="169" fillId="66" borderId="25" xfId="0" applyFont="1" applyFill="1" applyBorder="1" applyAlignment="1">
      <alignment horizontal="centerContinuous" vertical="center"/>
    </xf>
    <xf numFmtId="0" fontId="169" fillId="66" borderId="29" xfId="0" applyFont="1" applyFill="1" applyBorder="1" applyAlignment="1">
      <alignment horizontal="center" vertical="center"/>
    </xf>
    <xf numFmtId="0" fontId="169" fillId="66" borderId="35" xfId="0" applyFont="1" applyFill="1" applyBorder="1" applyAlignment="1">
      <alignment horizontal="center" vertical="center"/>
    </xf>
    <xf numFmtId="0" fontId="169" fillId="66" borderId="23" xfId="0" applyFont="1" applyFill="1" applyBorder="1" applyAlignment="1">
      <alignment horizontal="center" vertical="center"/>
    </xf>
    <xf numFmtId="41" fontId="206" fillId="61" borderId="0" xfId="0" applyNumberFormat="1" applyFont="1" applyFill="1" applyBorder="1" applyAlignment="1">
      <alignment horizontal="right"/>
    </xf>
    <xf numFmtId="179" fontId="206" fillId="61" borderId="0" xfId="818" applyFont="1" applyFill="1" applyBorder="1" applyAlignment="1" applyProtection="1"/>
    <xf numFmtId="182" fontId="206" fillId="0" borderId="0" xfId="818" applyNumberFormat="1" applyFont="1" applyFill="1" applyBorder="1" applyAlignment="1" applyProtection="1"/>
    <xf numFmtId="211" fontId="206" fillId="0" borderId="0" xfId="818" applyNumberFormat="1" applyFont="1" applyFill="1" applyBorder="1" applyAlignment="1" applyProtection="1"/>
    <xf numFmtId="0" fontId="206" fillId="0" borderId="22" xfId="0" applyFont="1" applyFill="1" applyBorder="1" applyAlignment="1">
      <alignment horizontal="center"/>
    </xf>
    <xf numFmtId="179" fontId="206" fillId="0" borderId="22" xfId="818" applyFont="1" applyFill="1" applyBorder="1" applyAlignment="1" applyProtection="1">
      <alignment horizontal="right"/>
      <protection locked="0"/>
    </xf>
    <xf numFmtId="183" fontId="179" fillId="0" borderId="0" xfId="818" applyNumberFormat="1" applyFont="1" applyFill="1" applyBorder="1" applyAlignment="1" applyProtection="1">
      <alignment horizontal="right"/>
    </xf>
    <xf numFmtId="43" fontId="179" fillId="61" borderId="0" xfId="818" applyNumberFormat="1" applyFont="1" applyFill="1" applyBorder="1" applyAlignment="1" applyProtection="1">
      <alignment horizontal="right"/>
    </xf>
    <xf numFmtId="0" fontId="192" fillId="0" borderId="0" xfId="0" applyFont="1" applyAlignment="1">
      <alignment horizontal="center" vertical="center"/>
    </xf>
    <xf numFmtId="0" fontId="192" fillId="0" borderId="0" xfId="0" applyFont="1" applyAlignment="1">
      <alignment horizontal="center" vertical="center" wrapText="1"/>
    </xf>
    <xf numFmtId="3" fontId="192" fillId="0" borderId="0" xfId="0" applyNumberFormat="1" applyFont="1" applyAlignment="1">
      <alignment horizontal="center" vertical="center"/>
    </xf>
    <xf numFmtId="3" fontId="192" fillId="0" borderId="0" xfId="0" applyNumberFormat="1" applyFont="1" applyAlignment="1">
      <alignment horizontal="center" vertical="center" wrapText="1"/>
    </xf>
    <xf numFmtId="0" fontId="196" fillId="0" borderId="0" xfId="1127" applyFont="1" applyFill="1" applyAlignment="1" applyProtection="1">
      <alignment horizontal="left"/>
    </xf>
    <xf numFmtId="0" fontId="198" fillId="0" borderId="0" xfId="1127" applyFont="1" applyFill="1" applyAlignment="1" applyProtection="1">
      <alignment horizontal="center" vertical="center"/>
    </xf>
    <xf numFmtId="0" fontId="197" fillId="0" borderId="0" xfId="1127" applyFont="1" applyFill="1" applyAlignment="1" applyProtection="1">
      <alignment horizontal="center"/>
    </xf>
    <xf numFmtId="0" fontId="196" fillId="66" borderId="25" xfId="1127" applyFont="1" applyFill="1" applyBorder="1" applyAlignment="1" applyProtection="1">
      <alignment horizontal="center" vertical="center"/>
    </xf>
    <xf numFmtId="0" fontId="196" fillId="66" borderId="20" xfId="1127" applyFont="1" applyFill="1" applyBorder="1" applyAlignment="1" applyProtection="1">
      <alignment horizontal="center" vertical="center"/>
    </xf>
    <xf numFmtId="0" fontId="196" fillId="66" borderId="21" xfId="1127" applyFont="1" applyFill="1" applyBorder="1" applyAlignment="1" applyProtection="1">
      <alignment horizontal="center" vertical="center"/>
    </xf>
    <xf numFmtId="0" fontId="165" fillId="66" borderId="20" xfId="1844" applyFont="1" applyFill="1" applyBorder="1" applyAlignment="1">
      <alignment horizontal="center" vertical="center"/>
    </xf>
    <xf numFmtId="0" fontId="165" fillId="66" borderId="21" xfId="1844" applyFont="1" applyFill="1" applyBorder="1" applyAlignment="1">
      <alignment horizontal="center" vertical="center"/>
    </xf>
    <xf numFmtId="0" fontId="169" fillId="66" borderId="38" xfId="0" applyFont="1" applyFill="1" applyBorder="1" applyAlignment="1">
      <alignment horizontal="center" vertical="center"/>
    </xf>
    <xf numFmtId="0" fontId="169" fillId="66" borderId="34" xfId="0" applyFont="1" applyFill="1" applyBorder="1" applyAlignment="1">
      <alignment horizontal="center" vertical="center"/>
    </xf>
    <xf numFmtId="0" fontId="169" fillId="66" borderId="36" xfId="0" applyFont="1" applyFill="1" applyBorder="1" applyAlignment="1">
      <alignment horizontal="center" vertical="center"/>
    </xf>
    <xf numFmtId="0" fontId="165" fillId="66" borderId="29" xfId="1845" applyFont="1" applyFill="1" applyBorder="1" applyAlignment="1" applyProtection="1">
      <alignment horizontal="center" vertical="center"/>
    </xf>
    <xf numFmtId="0" fontId="165" fillId="66" borderId="26" xfId="1845" applyFont="1" applyFill="1" applyBorder="1" applyAlignment="1" applyProtection="1">
      <alignment horizontal="center" vertical="center"/>
    </xf>
    <xf numFmtId="0" fontId="165" fillId="66" borderId="23" xfId="1845" applyFont="1" applyFill="1" applyBorder="1" applyAlignment="1" applyProtection="1">
      <alignment horizontal="center" vertical="center"/>
    </xf>
    <xf numFmtId="0" fontId="165" fillId="66" borderId="22" xfId="1845" applyFont="1" applyFill="1" applyBorder="1" applyAlignment="1" applyProtection="1">
      <alignment horizontal="center" vertical="center"/>
    </xf>
    <xf numFmtId="0" fontId="165" fillId="66" borderId="20" xfId="0" applyFont="1" applyFill="1" applyBorder="1" applyAlignment="1">
      <alignment horizontal="center" vertical="center"/>
    </xf>
    <xf numFmtId="0" fontId="165" fillId="66" borderId="21" xfId="0" applyFont="1" applyFill="1" applyBorder="1" applyAlignment="1">
      <alignment horizontal="center" vertical="center"/>
    </xf>
    <xf numFmtId="179" fontId="165" fillId="0" borderId="35" xfId="818" applyFont="1" applyFill="1" applyBorder="1" applyAlignment="1" applyProtection="1">
      <alignment horizontal="center"/>
    </xf>
    <xf numFmtId="179" fontId="165" fillId="0" borderId="0" xfId="818" applyFont="1" applyFill="1" applyBorder="1" applyAlignment="1" applyProtection="1">
      <alignment horizontal="center"/>
    </xf>
    <xf numFmtId="182" fontId="165" fillId="0" borderId="0" xfId="818" applyNumberFormat="1" applyFont="1" applyFill="1" applyBorder="1" applyAlignment="1" applyProtection="1">
      <alignment horizontal="center"/>
    </xf>
    <xf numFmtId="41" fontId="165" fillId="0" borderId="0" xfId="0" applyNumberFormat="1" applyFont="1" applyFill="1" applyBorder="1" applyAlignment="1">
      <alignment horizontal="center"/>
    </xf>
    <xf numFmtId="41" fontId="200" fillId="0" borderId="22" xfId="1931" applyNumberFormat="1" applyFont="1" applyFill="1" applyBorder="1" applyAlignment="1" applyProtection="1">
      <alignment horizontal="center" shrinkToFit="1"/>
      <protection locked="0"/>
    </xf>
    <xf numFmtId="41" fontId="200" fillId="0" borderId="22" xfId="829" applyFont="1" applyFill="1" applyBorder="1" applyAlignment="1">
      <alignment horizontal="center" shrinkToFit="1"/>
    </xf>
    <xf numFmtId="41" fontId="179" fillId="0" borderId="0" xfId="0" applyNumberFormat="1" applyFont="1" applyFill="1" applyBorder="1" applyAlignment="1">
      <alignment horizontal="center"/>
    </xf>
    <xf numFmtId="41" fontId="206" fillId="61" borderId="0" xfId="0" applyNumberFormat="1" applyFont="1" applyFill="1" applyBorder="1" applyAlignment="1">
      <alignment horizontal="center"/>
    </xf>
    <xf numFmtId="179" fontId="206" fillId="61" borderId="35" xfId="818" applyFont="1" applyFill="1" applyBorder="1" applyAlignment="1" applyProtection="1">
      <alignment horizontal="center"/>
    </xf>
    <xf numFmtId="179" fontId="206" fillId="61" borderId="0" xfId="818" applyFont="1" applyFill="1" applyBorder="1" applyAlignment="1" applyProtection="1">
      <alignment horizontal="center"/>
    </xf>
    <xf numFmtId="186" fontId="206" fillId="0" borderId="23" xfId="0" applyNumberFormat="1" applyFont="1" applyFill="1" applyBorder="1" applyAlignment="1">
      <alignment horizontal="right"/>
    </xf>
    <xf numFmtId="186" fontId="206" fillId="0" borderId="22" xfId="0" applyNumberFormat="1" applyFont="1" applyFill="1" applyBorder="1" applyAlignment="1">
      <alignment horizontal="right"/>
    </xf>
    <xf numFmtId="0" fontId="206" fillId="0" borderId="22" xfId="0" applyFont="1" applyFill="1" applyBorder="1" applyAlignment="1">
      <alignment horizontal="right"/>
    </xf>
    <xf numFmtId="182" fontId="206" fillId="0" borderId="0" xfId="818" applyNumberFormat="1" applyFont="1" applyFill="1" applyBorder="1" applyAlignment="1" applyProtection="1">
      <alignment horizontal="center"/>
    </xf>
    <xf numFmtId="0" fontId="167" fillId="66" borderId="23" xfId="0" applyFont="1" applyFill="1" applyBorder="1" applyAlignment="1">
      <alignment horizontal="center" vertical="center"/>
    </xf>
    <xf numFmtId="0" fontId="167" fillId="66" borderId="21" xfId="0" applyFont="1" applyFill="1" applyBorder="1" applyAlignment="1">
      <alignment horizontal="center" vertical="center"/>
    </xf>
    <xf numFmtId="0" fontId="167" fillId="66" borderId="38" xfId="0" applyFont="1" applyFill="1" applyBorder="1" applyAlignment="1">
      <alignment horizontal="center"/>
    </xf>
    <xf numFmtId="0" fontId="167" fillId="66" borderId="34" xfId="0" applyFont="1" applyFill="1" applyBorder="1" applyAlignment="1">
      <alignment horizontal="center"/>
    </xf>
    <xf numFmtId="0" fontId="167" fillId="66" borderId="32" xfId="0" applyFont="1" applyFill="1" applyBorder="1" applyAlignment="1">
      <alignment horizontal="center" vertical="center"/>
    </xf>
    <xf numFmtId="0" fontId="167" fillId="66" borderId="33" xfId="0" applyFont="1" applyFill="1" applyBorder="1" applyAlignment="1">
      <alignment horizontal="center" vertical="center"/>
    </xf>
    <xf numFmtId="0" fontId="167" fillId="66" borderId="35" xfId="0" applyFont="1" applyFill="1" applyBorder="1" applyAlignment="1">
      <alignment horizontal="center" vertical="center"/>
    </xf>
    <xf numFmtId="0" fontId="167" fillId="66" borderId="20" xfId="0" applyFont="1" applyFill="1" applyBorder="1" applyAlignment="1">
      <alignment horizontal="center" vertical="center"/>
    </xf>
    <xf numFmtId="0" fontId="167" fillId="66" borderId="32" xfId="0" applyFont="1" applyFill="1" applyBorder="1" applyAlignment="1">
      <alignment horizontal="center" vertical="center" wrapText="1"/>
    </xf>
    <xf numFmtId="0" fontId="167" fillId="66" borderId="33" xfId="0" applyFont="1" applyFill="1" applyBorder="1" applyAlignment="1">
      <alignment horizontal="center" vertical="center" wrapText="1"/>
    </xf>
    <xf numFmtId="0" fontId="167" fillId="66" borderId="35" xfId="0" applyFont="1" applyFill="1" applyBorder="1" applyAlignment="1">
      <alignment horizontal="center" vertical="center" wrapText="1"/>
    </xf>
    <xf numFmtId="0" fontId="167" fillId="66" borderId="20" xfId="0" applyFont="1" applyFill="1" applyBorder="1" applyAlignment="1">
      <alignment horizontal="center" vertical="center" wrapText="1"/>
    </xf>
    <xf numFmtId="0" fontId="165" fillId="66" borderId="23" xfId="0" applyFont="1" applyFill="1" applyBorder="1" applyAlignment="1">
      <alignment horizontal="center" vertical="center" shrinkToFit="1"/>
    </xf>
    <xf numFmtId="0" fontId="165" fillId="66" borderId="21" xfId="0" applyFont="1" applyFill="1" applyBorder="1" applyAlignment="1">
      <alignment horizontal="center" vertical="center" shrinkToFit="1"/>
    </xf>
    <xf numFmtId="0" fontId="165" fillId="66" borderId="4" xfId="0" applyFont="1" applyFill="1" applyBorder="1" applyAlignment="1">
      <alignment horizontal="center" vertical="center" shrinkToFit="1"/>
    </xf>
    <xf numFmtId="0" fontId="165" fillId="66" borderId="39" xfId="0" applyFont="1" applyFill="1" applyBorder="1" applyAlignment="1">
      <alignment horizontal="center" vertical="center" shrinkToFit="1"/>
    </xf>
    <xf numFmtId="0" fontId="165" fillId="66" borderId="40" xfId="0" applyFont="1" applyFill="1" applyBorder="1" applyAlignment="1">
      <alignment horizontal="center" vertical="center" shrinkToFit="1"/>
    </xf>
  </cellXfs>
  <cellStyles count="1937">
    <cellStyle name="??&amp;O?&amp;H?_x0008_??_x0007__x0001__x0001_" xfId="1"/>
    <cellStyle name="??_?.????" xfId="2"/>
    <cellStyle name="20% - Accent1" xfId="3"/>
    <cellStyle name="20% - Accent1 2" xfId="4"/>
    <cellStyle name="20% - Accent1 3" xfId="5"/>
    <cellStyle name="20% - Accent1 3 2" xfId="6"/>
    <cellStyle name="20% - Accent1 4" xfId="7"/>
    <cellStyle name="20% - Accent1 4 2" xfId="1849"/>
    <cellStyle name="20% - Accent1 5" xfId="8"/>
    <cellStyle name="20% - Accent1 5 2" xfId="1850"/>
    <cellStyle name="20% - Accent1_1) 도로시설물" xfId="9"/>
    <cellStyle name="20% - Accent2" xfId="10"/>
    <cellStyle name="20% - Accent2 2" xfId="11"/>
    <cellStyle name="20% - Accent2 3" xfId="12"/>
    <cellStyle name="20% - Accent2 3 2" xfId="13"/>
    <cellStyle name="20% - Accent2 4" xfId="14"/>
    <cellStyle name="20% - Accent2 4 2" xfId="1851"/>
    <cellStyle name="20% - Accent2 5" xfId="15"/>
    <cellStyle name="20% - Accent2 5 2" xfId="1852"/>
    <cellStyle name="20% - Accent2_1) 도로시설물" xfId="16"/>
    <cellStyle name="20% - Accent3" xfId="17"/>
    <cellStyle name="20% - Accent3 2" xfId="18"/>
    <cellStyle name="20% - Accent3 3" xfId="19"/>
    <cellStyle name="20% - Accent3 3 2" xfId="20"/>
    <cellStyle name="20% - Accent3 4" xfId="21"/>
    <cellStyle name="20% - Accent3 4 2" xfId="1853"/>
    <cellStyle name="20% - Accent3 5" xfId="22"/>
    <cellStyle name="20% - Accent3 5 2" xfId="1854"/>
    <cellStyle name="20% - Accent3_1) 도로시설물" xfId="23"/>
    <cellStyle name="20% - Accent4" xfId="24"/>
    <cellStyle name="20% - Accent4 2" xfId="25"/>
    <cellStyle name="20% - Accent4 3" xfId="26"/>
    <cellStyle name="20% - Accent4 3 2" xfId="27"/>
    <cellStyle name="20% - Accent4 4" xfId="28"/>
    <cellStyle name="20% - Accent4 4 2" xfId="1855"/>
    <cellStyle name="20% - Accent4 5" xfId="29"/>
    <cellStyle name="20% - Accent4 5 2" xfId="1856"/>
    <cellStyle name="20% - Accent4_1) 도로시설물" xfId="30"/>
    <cellStyle name="20% - Accent5" xfId="31"/>
    <cellStyle name="20% - Accent5 2" xfId="32"/>
    <cellStyle name="20% - Accent5 3" xfId="33"/>
    <cellStyle name="20% - Accent5 3 2" xfId="34"/>
    <cellStyle name="20% - Accent5 4" xfId="35"/>
    <cellStyle name="20% - Accent5 4 2" xfId="1857"/>
    <cellStyle name="20% - Accent5 5" xfId="36"/>
    <cellStyle name="20% - Accent5 5 2" xfId="1858"/>
    <cellStyle name="20% - Accent5_1) 도로시설물" xfId="37"/>
    <cellStyle name="20% - Accent6" xfId="38"/>
    <cellStyle name="20% - Accent6 2" xfId="39"/>
    <cellStyle name="20% - Accent6 3" xfId="40"/>
    <cellStyle name="20% - Accent6 3 2" xfId="41"/>
    <cellStyle name="20% - Accent6 4" xfId="42"/>
    <cellStyle name="20% - Accent6 4 2" xfId="1859"/>
    <cellStyle name="20% - Accent6 5" xfId="43"/>
    <cellStyle name="20% - Accent6 5 2" xfId="1860"/>
    <cellStyle name="20% - Accent6_1) 도로시설물" xfId="44"/>
    <cellStyle name="20% - 강조색1 2" xfId="45"/>
    <cellStyle name="20% - 강조색1 2 2" xfId="46"/>
    <cellStyle name="20% - 강조색1 2_1) 도로시설물" xfId="47"/>
    <cellStyle name="20% - 강조색1 3" xfId="48"/>
    <cellStyle name="20% - 강조색1 4" xfId="49"/>
    <cellStyle name="20% - 강조색1 4 2" xfId="50"/>
    <cellStyle name="20% - 강조색1 4 2 2" xfId="51"/>
    <cellStyle name="20% - 강조색1 4 3" xfId="52"/>
    <cellStyle name="20% - 강조색2 2" xfId="53"/>
    <cellStyle name="20% - 강조색2 2 2" xfId="54"/>
    <cellStyle name="20% - 강조색2 2_1) 도로시설물" xfId="55"/>
    <cellStyle name="20% - 강조색2 3" xfId="56"/>
    <cellStyle name="20% - 강조색2 4" xfId="57"/>
    <cellStyle name="20% - 강조색2 4 2" xfId="58"/>
    <cellStyle name="20% - 강조색2 4 2 2" xfId="59"/>
    <cellStyle name="20% - 강조색2 4 3" xfId="60"/>
    <cellStyle name="20% - 강조색3 2" xfId="61"/>
    <cellStyle name="20% - 강조색3 2 2" xfId="62"/>
    <cellStyle name="20% - 강조색3 2_1) 도로시설물" xfId="63"/>
    <cellStyle name="20% - 강조색3 3" xfId="64"/>
    <cellStyle name="20% - 강조색3 4" xfId="65"/>
    <cellStyle name="20% - 강조색3 4 2" xfId="66"/>
    <cellStyle name="20% - 강조색3 4 2 2" xfId="67"/>
    <cellStyle name="20% - 강조색3 4 3" xfId="68"/>
    <cellStyle name="20% - 강조색4 2" xfId="69"/>
    <cellStyle name="20% - 강조색4 2 2" xfId="70"/>
    <cellStyle name="20% - 강조색4 2_1) 도로시설물" xfId="71"/>
    <cellStyle name="20% - 강조색4 3" xfId="72"/>
    <cellStyle name="20% - 강조색4 4" xfId="73"/>
    <cellStyle name="20% - 강조색4 4 2" xfId="74"/>
    <cellStyle name="20% - 강조색4 4 2 2" xfId="75"/>
    <cellStyle name="20% - 강조색4 4 3" xfId="76"/>
    <cellStyle name="20% - 강조색5 2" xfId="77"/>
    <cellStyle name="20% - 강조색5 2 2" xfId="78"/>
    <cellStyle name="20% - 강조색5 2_12.보건 및 사회보장_" xfId="79"/>
    <cellStyle name="20% - 강조색5 3" xfId="80"/>
    <cellStyle name="20% - 강조색5 4" xfId="81"/>
    <cellStyle name="20% - 강조색5 4 2" xfId="82"/>
    <cellStyle name="20% - 강조색5 4 2 2" xfId="83"/>
    <cellStyle name="20% - 강조색5 4 3" xfId="84"/>
    <cellStyle name="20% - 강조색6 2" xfId="85"/>
    <cellStyle name="20% - 강조색6 2 2" xfId="86"/>
    <cellStyle name="20% - 강조색6 2_1) 도로시설물" xfId="87"/>
    <cellStyle name="20% - 강조색6 3" xfId="88"/>
    <cellStyle name="20% - 강조색6 4" xfId="89"/>
    <cellStyle name="20% - 강조색6 4 2" xfId="90"/>
    <cellStyle name="20% - 강조색6 4 2 2" xfId="91"/>
    <cellStyle name="20% - 강조색6 4 3" xfId="92"/>
    <cellStyle name="40% - Accent1" xfId="93"/>
    <cellStyle name="40% - Accent1 2" xfId="94"/>
    <cellStyle name="40% - Accent1 3" xfId="95"/>
    <cellStyle name="40% - Accent1 3 2" xfId="96"/>
    <cellStyle name="40% - Accent1 4" xfId="97"/>
    <cellStyle name="40% - Accent1 4 2" xfId="1861"/>
    <cellStyle name="40% - Accent1 5" xfId="98"/>
    <cellStyle name="40% - Accent1 5 2" xfId="1862"/>
    <cellStyle name="40% - Accent1_1) 도로시설물" xfId="99"/>
    <cellStyle name="40% - Accent2" xfId="100"/>
    <cellStyle name="40% - Accent2 2" xfId="101"/>
    <cellStyle name="40% - Accent2 3" xfId="102"/>
    <cellStyle name="40% - Accent2 3 2" xfId="103"/>
    <cellStyle name="40% - Accent2 4" xfId="104"/>
    <cellStyle name="40% - Accent2 4 2" xfId="1863"/>
    <cellStyle name="40% - Accent2 5" xfId="105"/>
    <cellStyle name="40% - Accent2 5 2" xfId="1864"/>
    <cellStyle name="40% - Accent2_1) 도로시설물" xfId="106"/>
    <cellStyle name="40% - Accent3" xfId="107"/>
    <cellStyle name="40% - Accent3 2" xfId="108"/>
    <cellStyle name="40% - Accent3 3" xfId="109"/>
    <cellStyle name="40% - Accent3 3 2" xfId="110"/>
    <cellStyle name="40% - Accent3 4" xfId="111"/>
    <cellStyle name="40% - Accent3 4 2" xfId="1865"/>
    <cellStyle name="40% - Accent3 5" xfId="112"/>
    <cellStyle name="40% - Accent3 5 2" xfId="1866"/>
    <cellStyle name="40% - Accent3_1) 도로시설물" xfId="113"/>
    <cellStyle name="40% - Accent4" xfId="114"/>
    <cellStyle name="40% - Accent4 2" xfId="115"/>
    <cellStyle name="40% - Accent4 3" xfId="116"/>
    <cellStyle name="40% - Accent4 3 2" xfId="117"/>
    <cellStyle name="40% - Accent4 4" xfId="118"/>
    <cellStyle name="40% - Accent4 4 2" xfId="1867"/>
    <cellStyle name="40% - Accent4 5" xfId="119"/>
    <cellStyle name="40% - Accent4 5 2" xfId="1868"/>
    <cellStyle name="40% - Accent4_1) 도로시설물" xfId="120"/>
    <cellStyle name="40% - Accent5" xfId="121"/>
    <cellStyle name="40% - Accent5 2" xfId="122"/>
    <cellStyle name="40% - Accent5 3" xfId="123"/>
    <cellStyle name="40% - Accent5 3 2" xfId="124"/>
    <cellStyle name="40% - Accent5 4" xfId="125"/>
    <cellStyle name="40% - Accent5 4 2" xfId="1869"/>
    <cellStyle name="40% - Accent5 5" xfId="126"/>
    <cellStyle name="40% - Accent5 5 2" xfId="1870"/>
    <cellStyle name="40% - Accent5_1) 도로시설물" xfId="127"/>
    <cellStyle name="40% - Accent6" xfId="128"/>
    <cellStyle name="40% - Accent6 2" xfId="129"/>
    <cellStyle name="40% - Accent6 3" xfId="130"/>
    <cellStyle name="40% - Accent6 3 2" xfId="131"/>
    <cellStyle name="40% - Accent6 4" xfId="132"/>
    <cellStyle name="40% - Accent6 4 2" xfId="1871"/>
    <cellStyle name="40% - Accent6 5" xfId="133"/>
    <cellStyle name="40% - Accent6 5 2" xfId="1872"/>
    <cellStyle name="40% - Accent6_1) 도로시설물" xfId="134"/>
    <cellStyle name="40% - 강조색1 2" xfId="135"/>
    <cellStyle name="40% - 강조색1 2 2" xfId="136"/>
    <cellStyle name="40% - 강조색1 2_1) 도로시설물" xfId="137"/>
    <cellStyle name="40% - 강조색1 3" xfId="138"/>
    <cellStyle name="40% - 강조색1 4" xfId="139"/>
    <cellStyle name="40% - 강조색1 4 2" xfId="140"/>
    <cellStyle name="40% - 강조색1 4 2 2" xfId="141"/>
    <cellStyle name="40% - 강조색1 4 3" xfId="142"/>
    <cellStyle name="40% - 강조색2 10" xfId="143"/>
    <cellStyle name="40% - 강조색2 10 2" xfId="144"/>
    <cellStyle name="40% - 강조색2 10 2 2" xfId="145"/>
    <cellStyle name="40% - 강조색2 10 3" xfId="146"/>
    <cellStyle name="40% - 강조색2 11" xfId="147"/>
    <cellStyle name="40% - 강조색2 11 2" xfId="148"/>
    <cellStyle name="40% - 강조색2 11 2 2" xfId="149"/>
    <cellStyle name="40% - 강조색2 11 3" xfId="150"/>
    <cellStyle name="40% - 강조색2 2" xfId="151"/>
    <cellStyle name="40% - 강조색2 2 2" xfId="152"/>
    <cellStyle name="40% - 강조색2 2_12.보건 및 사회보장_" xfId="153"/>
    <cellStyle name="40% - 강조색2 3" xfId="154"/>
    <cellStyle name="40% - 강조색2 4" xfId="155"/>
    <cellStyle name="40% - 강조색2 5" xfId="156"/>
    <cellStyle name="40% - 강조색2 5 2" xfId="157"/>
    <cellStyle name="40% - 강조색2 5 2 2" xfId="158"/>
    <cellStyle name="40% - 강조색2 5 3" xfId="159"/>
    <cellStyle name="40% - 강조색2 6" xfId="160"/>
    <cellStyle name="40% - 강조색2 6 2" xfId="161"/>
    <cellStyle name="40% - 강조색2 6 2 2" xfId="162"/>
    <cellStyle name="40% - 강조색2 6 3" xfId="163"/>
    <cellStyle name="40% - 강조색2 7" xfId="164"/>
    <cellStyle name="40% - 강조색2 7 2" xfId="165"/>
    <cellStyle name="40% - 강조색2 7 2 2" xfId="166"/>
    <cellStyle name="40% - 강조색2 7 3" xfId="167"/>
    <cellStyle name="40% - 강조색2 8" xfId="168"/>
    <cellStyle name="40% - 강조색2 8 2" xfId="169"/>
    <cellStyle name="40% - 강조색2 8 2 2" xfId="170"/>
    <cellStyle name="40% - 강조색2 8 3" xfId="171"/>
    <cellStyle name="40% - 강조색2 9" xfId="172"/>
    <cellStyle name="40% - 강조색2 9 2" xfId="173"/>
    <cellStyle name="40% - 강조색2 9 2 2" xfId="174"/>
    <cellStyle name="40% - 강조색2 9 3" xfId="175"/>
    <cellStyle name="40% - 강조색3 2" xfId="176"/>
    <cellStyle name="40% - 강조색3 2 2" xfId="177"/>
    <cellStyle name="40% - 강조색3 2_1) 도로시설물" xfId="178"/>
    <cellStyle name="40% - 강조색3 3" xfId="179"/>
    <cellStyle name="40% - 강조색3 4" xfId="180"/>
    <cellStyle name="40% - 강조색3 4 2" xfId="181"/>
    <cellStyle name="40% - 강조색3 4 2 2" xfId="182"/>
    <cellStyle name="40% - 강조색3 4 3" xfId="183"/>
    <cellStyle name="40% - 강조색4 2" xfId="184"/>
    <cellStyle name="40% - 강조색4 2 2" xfId="185"/>
    <cellStyle name="40% - 강조색4 2_1) 도로시설물" xfId="186"/>
    <cellStyle name="40% - 강조색4 3" xfId="187"/>
    <cellStyle name="40% - 강조색4 4" xfId="188"/>
    <cellStyle name="40% - 강조색4 4 2" xfId="189"/>
    <cellStyle name="40% - 강조색4 4 2 2" xfId="190"/>
    <cellStyle name="40% - 강조색4 4 3" xfId="191"/>
    <cellStyle name="40% - 강조색5 2" xfId="192"/>
    <cellStyle name="40% - 강조색5 2 2" xfId="193"/>
    <cellStyle name="40% - 강조색5 2_1) 도로시설물" xfId="194"/>
    <cellStyle name="40% - 강조색5 3" xfId="195"/>
    <cellStyle name="40% - 강조색5 4" xfId="196"/>
    <cellStyle name="40% - 강조색5 4 2" xfId="197"/>
    <cellStyle name="40% - 강조색5 4 2 2" xfId="198"/>
    <cellStyle name="40% - 강조색5 4 3" xfId="199"/>
    <cellStyle name="40% - 강조색6 2" xfId="200"/>
    <cellStyle name="40% - 강조색6 2 2" xfId="201"/>
    <cellStyle name="40% - 강조색6 2_1) 도로시설물" xfId="202"/>
    <cellStyle name="40% - 강조색6 3" xfId="203"/>
    <cellStyle name="40% - 강조색6 4" xfId="204"/>
    <cellStyle name="40% - 강조색6 4 2" xfId="205"/>
    <cellStyle name="40% - 강조색6 4 2 2" xfId="206"/>
    <cellStyle name="40% - 강조색6 4 3" xfId="207"/>
    <cellStyle name="60% - Accent1" xfId="208"/>
    <cellStyle name="60% - Accent1 2" xfId="209"/>
    <cellStyle name="60% - Accent1 3" xfId="210"/>
    <cellStyle name="60% - Accent1 3 2" xfId="211"/>
    <cellStyle name="60% - Accent1 4" xfId="212"/>
    <cellStyle name="60% - Accent1 4 2" xfId="1873"/>
    <cellStyle name="60% - Accent1 5" xfId="213"/>
    <cellStyle name="60% - Accent1 5 2" xfId="1874"/>
    <cellStyle name="60% - Accent1_1) 도로시설물" xfId="214"/>
    <cellStyle name="60% - Accent2" xfId="215"/>
    <cellStyle name="60% - Accent2 2" xfId="216"/>
    <cellStyle name="60% - Accent2 3" xfId="217"/>
    <cellStyle name="60% - Accent2 3 2" xfId="218"/>
    <cellStyle name="60% - Accent2 4" xfId="219"/>
    <cellStyle name="60% - Accent2 4 2" xfId="1875"/>
    <cellStyle name="60% - Accent2 5" xfId="220"/>
    <cellStyle name="60% - Accent2 5 2" xfId="1876"/>
    <cellStyle name="60% - Accent2_1) 도로시설물" xfId="221"/>
    <cellStyle name="60% - Accent3" xfId="222"/>
    <cellStyle name="60% - Accent3 2" xfId="223"/>
    <cellStyle name="60% - Accent3 3" xfId="224"/>
    <cellStyle name="60% - Accent3 3 2" xfId="225"/>
    <cellStyle name="60% - Accent3 4" xfId="226"/>
    <cellStyle name="60% - Accent3 4 2" xfId="1877"/>
    <cellStyle name="60% - Accent3 5" xfId="227"/>
    <cellStyle name="60% - Accent3 5 2" xfId="1878"/>
    <cellStyle name="60% - Accent3_1) 도로시설물" xfId="228"/>
    <cellStyle name="60% - Accent4" xfId="229"/>
    <cellStyle name="60% - Accent4 2" xfId="230"/>
    <cellStyle name="60% - Accent4 3" xfId="231"/>
    <cellStyle name="60% - Accent4 3 2" xfId="232"/>
    <cellStyle name="60% - Accent4 4" xfId="233"/>
    <cellStyle name="60% - Accent4 4 2" xfId="1879"/>
    <cellStyle name="60% - Accent4 5" xfId="234"/>
    <cellStyle name="60% - Accent4 5 2" xfId="1880"/>
    <cellStyle name="60% - Accent4_1) 도로시설물" xfId="235"/>
    <cellStyle name="60% - Accent5" xfId="236"/>
    <cellStyle name="60% - Accent5 2" xfId="237"/>
    <cellStyle name="60% - Accent5 3" xfId="238"/>
    <cellStyle name="60% - Accent5 3 2" xfId="239"/>
    <cellStyle name="60% - Accent5 4" xfId="240"/>
    <cellStyle name="60% - Accent5 4 2" xfId="1881"/>
    <cellStyle name="60% - Accent5 5" xfId="241"/>
    <cellStyle name="60% - Accent5 5 2" xfId="1882"/>
    <cellStyle name="60% - Accent5_1) 도로시설물" xfId="242"/>
    <cellStyle name="60% - Accent6" xfId="243"/>
    <cellStyle name="60% - Accent6 2" xfId="244"/>
    <cellStyle name="60% - Accent6 3" xfId="245"/>
    <cellStyle name="60% - Accent6 3 2" xfId="246"/>
    <cellStyle name="60% - Accent6 4" xfId="247"/>
    <cellStyle name="60% - Accent6 4 2" xfId="1883"/>
    <cellStyle name="60% - Accent6 5" xfId="248"/>
    <cellStyle name="60% - Accent6 5 2" xfId="1884"/>
    <cellStyle name="60% - Accent6_1) 도로시설물" xfId="249"/>
    <cellStyle name="60% - 강조색1 2" xfId="250"/>
    <cellStyle name="60% - 강조색1 2 2" xfId="251"/>
    <cellStyle name="60% - 강조색1 2_1) 도로시설물" xfId="252"/>
    <cellStyle name="60% - 강조색1 3" xfId="253"/>
    <cellStyle name="60% - 강조색2 2" xfId="254"/>
    <cellStyle name="60% - 강조색2 2 2" xfId="255"/>
    <cellStyle name="60% - 강조색2 2_1) 도로시설물" xfId="256"/>
    <cellStyle name="60% - 강조색2 3" xfId="257"/>
    <cellStyle name="60% - 강조색3 2" xfId="258"/>
    <cellStyle name="60% - 강조색3 2 2" xfId="259"/>
    <cellStyle name="60% - 강조색3 2_1) 도로시설물" xfId="260"/>
    <cellStyle name="60% - 강조색3 3" xfId="261"/>
    <cellStyle name="60% - 강조색4 2" xfId="262"/>
    <cellStyle name="60% - 강조색4 2 2" xfId="263"/>
    <cellStyle name="60% - 강조색4 2_1) 도로시설물" xfId="264"/>
    <cellStyle name="60% - 강조색4 3" xfId="265"/>
    <cellStyle name="60% - 강조색5 2" xfId="266"/>
    <cellStyle name="60% - 강조색5 2 2" xfId="267"/>
    <cellStyle name="60% - 강조색5 2_1) 도로시설물" xfId="268"/>
    <cellStyle name="60% - 강조색5 3" xfId="269"/>
    <cellStyle name="60% - 강조색6 2" xfId="270"/>
    <cellStyle name="60% - 강조색6 2 2" xfId="271"/>
    <cellStyle name="60% - 강조색6 2_1) 도로시설물" xfId="272"/>
    <cellStyle name="60% - 강조색6 3" xfId="273"/>
    <cellStyle name="Accent1" xfId="274"/>
    <cellStyle name="Accent1 2" xfId="275"/>
    <cellStyle name="Accent1 3" xfId="276"/>
    <cellStyle name="Accent1 3 2" xfId="277"/>
    <cellStyle name="Accent1 4" xfId="278"/>
    <cellStyle name="Accent1 4 2" xfId="1885"/>
    <cellStyle name="Accent1 5" xfId="279"/>
    <cellStyle name="Accent1 5 2" xfId="1886"/>
    <cellStyle name="Accent1_1) 도로시설물" xfId="280"/>
    <cellStyle name="Accent2" xfId="281"/>
    <cellStyle name="Accent2 2" xfId="282"/>
    <cellStyle name="Accent2 3" xfId="283"/>
    <cellStyle name="Accent2 3 2" xfId="284"/>
    <cellStyle name="Accent2 4" xfId="285"/>
    <cellStyle name="Accent2 4 2" xfId="1887"/>
    <cellStyle name="Accent2 5" xfId="286"/>
    <cellStyle name="Accent2 5 2" xfId="1888"/>
    <cellStyle name="Accent2_1) 도로시설물" xfId="287"/>
    <cellStyle name="Accent3" xfId="288"/>
    <cellStyle name="Accent3 2" xfId="289"/>
    <cellStyle name="Accent3 3" xfId="290"/>
    <cellStyle name="Accent3 3 2" xfId="291"/>
    <cellStyle name="Accent3 4" xfId="292"/>
    <cellStyle name="Accent3 4 2" xfId="1889"/>
    <cellStyle name="Accent3 5" xfId="293"/>
    <cellStyle name="Accent3 5 2" xfId="1890"/>
    <cellStyle name="Accent3_1) 도로시설물" xfId="294"/>
    <cellStyle name="Accent4" xfId="295"/>
    <cellStyle name="Accent4 2" xfId="296"/>
    <cellStyle name="Accent4 3" xfId="297"/>
    <cellStyle name="Accent4 3 2" xfId="298"/>
    <cellStyle name="Accent4 4" xfId="299"/>
    <cellStyle name="Accent4 4 2" xfId="1891"/>
    <cellStyle name="Accent4 5" xfId="300"/>
    <cellStyle name="Accent4 5 2" xfId="1892"/>
    <cellStyle name="Accent4_1) 도로시설물" xfId="301"/>
    <cellStyle name="Accent5" xfId="302"/>
    <cellStyle name="Accent5 2" xfId="303"/>
    <cellStyle name="Accent5 3" xfId="304"/>
    <cellStyle name="Accent5 3 2" xfId="305"/>
    <cellStyle name="Accent5 4" xfId="306"/>
    <cellStyle name="Accent5 4 2" xfId="1893"/>
    <cellStyle name="Accent5 5" xfId="307"/>
    <cellStyle name="Accent5 5 2" xfId="1894"/>
    <cellStyle name="Accent5_1) 도로시설물" xfId="308"/>
    <cellStyle name="Accent6" xfId="309"/>
    <cellStyle name="Accent6 2" xfId="310"/>
    <cellStyle name="Accent6 3" xfId="311"/>
    <cellStyle name="Accent6 3 2" xfId="312"/>
    <cellStyle name="Accent6 4" xfId="313"/>
    <cellStyle name="Accent6 4 2" xfId="1895"/>
    <cellStyle name="Accent6 5" xfId="314"/>
    <cellStyle name="Accent6 5 2" xfId="1896"/>
    <cellStyle name="Accent6_1) 도로시설물" xfId="315"/>
    <cellStyle name="ÅëÈ­ [0]_¼ÕÀÍ¿¹»ê" xfId="316"/>
    <cellStyle name="AeE­ [0]_¼OAI¿¹≫e" xfId="317"/>
    <cellStyle name="ÅëÈ­ [0]_ÀÎ°Çºñ,¿ÜÁÖºñ" xfId="318"/>
    <cellStyle name="AeE­ [0]_AI°Cºn,μμ±Þºn" xfId="319"/>
    <cellStyle name="ÅëÈ­ [0]_laroux" xfId="320"/>
    <cellStyle name="AeE­ [0]_laroux_1" xfId="321"/>
    <cellStyle name="ÅëÈ­ [0]_laroux_1" xfId="322"/>
    <cellStyle name="AeE­ [0]_laroux_2" xfId="323"/>
    <cellStyle name="ÅëÈ­ [0]_laroux_2" xfId="324"/>
    <cellStyle name="AeE­ [0]_laroux_2_41-06농림16" xfId="325"/>
    <cellStyle name="ÅëÈ­ [0]_laroux_2_41-06농림16" xfId="326"/>
    <cellStyle name="AeE­ [0]_laroux_2_41-06농림41" xfId="327"/>
    <cellStyle name="ÅëÈ­ [0]_laroux_2_41-06농림41" xfId="328"/>
    <cellStyle name="AeE­ [0]_Sheet1" xfId="329"/>
    <cellStyle name="ÅëÈ­ [0]_Sheet1" xfId="330"/>
    <cellStyle name="ÅëÈ­_¼ÕÀÍ¿¹»ê" xfId="331"/>
    <cellStyle name="AeE­_¼OAI¿¹≫e" xfId="332"/>
    <cellStyle name="ÅëÈ­_ÀÎ°Çºñ,¿ÜÁÖºñ" xfId="333"/>
    <cellStyle name="AeE­_AI°Cºn,μμ±Þºn" xfId="334"/>
    <cellStyle name="ÅëÈ­_laroux" xfId="335"/>
    <cellStyle name="AeE­_laroux_1" xfId="336"/>
    <cellStyle name="ÅëÈ­_laroux_1" xfId="337"/>
    <cellStyle name="AeE­_laroux_2" xfId="338"/>
    <cellStyle name="ÅëÈ­_laroux_2" xfId="339"/>
    <cellStyle name="AeE­_laroux_2_41-06농림16" xfId="340"/>
    <cellStyle name="ÅëÈ­_laroux_2_41-06농림16" xfId="341"/>
    <cellStyle name="AeE­_laroux_2_41-06농림41" xfId="342"/>
    <cellStyle name="ÅëÈ­_laroux_2_41-06농림41" xfId="343"/>
    <cellStyle name="AeE­_Sheet1" xfId="344"/>
    <cellStyle name="ÅëÈ­_Sheet1" xfId="345"/>
    <cellStyle name="AeE­_Sheet1_41-06농림16" xfId="346"/>
    <cellStyle name="ÅëÈ­_Sheet1_41-06농림16" xfId="347"/>
    <cellStyle name="AeE­_Sheet1_41-06농림41" xfId="348"/>
    <cellStyle name="ÅëÈ­_Sheet1_41-06농림41" xfId="349"/>
    <cellStyle name="ÄÞ¸¶ [0]_¼ÕÀÍ¿¹»ê" xfId="350"/>
    <cellStyle name="AÞ¸¶ [0]_¼OAI¿¹≫e" xfId="351"/>
    <cellStyle name="ÄÞ¸¶ [0]_ÀÎ°Çºñ,¿ÜÁÖºñ" xfId="352"/>
    <cellStyle name="AÞ¸¶ [0]_AI°Cºn,μμ±Þºn" xfId="353"/>
    <cellStyle name="ÄÞ¸¶ [0]_laroux" xfId="354"/>
    <cellStyle name="AÞ¸¶ [0]_laroux_1" xfId="355"/>
    <cellStyle name="ÄÞ¸¶ [0]_laroux_1" xfId="356"/>
    <cellStyle name="AÞ¸¶ [0]_Sheet1" xfId="357"/>
    <cellStyle name="ÄÞ¸¶ [0]_Sheet1" xfId="358"/>
    <cellStyle name="ÄÞ¸¶_¼ÕÀÍ¿¹»ê" xfId="359"/>
    <cellStyle name="AÞ¸¶_¼OAI¿¹≫e" xfId="360"/>
    <cellStyle name="ÄÞ¸¶_ÀÎ°Çºñ,¿ÜÁÖºñ" xfId="361"/>
    <cellStyle name="AÞ¸¶_AI°Cºn,μμ±Þºn" xfId="362"/>
    <cellStyle name="ÄÞ¸¶_laroux" xfId="363"/>
    <cellStyle name="AÞ¸¶_laroux_1" xfId="364"/>
    <cellStyle name="ÄÞ¸¶_laroux_1" xfId="365"/>
    <cellStyle name="AÞ¸¶_Sheet1" xfId="366"/>
    <cellStyle name="ÄÞ¸¶_Sheet1" xfId="367"/>
    <cellStyle name="AÞ¸¶_Sheet1_41-06농림16" xfId="368"/>
    <cellStyle name="ÄÞ¸¶_Sheet1_41-06농림16" xfId="369"/>
    <cellStyle name="AÞ¸¶_Sheet1_41-06농림41" xfId="370"/>
    <cellStyle name="ÄÞ¸¶_Sheet1_41-06농림41" xfId="371"/>
    <cellStyle name="Bad" xfId="372"/>
    <cellStyle name="Bad 2" xfId="373"/>
    <cellStyle name="Bad 3" xfId="374"/>
    <cellStyle name="Bad 3 2" xfId="375"/>
    <cellStyle name="Bad 4" xfId="376"/>
    <cellStyle name="Bad 4 2" xfId="1897"/>
    <cellStyle name="Bad 5" xfId="377"/>
    <cellStyle name="Bad 5 2" xfId="1898"/>
    <cellStyle name="Bad_1) 도로시설물" xfId="378"/>
    <cellStyle name="C￥AØ_¿μ¾÷CoE² " xfId="379"/>
    <cellStyle name="Ç¥ÁØ_¼ÕÀÍ¿¹»ê" xfId="380"/>
    <cellStyle name="C￥AØ_¼OAI¿¹≫e" xfId="381"/>
    <cellStyle name="Ç¥ÁØ_ÀÎ°Çºñ,¿ÜÁÖºñ" xfId="382"/>
    <cellStyle name="C￥AØ_AI°Cºn,μμ±Þºn" xfId="383"/>
    <cellStyle name="Ç¥ÁØ_laroux" xfId="384"/>
    <cellStyle name="C￥AØ_laroux_1" xfId="385"/>
    <cellStyle name="Ç¥ÁØ_laroux_1" xfId="386"/>
    <cellStyle name="C￥AØ_laroux_1_Sheet1" xfId="387"/>
    <cellStyle name="Ç¥ÁØ_laroux_1_Sheet1" xfId="388"/>
    <cellStyle name="C￥AØ_laroux_2" xfId="389"/>
    <cellStyle name="Ç¥ÁØ_laroux_2" xfId="390"/>
    <cellStyle name="C￥AØ_laroux_2_Sheet1" xfId="391"/>
    <cellStyle name="Ç¥ÁØ_laroux_2_Sheet1" xfId="392"/>
    <cellStyle name="C￥AØ_laroux_3" xfId="393"/>
    <cellStyle name="Ç¥ÁØ_laroux_3" xfId="394"/>
    <cellStyle name="C￥AØ_laroux_4" xfId="395"/>
    <cellStyle name="Ç¥ÁØ_laroux_4" xfId="396"/>
    <cellStyle name="C￥AØ_laroux_Sheet1" xfId="397"/>
    <cellStyle name="Ç¥ÁØ_laroux_Sheet1" xfId="398"/>
    <cellStyle name="C￥AØ_Sheet1" xfId="399"/>
    <cellStyle name="Ç¥ÁØ_Sheet1" xfId="400"/>
    <cellStyle name="Calc Currency (0)" xfId="401"/>
    <cellStyle name="Calculation" xfId="402"/>
    <cellStyle name="Calculation 2" xfId="403"/>
    <cellStyle name="Calculation 3" xfId="404"/>
    <cellStyle name="Calculation 3 2" xfId="405"/>
    <cellStyle name="Calculation 4" xfId="406"/>
    <cellStyle name="Calculation 4 2" xfId="1899"/>
    <cellStyle name="Calculation 5" xfId="407"/>
    <cellStyle name="Calculation 5 2" xfId="1900"/>
    <cellStyle name="Calculation_1) 도로시설물" xfId="408"/>
    <cellStyle name="category" xfId="409"/>
    <cellStyle name="Check Cell" xfId="410"/>
    <cellStyle name="Check Cell 2" xfId="411"/>
    <cellStyle name="Check Cell 3" xfId="412"/>
    <cellStyle name="Check Cell 3 2" xfId="413"/>
    <cellStyle name="Check Cell 4" xfId="414"/>
    <cellStyle name="Check Cell 4 2" xfId="1901"/>
    <cellStyle name="Check Cell 5" xfId="415"/>
    <cellStyle name="Check Cell 5 2" xfId="1902"/>
    <cellStyle name="Check Cell_1) 도로시설물" xfId="416"/>
    <cellStyle name="Comma [0]_ SG&amp;A Bridge " xfId="417"/>
    <cellStyle name="comma zerodec" xfId="418"/>
    <cellStyle name="Comma_ SG&amp;A Bridge " xfId="419"/>
    <cellStyle name="Copied" xfId="420"/>
    <cellStyle name="Currency [0]_ SG&amp;A Bridge " xfId="421"/>
    <cellStyle name="Currency_ SG&amp;A Bridge " xfId="422"/>
    <cellStyle name="Currency1" xfId="423"/>
    <cellStyle name="Date" xfId="424"/>
    <cellStyle name="Dezimal [0]_laroux" xfId="425"/>
    <cellStyle name="Dezimal_laroux" xfId="426"/>
    <cellStyle name="Dollar (zero dec)" xfId="427"/>
    <cellStyle name="Entered" xfId="428"/>
    <cellStyle name="Explanatory Text" xfId="429"/>
    <cellStyle name="Explanatory Text 2" xfId="430"/>
    <cellStyle name="Explanatory Text 3" xfId="431"/>
    <cellStyle name="Explanatory Text 3 2" xfId="432"/>
    <cellStyle name="Explanatory Text 4" xfId="433"/>
    <cellStyle name="Explanatory Text 4 2" xfId="1903"/>
    <cellStyle name="Explanatory Text 5" xfId="434"/>
    <cellStyle name="Explanatory Text 5 2" xfId="1904"/>
    <cellStyle name="Explanatory Text_1) 도로시설물" xfId="435"/>
    <cellStyle name="Fixed" xfId="436"/>
    <cellStyle name="Good" xfId="437"/>
    <cellStyle name="Good 2" xfId="438"/>
    <cellStyle name="Good 3" xfId="439"/>
    <cellStyle name="Good 3 2" xfId="440"/>
    <cellStyle name="Good 4" xfId="441"/>
    <cellStyle name="Good 4 2" xfId="1905"/>
    <cellStyle name="Good 5" xfId="442"/>
    <cellStyle name="Good 5 2" xfId="1906"/>
    <cellStyle name="Good_1) 도로시설물" xfId="443"/>
    <cellStyle name="Grey" xfId="444"/>
    <cellStyle name="HEADER" xfId="445"/>
    <cellStyle name="Header1" xfId="446"/>
    <cellStyle name="Header2" xfId="447"/>
    <cellStyle name="Heading 1" xfId="448"/>
    <cellStyle name="Heading 1 2" xfId="449"/>
    <cellStyle name="Heading 1 3" xfId="450"/>
    <cellStyle name="Heading 1 3 2" xfId="451"/>
    <cellStyle name="Heading 1 4" xfId="452"/>
    <cellStyle name="Heading 1 4 2" xfId="1907"/>
    <cellStyle name="Heading 1 5" xfId="453"/>
    <cellStyle name="Heading 1 5 2" xfId="1908"/>
    <cellStyle name="Heading 1_1) 도로시설물" xfId="454"/>
    <cellStyle name="Heading 2" xfId="455"/>
    <cellStyle name="Heading 2 2" xfId="456"/>
    <cellStyle name="Heading 2 3" xfId="457"/>
    <cellStyle name="Heading 2 3 2" xfId="458"/>
    <cellStyle name="Heading 2 4" xfId="459"/>
    <cellStyle name="Heading 2 4 2" xfId="1909"/>
    <cellStyle name="Heading 2 5" xfId="460"/>
    <cellStyle name="Heading 2 5 2" xfId="1910"/>
    <cellStyle name="Heading 2_1) 도로시설물" xfId="461"/>
    <cellStyle name="Heading 3" xfId="462"/>
    <cellStyle name="Heading 3 2" xfId="463"/>
    <cellStyle name="Heading 3 3" xfId="464"/>
    <cellStyle name="Heading 3 3 2" xfId="465"/>
    <cellStyle name="Heading 3 4" xfId="466"/>
    <cellStyle name="Heading 3 4 2" xfId="1911"/>
    <cellStyle name="Heading 3 5" xfId="467"/>
    <cellStyle name="Heading 3 5 2" xfId="1912"/>
    <cellStyle name="Heading 3_1) 도로시설물" xfId="468"/>
    <cellStyle name="Heading 4" xfId="469"/>
    <cellStyle name="Heading 4 2" xfId="470"/>
    <cellStyle name="Heading 4 3" xfId="471"/>
    <cellStyle name="Heading 4 3 2" xfId="472"/>
    <cellStyle name="Heading 4 4" xfId="473"/>
    <cellStyle name="Heading 4 4 2" xfId="1913"/>
    <cellStyle name="Heading 4 5" xfId="474"/>
    <cellStyle name="Heading 4 5 2" xfId="1914"/>
    <cellStyle name="Heading 4_1) 도로시설물" xfId="475"/>
    <cellStyle name="HEADING1" xfId="476"/>
    <cellStyle name="HEADING2" xfId="477"/>
    <cellStyle name="Input" xfId="478"/>
    <cellStyle name="Input [yellow]" xfId="479"/>
    <cellStyle name="Input 10" xfId="480"/>
    <cellStyle name="Input 11" xfId="481"/>
    <cellStyle name="Input 12" xfId="482"/>
    <cellStyle name="Input 13" xfId="483"/>
    <cellStyle name="Input 13 2" xfId="484"/>
    <cellStyle name="Input 14" xfId="485"/>
    <cellStyle name="Input 14 2" xfId="486"/>
    <cellStyle name="Input 15" xfId="487"/>
    <cellStyle name="Input 15 2" xfId="488"/>
    <cellStyle name="Input 16" xfId="489"/>
    <cellStyle name="Input 16 2" xfId="490"/>
    <cellStyle name="Input 17" xfId="491"/>
    <cellStyle name="Input 17 2" xfId="492"/>
    <cellStyle name="Input 18" xfId="493"/>
    <cellStyle name="Input 18 2" xfId="494"/>
    <cellStyle name="Input 19" xfId="495"/>
    <cellStyle name="Input 19 2" xfId="1915"/>
    <cellStyle name="Input 2" xfId="496"/>
    <cellStyle name="Input 20" xfId="497"/>
    <cellStyle name="Input 20 2" xfId="1916"/>
    <cellStyle name="Input 21" xfId="498"/>
    <cellStyle name="Input 21 2" xfId="1917"/>
    <cellStyle name="Input 22" xfId="499"/>
    <cellStyle name="Input 22 2" xfId="1918"/>
    <cellStyle name="Input 3" xfId="500"/>
    <cellStyle name="Input 4" xfId="501"/>
    <cellStyle name="Input 5" xfId="502"/>
    <cellStyle name="Input 6" xfId="503"/>
    <cellStyle name="Input 7" xfId="504"/>
    <cellStyle name="Input 8" xfId="505"/>
    <cellStyle name="Input 9" xfId="506"/>
    <cellStyle name="Input_1) 도로시설물" xfId="507"/>
    <cellStyle name="Linked Cell" xfId="508"/>
    <cellStyle name="Linked Cell 2" xfId="509"/>
    <cellStyle name="Linked Cell 3" xfId="510"/>
    <cellStyle name="Linked Cell 3 2" xfId="511"/>
    <cellStyle name="Linked Cell 4" xfId="512"/>
    <cellStyle name="Linked Cell 4 2" xfId="1919"/>
    <cellStyle name="Linked Cell 5" xfId="513"/>
    <cellStyle name="Linked Cell 5 2" xfId="1920"/>
    <cellStyle name="Linked Cell_1) 도로시설물" xfId="514"/>
    <cellStyle name="Milliers [0]_Arabian Spec" xfId="515"/>
    <cellStyle name="Milliers_Arabian Spec" xfId="516"/>
    <cellStyle name="Model" xfId="517"/>
    <cellStyle name="Mon?aire [0]_Arabian Spec" xfId="518"/>
    <cellStyle name="Mon?aire_Arabian Spec" xfId="519"/>
    <cellStyle name="Neutral" xfId="520"/>
    <cellStyle name="Neutral 2" xfId="521"/>
    <cellStyle name="Neutral 3" xfId="522"/>
    <cellStyle name="Neutral 3 2" xfId="523"/>
    <cellStyle name="Neutral 4" xfId="524"/>
    <cellStyle name="Neutral 4 2" xfId="1921"/>
    <cellStyle name="Neutral 5" xfId="525"/>
    <cellStyle name="Neutral 5 2" xfId="1922"/>
    <cellStyle name="Neutral_1) 도로시설물" xfId="526"/>
    <cellStyle name="Normal - Style1" xfId="527"/>
    <cellStyle name="Normal_ SG&amp;A Bridge " xfId="528"/>
    <cellStyle name="Note" xfId="529"/>
    <cellStyle name="Output" xfId="530"/>
    <cellStyle name="Output 2" xfId="531"/>
    <cellStyle name="Output 3" xfId="532"/>
    <cellStyle name="Output 3 2" xfId="533"/>
    <cellStyle name="Output 4" xfId="534"/>
    <cellStyle name="Output 4 2" xfId="1923"/>
    <cellStyle name="Output 5" xfId="535"/>
    <cellStyle name="Output 5 2" xfId="1924"/>
    <cellStyle name="Output_1) 도로시설물" xfId="536"/>
    <cellStyle name="Percent [2]" xfId="537"/>
    <cellStyle name="Standard_laroux" xfId="538"/>
    <cellStyle name="subhead" xfId="539"/>
    <cellStyle name="Title" xfId="540"/>
    <cellStyle name="Title 2" xfId="541"/>
    <cellStyle name="Title 3" xfId="542"/>
    <cellStyle name="Title 3 2" xfId="543"/>
    <cellStyle name="Title 4" xfId="544"/>
    <cellStyle name="Title 4 2" xfId="1925"/>
    <cellStyle name="Title 5" xfId="545"/>
    <cellStyle name="Title 5 2" xfId="1926"/>
    <cellStyle name="Title_1) 도로시설물" xfId="546"/>
    <cellStyle name="Total" xfId="547"/>
    <cellStyle name="Total 2" xfId="548"/>
    <cellStyle name="Total 3" xfId="549"/>
    <cellStyle name="Total 3 2" xfId="550"/>
    <cellStyle name="Total 4" xfId="551"/>
    <cellStyle name="Total 4 2" xfId="1927"/>
    <cellStyle name="Total 5" xfId="552"/>
    <cellStyle name="Total 5 2" xfId="1928"/>
    <cellStyle name="Total_1) 도로시설물" xfId="553"/>
    <cellStyle name="W?rung [0]_laroux" xfId="554"/>
    <cellStyle name="W?rung_laroux" xfId="555"/>
    <cellStyle name="Warning Text" xfId="556"/>
    <cellStyle name="Warning Text 2" xfId="557"/>
    <cellStyle name="Warning Text 3" xfId="558"/>
    <cellStyle name="Warning Text 3 2" xfId="559"/>
    <cellStyle name="Warning Text 4" xfId="560"/>
    <cellStyle name="Warning Text 4 2" xfId="1929"/>
    <cellStyle name="Warning Text 5" xfId="561"/>
    <cellStyle name="Warning Text 5 2" xfId="1930"/>
    <cellStyle name="Warning Text_1) 도로시설물" xfId="562"/>
    <cellStyle name="강조색1 2" xfId="563"/>
    <cellStyle name="강조색1 2 2" xfId="564"/>
    <cellStyle name="강조색1 2_1) 도로시설물" xfId="565"/>
    <cellStyle name="강조색1 3" xfId="566"/>
    <cellStyle name="강조색2 2" xfId="567"/>
    <cellStyle name="강조색2 2 2" xfId="568"/>
    <cellStyle name="강조색2 2_1) 도로시설물" xfId="569"/>
    <cellStyle name="강조색2 3" xfId="570"/>
    <cellStyle name="강조색3 2" xfId="571"/>
    <cellStyle name="강조색3 2 2" xfId="572"/>
    <cellStyle name="강조색3 2_1) 도로시설물" xfId="573"/>
    <cellStyle name="강조색3 3" xfId="574"/>
    <cellStyle name="강조색4 2" xfId="575"/>
    <cellStyle name="강조색4 2 2" xfId="576"/>
    <cellStyle name="강조색4 2_1) 도로시설물" xfId="577"/>
    <cellStyle name="강조색4 3" xfId="578"/>
    <cellStyle name="강조색5 2" xfId="579"/>
    <cellStyle name="강조색5 2 2" xfId="580"/>
    <cellStyle name="강조색5 3" xfId="581"/>
    <cellStyle name="강조색6 2" xfId="582"/>
    <cellStyle name="강조색6 2 2" xfId="583"/>
    <cellStyle name="강조색6 2_1) 도로시설물" xfId="584"/>
    <cellStyle name="강조색6 3" xfId="585"/>
    <cellStyle name="경고문 2" xfId="586"/>
    <cellStyle name="경고문 2 2" xfId="587"/>
    <cellStyle name="경고문 3" xfId="588"/>
    <cellStyle name="계산 2" xfId="589"/>
    <cellStyle name="계산 2 2" xfId="590"/>
    <cellStyle name="계산 2_1) 도로시설물" xfId="591"/>
    <cellStyle name="계산 3" xfId="592"/>
    <cellStyle name="고정소숫점" xfId="593"/>
    <cellStyle name="고정출력1" xfId="594"/>
    <cellStyle name="고정출력2" xfId="595"/>
    <cellStyle name="과정별배정" xfId="596"/>
    <cellStyle name="나쁨" xfId="597" builtinId="27"/>
    <cellStyle name="나쁨 2" xfId="598"/>
    <cellStyle name="나쁨 2 2" xfId="599"/>
    <cellStyle name="나쁨 2_1) 도로시설물" xfId="600"/>
    <cellStyle name="나쁨 3" xfId="601"/>
    <cellStyle name="날짜" xfId="602"/>
    <cellStyle name="달러" xfId="603"/>
    <cellStyle name="똿뗦먛귟 [0.00]_NT Server " xfId="604"/>
    <cellStyle name="똿뗦먛귟_NT Server " xfId="605"/>
    <cellStyle name="메모 10" xfId="606"/>
    <cellStyle name="메모 10 2" xfId="607"/>
    <cellStyle name="메모 10 2 2" xfId="608"/>
    <cellStyle name="메모 10 3" xfId="609"/>
    <cellStyle name="메모 11" xfId="610"/>
    <cellStyle name="메모 11 2" xfId="611"/>
    <cellStyle name="메모 11 2 2" xfId="612"/>
    <cellStyle name="메모 11 3" xfId="613"/>
    <cellStyle name="메모 12" xfId="614"/>
    <cellStyle name="메모 12 2" xfId="615"/>
    <cellStyle name="메모 13" xfId="616"/>
    <cellStyle name="메모 13 2" xfId="617"/>
    <cellStyle name="메모 14" xfId="618"/>
    <cellStyle name="메모 14 2" xfId="619"/>
    <cellStyle name="메모 15" xfId="620"/>
    <cellStyle name="메모 15 2" xfId="621"/>
    <cellStyle name="메모 16" xfId="622"/>
    <cellStyle name="메모 16 2" xfId="623"/>
    <cellStyle name="메모 17" xfId="624"/>
    <cellStyle name="메모 17 2" xfId="625"/>
    <cellStyle name="메모 18" xfId="626"/>
    <cellStyle name="메모 18 2" xfId="627"/>
    <cellStyle name="메모 19" xfId="628"/>
    <cellStyle name="메모 19 2" xfId="629"/>
    <cellStyle name="메모 2" xfId="630"/>
    <cellStyle name="메모 2 2" xfId="631"/>
    <cellStyle name="메모 2 2 2" xfId="632"/>
    <cellStyle name="메모 2 2_1) 도로시설물" xfId="633"/>
    <cellStyle name="메모 2 3" xfId="634"/>
    <cellStyle name="메모 2_1) 도로시설물" xfId="635"/>
    <cellStyle name="메모 20" xfId="636"/>
    <cellStyle name="메모 20 2" xfId="637"/>
    <cellStyle name="메모 21" xfId="638"/>
    <cellStyle name="메모 21 2" xfId="639"/>
    <cellStyle name="메모 22" xfId="640"/>
    <cellStyle name="메모 22 2" xfId="641"/>
    <cellStyle name="메모 23" xfId="642"/>
    <cellStyle name="메모 23 2" xfId="643"/>
    <cellStyle name="메모 24" xfId="644"/>
    <cellStyle name="메모 24 2" xfId="645"/>
    <cellStyle name="메모 25" xfId="646"/>
    <cellStyle name="메모 25 2" xfId="647"/>
    <cellStyle name="메모 26" xfId="648"/>
    <cellStyle name="메모 26 2" xfId="649"/>
    <cellStyle name="메모 27" xfId="650"/>
    <cellStyle name="메모 27 2" xfId="651"/>
    <cellStyle name="메모 28" xfId="652"/>
    <cellStyle name="메모 28 2" xfId="653"/>
    <cellStyle name="메모 29" xfId="654"/>
    <cellStyle name="메모 29 2" xfId="655"/>
    <cellStyle name="메모 3" xfId="656"/>
    <cellStyle name="메모 3 2" xfId="657"/>
    <cellStyle name="메모 3_1) 도로시설물" xfId="658"/>
    <cellStyle name="메모 30" xfId="659"/>
    <cellStyle name="메모 30 2" xfId="660"/>
    <cellStyle name="메모 31" xfId="661"/>
    <cellStyle name="메모 31 2" xfId="662"/>
    <cellStyle name="메모 32" xfId="663"/>
    <cellStyle name="메모 32 2" xfId="664"/>
    <cellStyle name="메모 33" xfId="665"/>
    <cellStyle name="메모 33 2" xfId="666"/>
    <cellStyle name="메모 34" xfId="667"/>
    <cellStyle name="메모 34 2" xfId="668"/>
    <cellStyle name="메모 35" xfId="669"/>
    <cellStyle name="메모 35 2" xfId="670"/>
    <cellStyle name="메모 36" xfId="671"/>
    <cellStyle name="메모 36 2" xfId="672"/>
    <cellStyle name="메모 37" xfId="673"/>
    <cellStyle name="메모 37 2" xfId="674"/>
    <cellStyle name="메모 38" xfId="675"/>
    <cellStyle name="메모 38 2" xfId="676"/>
    <cellStyle name="메모 39" xfId="677"/>
    <cellStyle name="메모 39 2" xfId="678"/>
    <cellStyle name="메모 4" xfId="679"/>
    <cellStyle name="메모 4 2" xfId="680"/>
    <cellStyle name="메모 4 2 2" xfId="681"/>
    <cellStyle name="메모 4 3" xfId="682"/>
    <cellStyle name="메모 40" xfId="683"/>
    <cellStyle name="메모 40 2" xfId="684"/>
    <cellStyle name="메모 41" xfId="685"/>
    <cellStyle name="메모 41 2" xfId="686"/>
    <cellStyle name="메모 42" xfId="687"/>
    <cellStyle name="메모 42 2" xfId="688"/>
    <cellStyle name="메모 43" xfId="689"/>
    <cellStyle name="메모 43 2" xfId="690"/>
    <cellStyle name="메모 44" xfId="691"/>
    <cellStyle name="메모 44 2" xfId="692"/>
    <cellStyle name="메모 45" xfId="693"/>
    <cellStyle name="메모 45 2" xfId="694"/>
    <cellStyle name="메모 46" xfId="695"/>
    <cellStyle name="메모 46 2" xfId="696"/>
    <cellStyle name="메모 47" xfId="697"/>
    <cellStyle name="메모 47 2" xfId="698"/>
    <cellStyle name="메모 48" xfId="699"/>
    <cellStyle name="메모 48 2" xfId="700"/>
    <cellStyle name="메모 49" xfId="701"/>
    <cellStyle name="메모 49 2" xfId="702"/>
    <cellStyle name="메모 5" xfId="703"/>
    <cellStyle name="메모 5 2" xfId="704"/>
    <cellStyle name="메모 5 2 2" xfId="705"/>
    <cellStyle name="메모 5 3" xfId="706"/>
    <cellStyle name="메모 50" xfId="707"/>
    <cellStyle name="메모 50 2" xfId="708"/>
    <cellStyle name="메모 51" xfId="709"/>
    <cellStyle name="메모 51 2" xfId="710"/>
    <cellStyle name="메모 52" xfId="711"/>
    <cellStyle name="메모 52 2" xfId="712"/>
    <cellStyle name="메모 53" xfId="713"/>
    <cellStyle name="메모 53 2" xfId="714"/>
    <cellStyle name="메모 54" xfId="715"/>
    <cellStyle name="메모 54 2" xfId="716"/>
    <cellStyle name="메모 55" xfId="717"/>
    <cellStyle name="메모 55 2" xfId="718"/>
    <cellStyle name="메모 56" xfId="719"/>
    <cellStyle name="메모 56 2" xfId="720"/>
    <cellStyle name="메모 57" xfId="721"/>
    <cellStyle name="메모 57 2" xfId="722"/>
    <cellStyle name="메모 58" xfId="723"/>
    <cellStyle name="메모 58 2" xfId="724"/>
    <cellStyle name="메모 59" xfId="725"/>
    <cellStyle name="메모 59 2" xfId="726"/>
    <cellStyle name="메모 6" xfId="727"/>
    <cellStyle name="메모 6 2" xfId="728"/>
    <cellStyle name="메모 6 2 2" xfId="729"/>
    <cellStyle name="메모 6 3" xfId="730"/>
    <cellStyle name="메모 60" xfId="731"/>
    <cellStyle name="메모 60 2" xfId="732"/>
    <cellStyle name="메모 61" xfId="733"/>
    <cellStyle name="메모 61 2" xfId="734"/>
    <cellStyle name="메모 62" xfId="735"/>
    <cellStyle name="메모 62 2" xfId="736"/>
    <cellStyle name="메모 63" xfId="737"/>
    <cellStyle name="메모 63 2" xfId="738"/>
    <cellStyle name="메모 64" xfId="739"/>
    <cellStyle name="메모 64 2" xfId="740"/>
    <cellStyle name="메모 65" xfId="741"/>
    <cellStyle name="메모 65 2" xfId="742"/>
    <cellStyle name="메모 66" xfId="743"/>
    <cellStyle name="메모 66 2" xfId="744"/>
    <cellStyle name="메모 67" xfId="745"/>
    <cellStyle name="메모 67 2" xfId="746"/>
    <cellStyle name="메모 68" xfId="747"/>
    <cellStyle name="메모 68 2" xfId="748"/>
    <cellStyle name="메모 69" xfId="749"/>
    <cellStyle name="메모 69 2" xfId="750"/>
    <cellStyle name="메모 7" xfId="751"/>
    <cellStyle name="메모 7 2" xfId="752"/>
    <cellStyle name="메모 7 2 2" xfId="753"/>
    <cellStyle name="메모 7 3" xfId="754"/>
    <cellStyle name="메모 70" xfId="755"/>
    <cellStyle name="메모 70 2" xfId="756"/>
    <cellStyle name="메모 71" xfId="757"/>
    <cellStyle name="메모 71 2" xfId="758"/>
    <cellStyle name="메모 72" xfId="759"/>
    <cellStyle name="메모 72 2" xfId="760"/>
    <cellStyle name="메모 73" xfId="761"/>
    <cellStyle name="메모 73 2" xfId="762"/>
    <cellStyle name="메모 74" xfId="763"/>
    <cellStyle name="메모 74 2" xfId="764"/>
    <cellStyle name="메모 75" xfId="765"/>
    <cellStyle name="메모 75 2" xfId="766"/>
    <cellStyle name="메모 76" xfId="767"/>
    <cellStyle name="메모 76 2" xfId="768"/>
    <cellStyle name="메모 77" xfId="769"/>
    <cellStyle name="메모 77 2" xfId="770"/>
    <cellStyle name="메모 78" xfId="771"/>
    <cellStyle name="메모 78 2" xfId="772"/>
    <cellStyle name="메모 79" xfId="773"/>
    <cellStyle name="메모 79 2" xfId="774"/>
    <cellStyle name="메모 8" xfId="775"/>
    <cellStyle name="메모 8 2" xfId="776"/>
    <cellStyle name="메모 8 2 2" xfId="777"/>
    <cellStyle name="메모 8 3" xfId="778"/>
    <cellStyle name="메모 80" xfId="779"/>
    <cellStyle name="메모 80 2" xfId="780"/>
    <cellStyle name="메모 81" xfId="781"/>
    <cellStyle name="메모 81 2" xfId="782"/>
    <cellStyle name="메모 82" xfId="783"/>
    <cellStyle name="메모 82 2" xfId="784"/>
    <cellStyle name="메모 83" xfId="785"/>
    <cellStyle name="메모 83 2" xfId="786"/>
    <cellStyle name="메모 84" xfId="787"/>
    <cellStyle name="메모 84 2" xfId="788"/>
    <cellStyle name="메모 85" xfId="789"/>
    <cellStyle name="메모 85 2" xfId="790"/>
    <cellStyle name="메모 86" xfId="791"/>
    <cellStyle name="메모 86 2" xfId="792"/>
    <cellStyle name="메모 87" xfId="793"/>
    <cellStyle name="메모 87 2" xfId="794"/>
    <cellStyle name="메모 9" xfId="795"/>
    <cellStyle name="메모 9 2" xfId="796"/>
    <cellStyle name="메모 9 2 2" xfId="797"/>
    <cellStyle name="메모 9 3" xfId="798"/>
    <cellStyle name="믅됞 [0.00]_NT Server " xfId="799"/>
    <cellStyle name="믅됞_NT Server " xfId="800"/>
    <cellStyle name="백분율 2" xfId="801"/>
    <cellStyle name="백분율 2 2" xfId="802"/>
    <cellStyle name="백분율 3" xfId="803"/>
    <cellStyle name="백분율 4" xfId="804"/>
    <cellStyle name="보통 2" xfId="805"/>
    <cellStyle name="보통 2 2" xfId="806"/>
    <cellStyle name="보통 2_1) 도로시설물" xfId="807"/>
    <cellStyle name="보통 3" xfId="808"/>
    <cellStyle name="뷭?_빟랹둴봃섟 " xfId="809"/>
    <cellStyle name="설명 텍스트 2" xfId="810"/>
    <cellStyle name="설명 텍스트 2 2" xfId="811"/>
    <cellStyle name="설명 텍스트 3" xfId="812"/>
    <cellStyle name="셀 확인 2" xfId="813"/>
    <cellStyle name="셀 확인 2 2" xfId="814"/>
    <cellStyle name="셀 확인 2_1) 도로시설물" xfId="815"/>
    <cellStyle name="셀 확인 3" xfId="816"/>
    <cellStyle name="숫자(R)" xfId="817"/>
    <cellStyle name="쉼표 [0]" xfId="818" builtinId="6"/>
    <cellStyle name="쉼표 [0] 10" xfId="819"/>
    <cellStyle name="쉼표 [0] 10 2" xfId="820"/>
    <cellStyle name="쉼표 [0] 10 3" xfId="821"/>
    <cellStyle name="쉼표 [0] 10 3 2" xfId="822"/>
    <cellStyle name="쉼표 [0] 11" xfId="823"/>
    <cellStyle name="쉼표 [0] 12" xfId="824"/>
    <cellStyle name="쉼표 [0] 13" xfId="825"/>
    <cellStyle name="쉼표 [0] 13 10" xfId="826"/>
    <cellStyle name="쉼표 [0] 13 11" xfId="827"/>
    <cellStyle name="쉼표 [0] 13 11 2" xfId="828"/>
    <cellStyle name="쉼표 [0] 13 2" xfId="829"/>
    <cellStyle name="쉼표 [0] 13 3" xfId="830"/>
    <cellStyle name="쉼표 [0] 13 4" xfId="831"/>
    <cellStyle name="쉼표 [0] 13 5" xfId="832"/>
    <cellStyle name="쉼표 [0] 13 6" xfId="833"/>
    <cellStyle name="쉼표 [0] 13 7" xfId="834"/>
    <cellStyle name="쉼표 [0] 13 8" xfId="835"/>
    <cellStyle name="쉼표 [0] 13 9" xfId="836"/>
    <cellStyle name="쉼표 [0] 14" xfId="837"/>
    <cellStyle name="쉼표 [0] 14 2" xfId="838"/>
    <cellStyle name="쉼표 [0] 15" xfId="839"/>
    <cellStyle name="쉼표 [0] 16" xfId="840"/>
    <cellStyle name="쉼표 [0] 17" xfId="841"/>
    <cellStyle name="쉼표 [0] 18" xfId="842"/>
    <cellStyle name="쉼표 [0] 19" xfId="843"/>
    <cellStyle name="쉼표 [0] 2" xfId="844"/>
    <cellStyle name="쉼표 [0] 2 10" xfId="845"/>
    <cellStyle name="쉼표 [0] 2 10 2" xfId="846"/>
    <cellStyle name="쉼표 [0] 2 11" xfId="847"/>
    <cellStyle name="쉼표 [0] 2 11 2" xfId="848"/>
    <cellStyle name="쉼표 [0] 2 2" xfId="849"/>
    <cellStyle name="쉼표 [0] 2 2 2" xfId="850"/>
    <cellStyle name="쉼표 [0] 2 2 2 2" xfId="851"/>
    <cellStyle name="쉼표 [0] 2 2 2 3" xfId="852"/>
    <cellStyle name="쉼표 [0] 2 2 3" xfId="853"/>
    <cellStyle name="쉼표 [0] 2 2 4" xfId="854"/>
    <cellStyle name="쉼표 [0] 2 2 5" xfId="855"/>
    <cellStyle name="쉼표 [0] 2 2 6" xfId="856"/>
    <cellStyle name="쉼표 [0] 2 2_1) 도로시설물" xfId="857"/>
    <cellStyle name="쉼표 [0] 2 3" xfId="858"/>
    <cellStyle name="쉼표 [0] 2 3 2" xfId="859"/>
    <cellStyle name="쉼표 [0] 2 3 3" xfId="860"/>
    <cellStyle name="쉼표 [0] 2 3_1) 도로시설물" xfId="861"/>
    <cellStyle name="쉼표 [0] 2 4" xfId="862"/>
    <cellStyle name="쉼표 [0] 2 4 2" xfId="863"/>
    <cellStyle name="쉼표 [0] 2 4 3" xfId="864"/>
    <cellStyle name="쉼표 [0] 2 5" xfId="865"/>
    <cellStyle name="쉼표 [0] 2 5 2" xfId="866"/>
    <cellStyle name="쉼표 [0] 2 6" xfId="867"/>
    <cellStyle name="쉼표 [0] 2 7" xfId="868"/>
    <cellStyle name="쉼표 [0] 2 8" xfId="869"/>
    <cellStyle name="쉼표 [0] 2 9" xfId="870"/>
    <cellStyle name="쉼표 [0] 2 9 2" xfId="871"/>
    <cellStyle name="쉼표 [0] 2_(완료)통계연보자료_사업체(출판인쇄기록매체등)이병우" xfId="872"/>
    <cellStyle name="쉼표 [0] 20" xfId="873"/>
    <cellStyle name="쉼표 [0] 21" xfId="874"/>
    <cellStyle name="쉼표 [0] 22" xfId="875"/>
    <cellStyle name="쉼표 [0] 23" xfId="876"/>
    <cellStyle name="쉼표 [0] 24" xfId="877"/>
    <cellStyle name="쉼표 [0] 25" xfId="878"/>
    <cellStyle name="쉼표 [0] 26" xfId="879"/>
    <cellStyle name="쉼표 [0] 27" xfId="880"/>
    <cellStyle name="쉼표 [0] 28" xfId="881"/>
    <cellStyle name="쉼표 [0] 29" xfId="882"/>
    <cellStyle name="쉼표 [0] 3" xfId="883"/>
    <cellStyle name="쉼표 [0] 3 10" xfId="884"/>
    <cellStyle name="쉼표 [0] 3 2" xfId="885"/>
    <cellStyle name="쉼표 [0] 3 2 10" xfId="886"/>
    <cellStyle name="쉼표 [0] 3 2 2" xfId="887"/>
    <cellStyle name="쉼표 [0] 3 2 2 2" xfId="888"/>
    <cellStyle name="쉼표 [0] 3 2 2_1) 도로시설물" xfId="889"/>
    <cellStyle name="쉼표 [0] 3 2 3" xfId="890"/>
    <cellStyle name="쉼표 [0] 3 2 4" xfId="891"/>
    <cellStyle name="쉼표 [0] 3 2 5" xfId="892"/>
    <cellStyle name="쉼표 [0] 3 2 6" xfId="893"/>
    <cellStyle name="쉼표 [0] 3 2 7" xfId="894"/>
    <cellStyle name="쉼표 [0] 3 2 8" xfId="895"/>
    <cellStyle name="쉼표 [0] 3 2 9" xfId="896"/>
    <cellStyle name="쉼표 [0] 3 3" xfId="897"/>
    <cellStyle name="쉼표 [0] 3 3 2" xfId="898"/>
    <cellStyle name="쉼표 [0] 3 3 3" xfId="899"/>
    <cellStyle name="쉼표 [0] 3 3 4" xfId="900"/>
    <cellStyle name="쉼표 [0] 3 4" xfId="901"/>
    <cellStyle name="쉼표 [0] 3 5" xfId="902"/>
    <cellStyle name="쉼표 [0] 3 6" xfId="903"/>
    <cellStyle name="쉼표 [0] 3 7" xfId="904"/>
    <cellStyle name="쉼표 [0] 3 8" xfId="905"/>
    <cellStyle name="쉼표 [0] 3 9" xfId="906"/>
    <cellStyle name="쉼표 [0] 3_13.환경(2011)" xfId="907"/>
    <cellStyle name="쉼표 [0] 30" xfId="908"/>
    <cellStyle name="쉼표 [0] 31" xfId="909"/>
    <cellStyle name="쉼표 [0] 32" xfId="910"/>
    <cellStyle name="쉼표 [0] 33" xfId="911"/>
    <cellStyle name="쉼표 [0] 33 10" xfId="912"/>
    <cellStyle name="쉼표 [0] 33 2" xfId="913"/>
    <cellStyle name="쉼표 [0] 33 2 2" xfId="914"/>
    <cellStyle name="쉼표 [0] 33 2 2 2" xfId="915"/>
    <cellStyle name="쉼표 [0] 33 2 2 2 2" xfId="916"/>
    <cellStyle name="쉼표 [0] 33 2 2 3" xfId="917"/>
    <cellStyle name="쉼표 [0] 33 2 3" xfId="918"/>
    <cellStyle name="쉼표 [0] 33 2 3 2" xfId="919"/>
    <cellStyle name="쉼표 [0] 33 2 3 2 2" xfId="920"/>
    <cellStyle name="쉼표 [0] 33 2 3 3" xfId="921"/>
    <cellStyle name="쉼표 [0] 33 2 4" xfId="922"/>
    <cellStyle name="쉼표 [0] 33 2 4 2" xfId="923"/>
    <cellStyle name="쉼표 [0] 33 2 5" xfId="924"/>
    <cellStyle name="쉼표 [0] 33 3" xfId="925"/>
    <cellStyle name="쉼표 [0] 33 3 2" xfId="926"/>
    <cellStyle name="쉼표 [0] 33 3 2 2" xfId="927"/>
    <cellStyle name="쉼표 [0] 33 3 2 2 2" xfId="928"/>
    <cellStyle name="쉼표 [0] 33 3 2 3" xfId="929"/>
    <cellStyle name="쉼표 [0] 33 3 3" xfId="930"/>
    <cellStyle name="쉼표 [0] 33 3 3 2" xfId="931"/>
    <cellStyle name="쉼표 [0] 33 3 3 2 2" xfId="932"/>
    <cellStyle name="쉼표 [0] 33 3 3 3" xfId="933"/>
    <cellStyle name="쉼표 [0] 33 3 4" xfId="934"/>
    <cellStyle name="쉼표 [0] 33 3 4 2" xfId="935"/>
    <cellStyle name="쉼표 [0] 33 3 5" xfId="936"/>
    <cellStyle name="쉼표 [0] 33 4" xfId="937"/>
    <cellStyle name="쉼표 [0] 33 4 2" xfId="938"/>
    <cellStyle name="쉼표 [0] 33 4 2 2" xfId="939"/>
    <cellStyle name="쉼표 [0] 33 4 3" xfId="940"/>
    <cellStyle name="쉼표 [0] 33 5" xfId="941"/>
    <cellStyle name="쉼표 [0] 33 5 2" xfId="942"/>
    <cellStyle name="쉼표 [0] 33 5 2 2" xfId="943"/>
    <cellStyle name="쉼표 [0] 33 5 3" xfId="944"/>
    <cellStyle name="쉼표 [0] 33 6" xfId="945"/>
    <cellStyle name="쉼표 [0] 33 6 2" xfId="946"/>
    <cellStyle name="쉼표 [0] 33 6 2 2" xfId="947"/>
    <cellStyle name="쉼표 [0] 33 6 3" xfId="948"/>
    <cellStyle name="쉼표 [0] 33 7" xfId="949"/>
    <cellStyle name="쉼표 [0] 33 7 2" xfId="950"/>
    <cellStyle name="쉼표 [0] 33 7 2 2" xfId="951"/>
    <cellStyle name="쉼표 [0] 33 7 3" xfId="952"/>
    <cellStyle name="쉼표 [0] 33 8" xfId="953"/>
    <cellStyle name="쉼표 [0] 33 8 2" xfId="954"/>
    <cellStyle name="쉼표 [0] 33 8 2 2" xfId="955"/>
    <cellStyle name="쉼표 [0] 33 8 3" xfId="956"/>
    <cellStyle name="쉼표 [0] 33 9" xfId="957"/>
    <cellStyle name="쉼표 [0] 33 9 2" xfId="958"/>
    <cellStyle name="쉼표 [0] 34" xfId="959"/>
    <cellStyle name="쉼표 [0] 34 2" xfId="960"/>
    <cellStyle name="쉼표 [0] 34 3" xfId="961"/>
    <cellStyle name="쉼표 [0] 35" xfId="962"/>
    <cellStyle name="쉼표 [0] 36" xfId="963"/>
    <cellStyle name="쉼표 [0] 36 2" xfId="964"/>
    <cellStyle name="쉼표 [0] 37" xfId="965"/>
    <cellStyle name="쉼표 [0] 37 2" xfId="966"/>
    <cellStyle name="쉼표 [0] 38" xfId="967"/>
    <cellStyle name="쉼표 [0] 38 2" xfId="968"/>
    <cellStyle name="쉼표 [0] 4" xfId="969"/>
    <cellStyle name="쉼표 [0] 4 2" xfId="970"/>
    <cellStyle name="쉼표 [0] 4 2 2" xfId="971"/>
    <cellStyle name="쉼표 [0] 4 3" xfId="972"/>
    <cellStyle name="쉼표 [0] 4 3 2" xfId="973"/>
    <cellStyle name="쉼표 [0] 4 3 3" xfId="974"/>
    <cellStyle name="쉼표 [0] 4 4" xfId="975"/>
    <cellStyle name="쉼표 [0] 4 5" xfId="976"/>
    <cellStyle name="쉼표 [0] 4 6" xfId="977"/>
    <cellStyle name="쉼표 [0] 4 7" xfId="978"/>
    <cellStyle name="쉼표 [0] 4 8" xfId="979"/>
    <cellStyle name="쉼표 [0] 4_13.환경(2011)" xfId="980"/>
    <cellStyle name="쉼표 [0] 5" xfId="981"/>
    <cellStyle name="쉼표 [0] 5 10" xfId="982"/>
    <cellStyle name="쉼표 [0] 5 2" xfId="983"/>
    <cellStyle name="쉼표 [0] 5 2 10" xfId="984"/>
    <cellStyle name="쉼표 [0] 5 2 2" xfId="985"/>
    <cellStyle name="쉼표 [0] 5 2 2 2" xfId="986"/>
    <cellStyle name="쉼표 [0] 5 2 2_1) 도로시설물" xfId="987"/>
    <cellStyle name="쉼표 [0] 5 2 3" xfId="988"/>
    <cellStyle name="쉼표 [0] 5 2 4" xfId="989"/>
    <cellStyle name="쉼표 [0] 5 2 5" xfId="990"/>
    <cellStyle name="쉼표 [0] 5 2 6" xfId="991"/>
    <cellStyle name="쉼표 [0] 5 2 7" xfId="992"/>
    <cellStyle name="쉼표 [0] 5 2 8" xfId="993"/>
    <cellStyle name="쉼표 [0] 5 2 9" xfId="994"/>
    <cellStyle name="쉼표 [0] 5 2_1) 도로시설물" xfId="995"/>
    <cellStyle name="쉼표 [0] 5 3" xfId="996"/>
    <cellStyle name="쉼표 [0] 5 3 2" xfId="997"/>
    <cellStyle name="쉼표 [0] 5 4" xfId="998"/>
    <cellStyle name="쉼표 [0] 5 5" xfId="999"/>
    <cellStyle name="쉼표 [0] 5 6" xfId="1000"/>
    <cellStyle name="쉼표 [0] 5 7" xfId="1001"/>
    <cellStyle name="쉼표 [0] 5 8" xfId="1002"/>
    <cellStyle name="쉼표 [0] 5 9" xfId="1003"/>
    <cellStyle name="쉼표 [0] 5_13.환경(2011)" xfId="1004"/>
    <cellStyle name="쉼표 [0] 6" xfId="1005"/>
    <cellStyle name="쉼표 [0] 6 2" xfId="1006"/>
    <cellStyle name="쉼표 [0] 6 2 2" xfId="1007"/>
    <cellStyle name="쉼표 [0] 6 3" xfId="1008"/>
    <cellStyle name="쉼표 [0] 6 4" xfId="1009"/>
    <cellStyle name="쉼표 [0] 6_1) 도로시설물" xfId="1010"/>
    <cellStyle name="쉼표 [0] 7" xfId="1011"/>
    <cellStyle name="쉼표 [0] 7 2" xfId="1012"/>
    <cellStyle name="쉼표 [0] 8" xfId="1013"/>
    <cellStyle name="쉼표 [0] 9" xfId="1014"/>
    <cellStyle name="쉼표 [0]_06-농업수산 3" xfId="1932"/>
    <cellStyle name="쉼표 [0]_08-전기가스" xfId="1015"/>
    <cellStyle name="쉼표 [0]_08-전기가스 2" xfId="1016"/>
    <cellStyle name="쉼표 [0]_08-전기가스 6" xfId="1931"/>
    <cellStyle name="쉼표 [0]_08-전기가스수도" xfId="1933"/>
    <cellStyle name="쉼표 [0]_08-전기가스수도 6" xfId="1934"/>
    <cellStyle name="연결된 셀 2" xfId="1017"/>
    <cellStyle name="연결된 셀 2 2" xfId="1018"/>
    <cellStyle name="연결된 셀 2_1) 도로시설물" xfId="1019"/>
    <cellStyle name="연결된 셀 3" xfId="1020"/>
    <cellStyle name="요약 2" xfId="1021"/>
    <cellStyle name="요약 2 2" xfId="1022"/>
    <cellStyle name="요약 2_1) 도로시설물" xfId="1023"/>
    <cellStyle name="요약 3" xfId="1024"/>
    <cellStyle name="입력 2" xfId="1025"/>
    <cellStyle name="입력 2 2" xfId="1026"/>
    <cellStyle name="입력 2_1) 도로시설물" xfId="1027"/>
    <cellStyle name="입력 3" xfId="1028"/>
    <cellStyle name="자리수" xfId="1029"/>
    <cellStyle name="자리수0" xfId="1030"/>
    <cellStyle name="제목 1 2" xfId="1031"/>
    <cellStyle name="제목 1 2 2" xfId="1032"/>
    <cellStyle name="제목 1 2_1) 도로시설물" xfId="1033"/>
    <cellStyle name="제목 1 3" xfId="1034"/>
    <cellStyle name="제목 2 2" xfId="1035"/>
    <cellStyle name="제목 2 2 2" xfId="1036"/>
    <cellStyle name="제목 2 2_1) 도로시설물" xfId="1037"/>
    <cellStyle name="제목 2 3" xfId="1038"/>
    <cellStyle name="제목 3 2" xfId="1039"/>
    <cellStyle name="제목 3 2 2" xfId="1040"/>
    <cellStyle name="제목 3 2_1) 도로시설물" xfId="1041"/>
    <cellStyle name="제목 3 3" xfId="1042"/>
    <cellStyle name="제목 4 2" xfId="1043"/>
    <cellStyle name="제목 4 2 2" xfId="1044"/>
    <cellStyle name="제목 4 2_1) 도로시설물" xfId="1045"/>
    <cellStyle name="제목 4 3" xfId="1046"/>
    <cellStyle name="제목 5" xfId="1047"/>
    <cellStyle name="제목 6" xfId="1048"/>
    <cellStyle name="좋음 2" xfId="1049"/>
    <cellStyle name="좋음 2 2" xfId="1050"/>
    <cellStyle name="좋음 2_1) 도로시설물" xfId="1051"/>
    <cellStyle name="좋음 3" xfId="1052"/>
    <cellStyle name="쪽번호" xfId="1053"/>
    <cellStyle name="출력 2" xfId="1054"/>
    <cellStyle name="출력 2 2" xfId="1055"/>
    <cellStyle name="출력 2_1) 도로시설물" xfId="1056"/>
    <cellStyle name="출력 3" xfId="1057"/>
    <cellStyle name="콤마 [0]_(월초P)" xfId="1058"/>
    <cellStyle name="콤마_(type)총괄" xfId="1059"/>
    <cellStyle name="통화 [0] 2" xfId="1060"/>
    <cellStyle name="통화 [0] 3" xfId="1061"/>
    <cellStyle name="통화 [0] 4" xfId="1062"/>
    <cellStyle name="퍼센트" xfId="1063"/>
    <cellStyle name="표준" xfId="0" builtinId="0"/>
    <cellStyle name="표준 10" xfId="1064"/>
    <cellStyle name="표준 10 2" xfId="1065"/>
    <cellStyle name="표준 100" xfId="1066"/>
    <cellStyle name="표준 101" xfId="1067"/>
    <cellStyle name="표준 102" xfId="1068"/>
    <cellStyle name="표준 102 2" xfId="1069"/>
    <cellStyle name="표준 102 3" xfId="1070"/>
    <cellStyle name="표준 102 3 2" xfId="1071"/>
    <cellStyle name="표준 102 4" xfId="1072"/>
    <cellStyle name="표준 103" xfId="1073"/>
    <cellStyle name="표준 103 2" xfId="1074"/>
    <cellStyle name="표준 104" xfId="1075"/>
    <cellStyle name="표준 104 2" xfId="1076"/>
    <cellStyle name="표준 105" xfId="1077"/>
    <cellStyle name="표준 105 2" xfId="1078"/>
    <cellStyle name="표준 106" xfId="1079"/>
    <cellStyle name="표준 106 2" xfId="1080"/>
    <cellStyle name="표준 107" xfId="1081"/>
    <cellStyle name="표준 107 2" xfId="1082"/>
    <cellStyle name="표준 108" xfId="1083"/>
    <cellStyle name="표준 108 2" xfId="1084"/>
    <cellStyle name="표준 109" xfId="1085"/>
    <cellStyle name="표준 109 2" xfId="1086"/>
    <cellStyle name="표준 11" xfId="1087"/>
    <cellStyle name="표준 11 2" xfId="1088"/>
    <cellStyle name="표준 110" xfId="1089"/>
    <cellStyle name="표준 110 2" xfId="1090"/>
    <cellStyle name="표준 111" xfId="1091"/>
    <cellStyle name="표준 111 2" xfId="1092"/>
    <cellStyle name="표준 112" xfId="1093"/>
    <cellStyle name="표준 112 2" xfId="1094"/>
    <cellStyle name="표준 113" xfId="1095"/>
    <cellStyle name="표준 113 2" xfId="1096"/>
    <cellStyle name="표준 114" xfId="1097"/>
    <cellStyle name="표준 114 2" xfId="1098"/>
    <cellStyle name="표준 115" xfId="1099"/>
    <cellStyle name="표준 116" xfId="1100"/>
    <cellStyle name="표준 117" xfId="1101"/>
    <cellStyle name="표준 118" xfId="1102"/>
    <cellStyle name="표준 119" xfId="1103"/>
    <cellStyle name="표준 12" xfId="1104"/>
    <cellStyle name="표준 12 2" xfId="1105"/>
    <cellStyle name="표준 120" xfId="1935"/>
    <cellStyle name="표준 121" xfId="1936"/>
    <cellStyle name="표준 13" xfId="1106"/>
    <cellStyle name="표준 13 2" xfId="1107"/>
    <cellStyle name="표준 14" xfId="1108"/>
    <cellStyle name="표준 14 2" xfId="1109"/>
    <cellStyle name="표준 15" xfId="1110"/>
    <cellStyle name="표준 15 2" xfId="1111"/>
    <cellStyle name="표준 16" xfId="1112"/>
    <cellStyle name="표준 16 2" xfId="1113"/>
    <cellStyle name="표준 17" xfId="1114"/>
    <cellStyle name="표준 17 2" xfId="1115"/>
    <cellStyle name="표준 18" xfId="1116"/>
    <cellStyle name="표준 18 2" xfId="1117"/>
    <cellStyle name="표준 19" xfId="1118"/>
    <cellStyle name="표준 19 2" xfId="1119"/>
    <cellStyle name="표준 19 3" xfId="1120"/>
    <cellStyle name="표준 19 4" xfId="1121"/>
    <cellStyle name="표준 19 5" xfId="1122"/>
    <cellStyle name="표준 19_14-16.공공도서관" xfId="1123"/>
    <cellStyle name="표준 2" xfId="1124"/>
    <cellStyle name="표준 2 10" xfId="1125"/>
    <cellStyle name="표준 2 11" xfId="1126"/>
    <cellStyle name="표준 2 11 2" xfId="1127"/>
    <cellStyle name="표준 2 12" xfId="1128"/>
    <cellStyle name="표준 2 13" xfId="1129"/>
    <cellStyle name="표준 2 14" xfId="1130"/>
    <cellStyle name="표준 2 15" xfId="1131"/>
    <cellStyle name="표준 2 2" xfId="1132"/>
    <cellStyle name="표준 2 2 2" xfId="1133"/>
    <cellStyle name="표준 2 2 2 2" xfId="1134"/>
    <cellStyle name="표준 2 2 3" xfId="1135"/>
    <cellStyle name="표준 2 2 3 2" xfId="1136"/>
    <cellStyle name="표준 2 2_1) 도로시설물" xfId="1137"/>
    <cellStyle name="표준 2 3" xfId="1138"/>
    <cellStyle name="표준 2 3 2" xfId="1139"/>
    <cellStyle name="표준 2 3 2 2" xfId="1140"/>
    <cellStyle name="표준 2 4" xfId="1141"/>
    <cellStyle name="표준 2 5" xfId="1142"/>
    <cellStyle name="표준 2 5 2" xfId="1143"/>
    <cellStyle name="표준 2 5 3" xfId="1144"/>
    <cellStyle name="표준 2 6" xfId="1145"/>
    <cellStyle name="표준 2 7" xfId="1146"/>
    <cellStyle name="표준 2 8" xfId="1147"/>
    <cellStyle name="표준 2 9" xfId="1148"/>
    <cellStyle name="표준 2_(완료)통계연보자료_사업체(출판인쇄기록매체등)이병우" xfId="1149"/>
    <cellStyle name="표준 20" xfId="1150"/>
    <cellStyle name="표준 20 2" xfId="1151"/>
    <cellStyle name="표준 20 3" xfId="1152"/>
    <cellStyle name="표준 20 4" xfId="1153"/>
    <cellStyle name="표준 20 5" xfId="1154"/>
    <cellStyle name="표준 20 6" xfId="1155"/>
    <cellStyle name="표준 21" xfId="1156"/>
    <cellStyle name="표준 21 2" xfId="1157"/>
    <cellStyle name="표준 21 3" xfId="1158"/>
    <cellStyle name="표준 21 4" xfId="1159"/>
    <cellStyle name="표준 21 5" xfId="1160"/>
    <cellStyle name="표준 21 6" xfId="1161"/>
    <cellStyle name="표준 22" xfId="1162"/>
    <cellStyle name="표준 22 2" xfId="1163"/>
    <cellStyle name="표준 22 3" xfId="1164"/>
    <cellStyle name="표준 22 4" xfId="1165"/>
    <cellStyle name="표준 22 5" xfId="1166"/>
    <cellStyle name="표준 22 6" xfId="1167"/>
    <cellStyle name="표준 23" xfId="1168"/>
    <cellStyle name="표준 23 2" xfId="1169"/>
    <cellStyle name="표준 24" xfId="1170"/>
    <cellStyle name="표준 24 2" xfId="1171"/>
    <cellStyle name="표준 25" xfId="1172"/>
    <cellStyle name="표준 25 2" xfId="1173"/>
    <cellStyle name="표준 256" xfId="1174"/>
    <cellStyle name="표준 257" xfId="1175"/>
    <cellStyle name="표준 258" xfId="1176"/>
    <cellStyle name="표준 259" xfId="1177"/>
    <cellStyle name="표준 26" xfId="1178"/>
    <cellStyle name="표준 26 2" xfId="1179"/>
    <cellStyle name="표준 260" xfId="1180"/>
    <cellStyle name="표준 261" xfId="1181"/>
    <cellStyle name="표준 262" xfId="1182"/>
    <cellStyle name="표준 263" xfId="1183"/>
    <cellStyle name="표준 264" xfId="1184"/>
    <cellStyle name="표준 265" xfId="1185"/>
    <cellStyle name="표준 266" xfId="1186"/>
    <cellStyle name="표준 267" xfId="1187"/>
    <cellStyle name="표준 268" xfId="1188"/>
    <cellStyle name="표준 269" xfId="1189"/>
    <cellStyle name="표준 27" xfId="1190"/>
    <cellStyle name="표준 27 10" xfId="1191"/>
    <cellStyle name="표준 27 11" xfId="1192"/>
    <cellStyle name="표준 27 2" xfId="1193"/>
    <cellStyle name="표준 27 2 2" xfId="1194"/>
    <cellStyle name="표준 27 2 2 2" xfId="1195"/>
    <cellStyle name="표준 27 2 2 2 2" xfId="1196"/>
    <cellStyle name="표준 27 2 2 3" xfId="1197"/>
    <cellStyle name="표준 27 2 3" xfId="1198"/>
    <cellStyle name="표준 27 2 3 2" xfId="1199"/>
    <cellStyle name="표준 27 2 3 2 2" xfId="1200"/>
    <cellStyle name="표준 27 2 3 3" xfId="1201"/>
    <cellStyle name="표준 27 2 4" xfId="1202"/>
    <cellStyle name="표준 27 3" xfId="1203"/>
    <cellStyle name="표준 27 3 2" xfId="1204"/>
    <cellStyle name="표준 27 3 2 2" xfId="1205"/>
    <cellStyle name="표준 27 3 2 2 2" xfId="1206"/>
    <cellStyle name="표준 27 3 2 3" xfId="1207"/>
    <cellStyle name="표준 27 3 3" xfId="1208"/>
    <cellStyle name="표준 27 3 3 2" xfId="1209"/>
    <cellStyle name="표준 27 3 3 2 2" xfId="1210"/>
    <cellStyle name="표준 27 3 3 3" xfId="1211"/>
    <cellStyle name="표준 27 3 4" xfId="1212"/>
    <cellStyle name="표준 27 3 4 2" xfId="1213"/>
    <cellStyle name="표준 27 3 5" xfId="1214"/>
    <cellStyle name="표준 27 4" xfId="1215"/>
    <cellStyle name="표준 27 4 2" xfId="1216"/>
    <cellStyle name="표준 27 4 2 2" xfId="1217"/>
    <cellStyle name="표준 27 4 3" xfId="1218"/>
    <cellStyle name="표준 27 5" xfId="1219"/>
    <cellStyle name="표준 27 5 2" xfId="1220"/>
    <cellStyle name="표준 27 5 2 2" xfId="1221"/>
    <cellStyle name="표준 27 5 3" xfId="1222"/>
    <cellStyle name="표준 27 6" xfId="1223"/>
    <cellStyle name="표준 27 6 2" xfId="1224"/>
    <cellStyle name="표준 27 6 2 2" xfId="1225"/>
    <cellStyle name="표준 27 6 3" xfId="1226"/>
    <cellStyle name="표준 27 7" xfId="1227"/>
    <cellStyle name="표준 27 7 2" xfId="1228"/>
    <cellStyle name="표준 27 7 2 2" xfId="1229"/>
    <cellStyle name="표준 27 7 3" xfId="1230"/>
    <cellStyle name="표준 27 8" xfId="1231"/>
    <cellStyle name="표준 27 8 2" xfId="1232"/>
    <cellStyle name="표준 27 8 2 2" xfId="1233"/>
    <cellStyle name="표준 27 8 3" xfId="1234"/>
    <cellStyle name="표준 27 9" xfId="1235"/>
    <cellStyle name="표준 27 9 2" xfId="1236"/>
    <cellStyle name="표준 270" xfId="1237"/>
    <cellStyle name="표준 271" xfId="1238"/>
    <cellStyle name="표준 272" xfId="1239"/>
    <cellStyle name="표준 273" xfId="1240"/>
    <cellStyle name="표준 274" xfId="1241"/>
    <cellStyle name="표준 275" xfId="1242"/>
    <cellStyle name="표준 276" xfId="1243"/>
    <cellStyle name="표준 277" xfId="1244"/>
    <cellStyle name="표준 278" xfId="1245"/>
    <cellStyle name="표준 279" xfId="1246"/>
    <cellStyle name="표준 28" xfId="1247"/>
    <cellStyle name="표준 28 10" xfId="1248"/>
    <cellStyle name="표준 28 11" xfId="1249"/>
    <cellStyle name="표준 28 2" xfId="1250"/>
    <cellStyle name="표준 28 2 2" xfId="1251"/>
    <cellStyle name="표준 28 2 2 2" xfId="1252"/>
    <cellStyle name="표준 28 2 2 2 2" xfId="1253"/>
    <cellStyle name="표준 28 2 2 3" xfId="1254"/>
    <cellStyle name="표준 28 2 3" xfId="1255"/>
    <cellStyle name="표준 28 2 3 2" xfId="1256"/>
    <cellStyle name="표준 28 2 3 2 2" xfId="1257"/>
    <cellStyle name="표준 28 2 3 3" xfId="1258"/>
    <cellStyle name="표준 28 2 4" xfId="1259"/>
    <cellStyle name="표준 28 3" xfId="1260"/>
    <cellStyle name="표준 28 3 2" xfId="1261"/>
    <cellStyle name="표준 28 3 2 2" xfId="1262"/>
    <cellStyle name="표준 28 3 2 2 2" xfId="1263"/>
    <cellStyle name="표준 28 3 2 3" xfId="1264"/>
    <cellStyle name="표준 28 3 3" xfId="1265"/>
    <cellStyle name="표준 28 3 3 2" xfId="1266"/>
    <cellStyle name="표준 28 3 3 2 2" xfId="1267"/>
    <cellStyle name="표준 28 3 3 3" xfId="1268"/>
    <cellStyle name="표준 28 3 4" xfId="1269"/>
    <cellStyle name="표준 28 3 4 2" xfId="1270"/>
    <cellStyle name="표준 28 3 5" xfId="1271"/>
    <cellStyle name="표준 28 4" xfId="1272"/>
    <cellStyle name="표준 28 4 2" xfId="1273"/>
    <cellStyle name="표준 28 4 2 2" xfId="1274"/>
    <cellStyle name="표준 28 4 3" xfId="1275"/>
    <cellStyle name="표준 28 5" xfId="1276"/>
    <cellStyle name="표준 28 5 2" xfId="1277"/>
    <cellStyle name="표준 28 5 2 2" xfId="1278"/>
    <cellStyle name="표준 28 5 3" xfId="1279"/>
    <cellStyle name="표준 28 6" xfId="1280"/>
    <cellStyle name="표준 28 6 2" xfId="1281"/>
    <cellStyle name="표준 28 6 2 2" xfId="1282"/>
    <cellStyle name="표준 28 6 3" xfId="1283"/>
    <cellStyle name="표준 28 7" xfId="1284"/>
    <cellStyle name="표준 28 7 2" xfId="1285"/>
    <cellStyle name="표준 28 7 2 2" xfId="1286"/>
    <cellStyle name="표준 28 7 3" xfId="1287"/>
    <cellStyle name="표준 28 8" xfId="1288"/>
    <cellStyle name="표준 28 8 2" xfId="1289"/>
    <cellStyle name="표준 28 8 2 2" xfId="1290"/>
    <cellStyle name="표준 28 8 3" xfId="1291"/>
    <cellStyle name="표준 28 9" xfId="1292"/>
    <cellStyle name="표준 28 9 2" xfId="1293"/>
    <cellStyle name="표준 280" xfId="1294"/>
    <cellStyle name="표준 281" xfId="1295"/>
    <cellStyle name="표준 282" xfId="1296"/>
    <cellStyle name="표준 283" xfId="1297"/>
    <cellStyle name="표준 284" xfId="1298"/>
    <cellStyle name="표준 285" xfId="1299"/>
    <cellStyle name="표준 286" xfId="1300"/>
    <cellStyle name="표준 287" xfId="1301"/>
    <cellStyle name="표준 288" xfId="1302"/>
    <cellStyle name="표준 289" xfId="1303"/>
    <cellStyle name="표준 29" xfId="1304"/>
    <cellStyle name="표준 29 10" xfId="1305"/>
    <cellStyle name="표준 29 11" xfId="1306"/>
    <cellStyle name="표준 29 2" xfId="1307"/>
    <cellStyle name="표준 29 2 2" xfId="1308"/>
    <cellStyle name="표준 29 2 2 2" xfId="1309"/>
    <cellStyle name="표준 29 2 2 2 2" xfId="1310"/>
    <cellStyle name="표준 29 2 2 3" xfId="1311"/>
    <cellStyle name="표준 29 2 3" xfId="1312"/>
    <cellStyle name="표준 29 2 3 2" xfId="1313"/>
    <cellStyle name="표준 29 2 3 2 2" xfId="1314"/>
    <cellStyle name="표준 29 2 3 3" xfId="1315"/>
    <cellStyle name="표준 29 2 4" xfId="1316"/>
    <cellStyle name="표준 29 3" xfId="1317"/>
    <cellStyle name="표준 29 3 2" xfId="1318"/>
    <cellStyle name="표준 29 3 2 2" xfId="1319"/>
    <cellStyle name="표준 29 3 2 2 2" xfId="1320"/>
    <cellStyle name="표준 29 3 2 3" xfId="1321"/>
    <cellStyle name="표준 29 3 3" xfId="1322"/>
    <cellStyle name="표준 29 3 3 2" xfId="1323"/>
    <cellStyle name="표준 29 3 3 2 2" xfId="1324"/>
    <cellStyle name="표준 29 3 3 3" xfId="1325"/>
    <cellStyle name="표준 29 3 4" xfId="1326"/>
    <cellStyle name="표준 29 3 4 2" xfId="1327"/>
    <cellStyle name="표준 29 3 5" xfId="1328"/>
    <cellStyle name="표준 29 4" xfId="1329"/>
    <cellStyle name="표준 29 4 2" xfId="1330"/>
    <cellStyle name="표준 29 4 2 2" xfId="1331"/>
    <cellStyle name="표준 29 4 3" xfId="1332"/>
    <cellStyle name="표준 29 5" xfId="1333"/>
    <cellStyle name="표준 29 5 2" xfId="1334"/>
    <cellStyle name="표준 29 5 2 2" xfId="1335"/>
    <cellStyle name="표준 29 5 3" xfId="1336"/>
    <cellStyle name="표준 29 6" xfId="1337"/>
    <cellStyle name="표준 29 6 2" xfId="1338"/>
    <cellStyle name="표준 29 6 2 2" xfId="1339"/>
    <cellStyle name="표준 29 6 3" xfId="1340"/>
    <cellStyle name="표준 29 7" xfId="1341"/>
    <cellStyle name="표준 29 7 2" xfId="1342"/>
    <cellStyle name="표준 29 7 2 2" xfId="1343"/>
    <cellStyle name="표준 29 7 3" xfId="1344"/>
    <cellStyle name="표준 29 8" xfId="1345"/>
    <cellStyle name="표준 29 8 2" xfId="1346"/>
    <cellStyle name="표준 29 8 2 2" xfId="1347"/>
    <cellStyle name="표준 29 8 3" xfId="1348"/>
    <cellStyle name="표준 29 9" xfId="1349"/>
    <cellStyle name="표준 29 9 2" xfId="1350"/>
    <cellStyle name="표준 290" xfId="1351"/>
    <cellStyle name="표준 291" xfId="1352"/>
    <cellStyle name="표준 292" xfId="1353"/>
    <cellStyle name="표준 293" xfId="1354"/>
    <cellStyle name="표준 294" xfId="1355"/>
    <cellStyle name="표준 295" xfId="1356"/>
    <cellStyle name="표준 296" xfId="1357"/>
    <cellStyle name="표준 297" xfId="1358"/>
    <cellStyle name="표준 298" xfId="1359"/>
    <cellStyle name="표준 299" xfId="1360"/>
    <cellStyle name="표준 3" xfId="1361"/>
    <cellStyle name="표준 3 10" xfId="1362"/>
    <cellStyle name="표준 3 2" xfId="1363"/>
    <cellStyle name="표준 3 3" xfId="1364"/>
    <cellStyle name="표준 3 4" xfId="1365"/>
    <cellStyle name="표준 3 5" xfId="1366"/>
    <cellStyle name="표준 3 6" xfId="1367"/>
    <cellStyle name="표준 3 7" xfId="1368"/>
    <cellStyle name="표준 3 8" xfId="1369"/>
    <cellStyle name="표준 3 9" xfId="1370"/>
    <cellStyle name="표준 3 9 10" xfId="1371"/>
    <cellStyle name="표준 3 9 11" xfId="1372"/>
    <cellStyle name="표준 3 9 2" xfId="1373"/>
    <cellStyle name="표준 3 9 2 2" xfId="1374"/>
    <cellStyle name="표준 3 9 2 2 2" xfId="1375"/>
    <cellStyle name="표준 3 9 2 2 2 2" xfId="1376"/>
    <cellStyle name="표준 3 9 2 2 3" xfId="1377"/>
    <cellStyle name="표준 3 9 2 3" xfId="1378"/>
    <cellStyle name="표준 3 9 2 3 2" xfId="1379"/>
    <cellStyle name="표준 3 9 2 3 2 2" xfId="1380"/>
    <cellStyle name="표준 3 9 2 3 3" xfId="1381"/>
    <cellStyle name="표준 3 9 2 4" xfId="1382"/>
    <cellStyle name="표준 3 9 2 4 2" xfId="1383"/>
    <cellStyle name="표준 3 9 2 5" xfId="1384"/>
    <cellStyle name="표준 3 9 3" xfId="1385"/>
    <cellStyle name="표준 3 9 3 2" xfId="1386"/>
    <cellStyle name="표준 3 9 3 2 2" xfId="1387"/>
    <cellStyle name="표준 3 9 3 2 2 2" xfId="1388"/>
    <cellStyle name="표준 3 9 3 2 3" xfId="1389"/>
    <cellStyle name="표준 3 9 3 3" xfId="1390"/>
    <cellStyle name="표준 3 9 3 3 2" xfId="1391"/>
    <cellStyle name="표준 3 9 3 3 2 2" xfId="1392"/>
    <cellStyle name="표준 3 9 3 3 3" xfId="1393"/>
    <cellStyle name="표준 3 9 3 4" xfId="1394"/>
    <cellStyle name="표준 3 9 3 4 2" xfId="1395"/>
    <cellStyle name="표준 3 9 3 5" xfId="1396"/>
    <cellStyle name="표준 3 9 4" xfId="1397"/>
    <cellStyle name="표준 3 9 4 2" xfId="1398"/>
    <cellStyle name="표준 3 9 4 2 2" xfId="1399"/>
    <cellStyle name="표준 3 9 4 3" xfId="1400"/>
    <cellStyle name="표준 3 9 5" xfId="1401"/>
    <cellStyle name="표준 3 9 5 2" xfId="1402"/>
    <cellStyle name="표준 3 9 5 2 2" xfId="1403"/>
    <cellStyle name="표준 3 9 5 3" xfId="1404"/>
    <cellStyle name="표준 3 9 6" xfId="1405"/>
    <cellStyle name="표준 3 9 6 2" xfId="1406"/>
    <cellStyle name="표준 3 9 6 2 2" xfId="1407"/>
    <cellStyle name="표준 3 9 6 3" xfId="1408"/>
    <cellStyle name="표준 3 9 7" xfId="1409"/>
    <cellStyle name="표준 3 9 7 2" xfId="1410"/>
    <cellStyle name="표준 3 9 7 2 2" xfId="1411"/>
    <cellStyle name="표준 3 9 7 3" xfId="1412"/>
    <cellStyle name="표준 3 9 8" xfId="1413"/>
    <cellStyle name="표준 3 9 8 2" xfId="1414"/>
    <cellStyle name="표준 3 9 8 2 2" xfId="1415"/>
    <cellStyle name="표준 3 9 8 3" xfId="1416"/>
    <cellStyle name="표준 3 9 9" xfId="1417"/>
    <cellStyle name="표준 3 9 9 2" xfId="1418"/>
    <cellStyle name="표준 3_1) 도로시설물" xfId="1419"/>
    <cellStyle name="표준 30" xfId="1420"/>
    <cellStyle name="표준 30 2" xfId="1421"/>
    <cellStyle name="표준 30 2 2" xfId="1422"/>
    <cellStyle name="표준 30 2 2 2" xfId="1423"/>
    <cellStyle name="표준 30 2 3" xfId="1424"/>
    <cellStyle name="표준 30 3" xfId="1425"/>
    <cellStyle name="표준 30 4" xfId="1426"/>
    <cellStyle name="표준 300" xfId="1427"/>
    <cellStyle name="표준 301" xfId="1428"/>
    <cellStyle name="표준 302" xfId="1429"/>
    <cellStyle name="표준 303" xfId="1430"/>
    <cellStyle name="표준 304" xfId="1431"/>
    <cellStyle name="표준 305" xfId="1432"/>
    <cellStyle name="표준 306" xfId="1433"/>
    <cellStyle name="표준 307" xfId="1434"/>
    <cellStyle name="표준 308" xfId="1435"/>
    <cellStyle name="표준 309" xfId="1436"/>
    <cellStyle name="표준 31" xfId="1437"/>
    <cellStyle name="표준 31 2" xfId="1438"/>
    <cellStyle name="표준 31 2 2" xfId="1439"/>
    <cellStyle name="표준 31 2 2 2" xfId="1440"/>
    <cellStyle name="표준 31 2 3" xfId="1441"/>
    <cellStyle name="표준 31 3" xfId="1442"/>
    <cellStyle name="표준 31 4" xfId="1443"/>
    <cellStyle name="표준 310" xfId="1444"/>
    <cellStyle name="표준 311" xfId="1445"/>
    <cellStyle name="표준 312" xfId="1446"/>
    <cellStyle name="표준 313" xfId="1447"/>
    <cellStyle name="표준 314" xfId="1448"/>
    <cellStyle name="표준 315" xfId="1449"/>
    <cellStyle name="표준 316" xfId="1450"/>
    <cellStyle name="표준 317" xfId="1451"/>
    <cellStyle name="표준 318" xfId="1452"/>
    <cellStyle name="표준 319" xfId="1453"/>
    <cellStyle name="표준 32" xfId="1454"/>
    <cellStyle name="표준 32 2" xfId="1455"/>
    <cellStyle name="표준 32 2 2" xfId="1456"/>
    <cellStyle name="표준 32 2 2 2" xfId="1457"/>
    <cellStyle name="표준 32 2 3" xfId="1458"/>
    <cellStyle name="표준 32 3" xfId="1459"/>
    <cellStyle name="표준 32 4" xfId="1460"/>
    <cellStyle name="표준 320" xfId="1461"/>
    <cellStyle name="표준 321" xfId="1462"/>
    <cellStyle name="표준 322" xfId="1463"/>
    <cellStyle name="표준 323" xfId="1464"/>
    <cellStyle name="표준 324" xfId="1465"/>
    <cellStyle name="표준 325" xfId="1466"/>
    <cellStyle name="표준 326" xfId="1467"/>
    <cellStyle name="표준 327" xfId="1468"/>
    <cellStyle name="표준 328" xfId="1469"/>
    <cellStyle name="표준 329" xfId="1470"/>
    <cellStyle name="표준 33" xfId="1471"/>
    <cellStyle name="표준 33 2" xfId="1472"/>
    <cellStyle name="표준 33 2 2" xfId="1473"/>
    <cellStyle name="표준 33 2 2 2" xfId="1474"/>
    <cellStyle name="표준 33 2 3" xfId="1475"/>
    <cellStyle name="표준 33 3" xfId="1476"/>
    <cellStyle name="표준 330" xfId="1477"/>
    <cellStyle name="표준 331" xfId="1478"/>
    <cellStyle name="표준 332" xfId="1479"/>
    <cellStyle name="표준 333" xfId="1480"/>
    <cellStyle name="표준 334" xfId="1481"/>
    <cellStyle name="표준 335" xfId="1482"/>
    <cellStyle name="표준 336" xfId="1483"/>
    <cellStyle name="표준 337" xfId="1484"/>
    <cellStyle name="표준 338" xfId="1485"/>
    <cellStyle name="표준 339" xfId="1486"/>
    <cellStyle name="표준 34" xfId="1487"/>
    <cellStyle name="표준 34 2" xfId="1488"/>
    <cellStyle name="표준 34 2 2" xfId="1489"/>
    <cellStyle name="표준 34 2 2 2" xfId="1490"/>
    <cellStyle name="표준 34 2 3" xfId="1491"/>
    <cellStyle name="표준 34 3" xfId="1492"/>
    <cellStyle name="표준 340" xfId="1493"/>
    <cellStyle name="표준 341" xfId="1494"/>
    <cellStyle name="표준 342" xfId="1495"/>
    <cellStyle name="표준 343" xfId="1496"/>
    <cellStyle name="표준 344" xfId="1497"/>
    <cellStyle name="표준 345" xfId="1498"/>
    <cellStyle name="표준 346" xfId="1499"/>
    <cellStyle name="표준 347" xfId="1500"/>
    <cellStyle name="표준 348" xfId="1501"/>
    <cellStyle name="표준 349" xfId="1502"/>
    <cellStyle name="표준 35" xfId="1503"/>
    <cellStyle name="표준 35 2" xfId="1504"/>
    <cellStyle name="표준 35 2 2" xfId="1505"/>
    <cellStyle name="표준 35 2 2 2" xfId="1506"/>
    <cellStyle name="표준 35 2 3" xfId="1507"/>
    <cellStyle name="표준 35 3" xfId="1508"/>
    <cellStyle name="표준 350" xfId="1509"/>
    <cellStyle name="표준 351" xfId="1510"/>
    <cellStyle name="표준 352" xfId="1511"/>
    <cellStyle name="표준 353" xfId="1512"/>
    <cellStyle name="표준 354" xfId="1513"/>
    <cellStyle name="표준 355" xfId="1514"/>
    <cellStyle name="표준 36" xfId="1515"/>
    <cellStyle name="표준 36 2" xfId="1516"/>
    <cellStyle name="표준 36 2 2" xfId="1517"/>
    <cellStyle name="표준 36 2 2 2" xfId="1518"/>
    <cellStyle name="표준 36 2 3" xfId="1519"/>
    <cellStyle name="표준 37" xfId="1520"/>
    <cellStyle name="표준 37 2" xfId="1521"/>
    <cellStyle name="표준 37 2 2" xfId="1522"/>
    <cellStyle name="표준 37 2 2 2" xfId="1523"/>
    <cellStyle name="표준 37 2 3" xfId="1524"/>
    <cellStyle name="표준 38" xfId="1525"/>
    <cellStyle name="표준 38 2" xfId="1526"/>
    <cellStyle name="표준 38 3" xfId="1527"/>
    <cellStyle name="표준 38 4" xfId="1528"/>
    <cellStyle name="표준 39" xfId="1529"/>
    <cellStyle name="표준 39 2" xfId="1530"/>
    <cellStyle name="표준 39 3" xfId="1531"/>
    <cellStyle name="표준 39 4" xfId="1532"/>
    <cellStyle name="표준 4" xfId="1533"/>
    <cellStyle name="표준 4 2" xfId="1534"/>
    <cellStyle name="표준 4 3" xfId="1535"/>
    <cellStyle name="표준 4 4" xfId="1536"/>
    <cellStyle name="표준 4 5" xfId="1537"/>
    <cellStyle name="표준 4 6" xfId="1538"/>
    <cellStyle name="표준 4 7" xfId="1539"/>
    <cellStyle name="표준 4 8" xfId="1540"/>
    <cellStyle name="표준 4_1) 도로시설물" xfId="1541"/>
    <cellStyle name="표준 40" xfId="1542"/>
    <cellStyle name="표준 40 2" xfId="1543"/>
    <cellStyle name="표준 40 3" xfId="1544"/>
    <cellStyle name="표준 40 4" xfId="1545"/>
    <cellStyle name="표준 41" xfId="1546"/>
    <cellStyle name="표준 41 2" xfId="1547"/>
    <cellStyle name="표준 41 3" xfId="1548"/>
    <cellStyle name="표준 41 4" xfId="1549"/>
    <cellStyle name="표준 42" xfId="1550"/>
    <cellStyle name="표준 42 2" xfId="1551"/>
    <cellStyle name="표준 42 3" xfId="1552"/>
    <cellStyle name="표준 42 4" xfId="1553"/>
    <cellStyle name="표준 43" xfId="1554"/>
    <cellStyle name="표준 43 2" xfId="1555"/>
    <cellStyle name="표준 43 2 2" xfId="1556"/>
    <cellStyle name="표준 43 2 2 2" xfId="1557"/>
    <cellStyle name="표준 43 2 3" xfId="1558"/>
    <cellStyle name="표준 44" xfId="1559"/>
    <cellStyle name="표준 44 2" xfId="1560"/>
    <cellStyle name="표준 44 3" xfId="1561"/>
    <cellStyle name="표준 44 4" xfId="1562"/>
    <cellStyle name="표준 45" xfId="1563"/>
    <cellStyle name="표준 45 2" xfId="1564"/>
    <cellStyle name="표준 45 3" xfId="1565"/>
    <cellStyle name="표준 45 4" xfId="1566"/>
    <cellStyle name="표준 46" xfId="1567"/>
    <cellStyle name="표준 46 2" xfId="1568"/>
    <cellStyle name="표준 46 3" xfId="1569"/>
    <cellStyle name="표준 46 4" xfId="1570"/>
    <cellStyle name="표준 47" xfId="1571"/>
    <cellStyle name="표준 47 2" xfId="1572"/>
    <cellStyle name="표준 47 3" xfId="1573"/>
    <cellStyle name="표준 47 4" xfId="1574"/>
    <cellStyle name="표준 48" xfId="1575"/>
    <cellStyle name="표준 48 2" xfId="1576"/>
    <cellStyle name="표준 48 3" xfId="1577"/>
    <cellStyle name="표준 48 4" xfId="1578"/>
    <cellStyle name="표준 49" xfId="1579"/>
    <cellStyle name="표준 49 2" xfId="1580"/>
    <cellStyle name="표준 49 3" xfId="1581"/>
    <cellStyle name="표준 49 4" xfId="1582"/>
    <cellStyle name="표준 5" xfId="1583"/>
    <cellStyle name="표준 5 2" xfId="1584"/>
    <cellStyle name="표준 5 3" xfId="1585"/>
    <cellStyle name="표준 5 4" xfId="1586"/>
    <cellStyle name="표준 5 5" xfId="1587"/>
    <cellStyle name="표준 5 6" xfId="1588"/>
    <cellStyle name="표준 50" xfId="1589"/>
    <cellStyle name="표준 50 2" xfId="1590"/>
    <cellStyle name="표준 50 3" xfId="1591"/>
    <cellStyle name="표준 50 4" xfId="1592"/>
    <cellStyle name="표준 51" xfId="1593"/>
    <cellStyle name="표준 51 2" xfId="1594"/>
    <cellStyle name="표준 51 3" xfId="1595"/>
    <cellStyle name="표준 51 4" xfId="1596"/>
    <cellStyle name="표준 52" xfId="1597"/>
    <cellStyle name="표준 52 2" xfId="1598"/>
    <cellStyle name="표준 52 3" xfId="1599"/>
    <cellStyle name="표준 52 4" xfId="1600"/>
    <cellStyle name="표준 53" xfId="1601"/>
    <cellStyle name="표준 53 2" xfId="1602"/>
    <cellStyle name="표준 53 3" xfId="1603"/>
    <cellStyle name="표준 53 4" xfId="1604"/>
    <cellStyle name="표준 54" xfId="1605"/>
    <cellStyle name="표준 54 2" xfId="1606"/>
    <cellStyle name="표준 54 3" xfId="1607"/>
    <cellStyle name="표준 54 4" xfId="1608"/>
    <cellStyle name="표준 55" xfId="1609"/>
    <cellStyle name="표준 55 2" xfId="1610"/>
    <cellStyle name="표준 55 3" xfId="1611"/>
    <cellStyle name="표준 55 4" xfId="1612"/>
    <cellStyle name="표준 56" xfId="1613"/>
    <cellStyle name="표준 56 2" xfId="1614"/>
    <cellStyle name="표준 56 3" xfId="1615"/>
    <cellStyle name="표준 56 4" xfId="1616"/>
    <cellStyle name="표준 57" xfId="1617"/>
    <cellStyle name="표준 57 2" xfId="1618"/>
    <cellStyle name="표준 57 3" xfId="1619"/>
    <cellStyle name="표준 57 4" xfId="1620"/>
    <cellStyle name="표준 58" xfId="1621"/>
    <cellStyle name="표준 58 2" xfId="1622"/>
    <cellStyle name="표준 58 3" xfId="1623"/>
    <cellStyle name="표준 58 4" xfId="1624"/>
    <cellStyle name="표준 59" xfId="1625"/>
    <cellStyle name="표준 59 2" xfId="1626"/>
    <cellStyle name="표준 59 3" xfId="1627"/>
    <cellStyle name="표준 59 4" xfId="1628"/>
    <cellStyle name="표준 6" xfId="1629"/>
    <cellStyle name="표준 6 2" xfId="1630"/>
    <cellStyle name="표준 6 3" xfId="1631"/>
    <cellStyle name="표준 60" xfId="1632"/>
    <cellStyle name="표준 60 2" xfId="1633"/>
    <cellStyle name="표준 60 3" xfId="1634"/>
    <cellStyle name="표준 60 4" xfId="1635"/>
    <cellStyle name="표준 61" xfId="1636"/>
    <cellStyle name="표준 61 2" xfId="1637"/>
    <cellStyle name="표준 61 3" xfId="1638"/>
    <cellStyle name="표준 61 4" xfId="1639"/>
    <cellStyle name="표준 62" xfId="1640"/>
    <cellStyle name="표준 62 2" xfId="1641"/>
    <cellStyle name="표준 62 2 10" xfId="1642"/>
    <cellStyle name="표준 62 2 11" xfId="1643"/>
    <cellStyle name="표준 62 2 2" xfId="1644"/>
    <cellStyle name="표준 62 2 2 2" xfId="1645"/>
    <cellStyle name="표준 62 2 2 2 2" xfId="1646"/>
    <cellStyle name="표준 62 2 2 2 2 2" xfId="1647"/>
    <cellStyle name="표준 62 2 2 2 3" xfId="1648"/>
    <cellStyle name="표준 62 2 2 3" xfId="1649"/>
    <cellStyle name="표준 62 2 2 3 2" xfId="1650"/>
    <cellStyle name="표준 62 2 2 3 2 2" xfId="1651"/>
    <cellStyle name="표준 62 2 2 3 3" xfId="1652"/>
    <cellStyle name="표준 62 2 2 4" xfId="1653"/>
    <cellStyle name="표준 62 2 2 4 2" xfId="1654"/>
    <cellStyle name="표준 62 2 2 5" xfId="1655"/>
    <cellStyle name="표준 62 2 3" xfId="1656"/>
    <cellStyle name="표준 62 2 3 2" xfId="1657"/>
    <cellStyle name="표준 62 2 3 2 2" xfId="1658"/>
    <cellStyle name="표준 62 2 3 2 2 2" xfId="1659"/>
    <cellStyle name="표준 62 2 3 2 3" xfId="1660"/>
    <cellStyle name="표준 62 2 3 3" xfId="1661"/>
    <cellStyle name="표준 62 2 3 3 2" xfId="1662"/>
    <cellStyle name="표준 62 2 3 3 2 2" xfId="1663"/>
    <cellStyle name="표준 62 2 3 3 3" xfId="1664"/>
    <cellStyle name="표준 62 2 3 4" xfId="1665"/>
    <cellStyle name="표준 62 2 3 4 2" xfId="1666"/>
    <cellStyle name="표준 62 2 3 5" xfId="1667"/>
    <cellStyle name="표준 62 2 4" xfId="1668"/>
    <cellStyle name="표준 62 2 4 2" xfId="1669"/>
    <cellStyle name="표준 62 2 4 2 2" xfId="1670"/>
    <cellStyle name="표준 62 2 4 3" xfId="1671"/>
    <cellStyle name="표준 62 2 5" xfId="1672"/>
    <cellStyle name="표준 62 2 5 2" xfId="1673"/>
    <cellStyle name="표준 62 2 5 2 2" xfId="1674"/>
    <cellStyle name="표준 62 2 5 3" xfId="1675"/>
    <cellStyle name="표준 62 2 6" xfId="1676"/>
    <cellStyle name="표준 62 2 6 2" xfId="1677"/>
    <cellStyle name="표준 62 2 6 2 2" xfId="1678"/>
    <cellStyle name="표준 62 2 6 3" xfId="1679"/>
    <cellStyle name="표준 62 2 7" xfId="1680"/>
    <cellStyle name="표준 62 2 7 2" xfId="1681"/>
    <cellStyle name="표준 62 2 7 2 2" xfId="1682"/>
    <cellStyle name="표준 62 2 7 3" xfId="1683"/>
    <cellStyle name="표준 62 2 8" xfId="1684"/>
    <cellStyle name="표준 62 2 8 2" xfId="1685"/>
    <cellStyle name="표준 62 2 8 2 2" xfId="1686"/>
    <cellStyle name="표준 62 2 8 3" xfId="1687"/>
    <cellStyle name="표준 62 2 9" xfId="1688"/>
    <cellStyle name="표준 62 2 9 2" xfId="1689"/>
    <cellStyle name="표준 63" xfId="1690"/>
    <cellStyle name="표준 63 2" xfId="1691"/>
    <cellStyle name="표준 63 2 10" xfId="1692"/>
    <cellStyle name="표준 63 2 11" xfId="1693"/>
    <cellStyle name="표준 63 2 2" xfId="1694"/>
    <cellStyle name="표준 63 2 2 2" xfId="1695"/>
    <cellStyle name="표준 63 2 2 2 2" xfId="1696"/>
    <cellStyle name="표준 63 2 2 2 2 2" xfId="1697"/>
    <cellStyle name="표준 63 2 2 2 3" xfId="1698"/>
    <cellStyle name="표준 63 2 2 3" xfId="1699"/>
    <cellStyle name="표준 63 2 2 3 2" xfId="1700"/>
    <cellStyle name="표준 63 2 2 3 2 2" xfId="1701"/>
    <cellStyle name="표준 63 2 2 3 3" xfId="1702"/>
    <cellStyle name="표준 63 2 2 4" xfId="1703"/>
    <cellStyle name="표준 63 2 2 4 2" xfId="1704"/>
    <cellStyle name="표준 63 2 2 5" xfId="1705"/>
    <cellStyle name="표준 63 2 3" xfId="1706"/>
    <cellStyle name="표준 63 2 3 2" xfId="1707"/>
    <cellStyle name="표준 63 2 3 2 2" xfId="1708"/>
    <cellStyle name="표준 63 2 3 2 2 2" xfId="1709"/>
    <cellStyle name="표준 63 2 3 2 3" xfId="1710"/>
    <cellStyle name="표준 63 2 3 3" xfId="1711"/>
    <cellStyle name="표준 63 2 3 3 2" xfId="1712"/>
    <cellStyle name="표준 63 2 3 3 2 2" xfId="1713"/>
    <cellStyle name="표준 63 2 3 3 3" xfId="1714"/>
    <cellStyle name="표준 63 2 3 4" xfId="1715"/>
    <cellStyle name="표준 63 2 3 4 2" xfId="1716"/>
    <cellStyle name="표준 63 2 3 5" xfId="1717"/>
    <cellStyle name="표준 63 2 4" xfId="1718"/>
    <cellStyle name="표준 63 2 4 2" xfId="1719"/>
    <cellStyle name="표준 63 2 4 2 2" xfId="1720"/>
    <cellStyle name="표준 63 2 4 3" xfId="1721"/>
    <cellStyle name="표준 63 2 5" xfId="1722"/>
    <cellStyle name="표준 63 2 5 2" xfId="1723"/>
    <cellStyle name="표준 63 2 5 2 2" xfId="1724"/>
    <cellStyle name="표준 63 2 5 3" xfId="1725"/>
    <cellStyle name="표준 63 2 6" xfId="1726"/>
    <cellStyle name="표준 63 2 6 2" xfId="1727"/>
    <cellStyle name="표준 63 2 6 2 2" xfId="1728"/>
    <cellStyle name="표준 63 2 6 3" xfId="1729"/>
    <cellStyle name="표준 63 2 7" xfId="1730"/>
    <cellStyle name="표준 63 2 7 2" xfId="1731"/>
    <cellStyle name="표준 63 2 7 2 2" xfId="1732"/>
    <cellStyle name="표준 63 2 7 3" xfId="1733"/>
    <cellStyle name="표준 63 2 8" xfId="1734"/>
    <cellStyle name="표준 63 2 8 2" xfId="1735"/>
    <cellStyle name="표준 63 2 8 2 2" xfId="1736"/>
    <cellStyle name="표준 63 2 8 3" xfId="1737"/>
    <cellStyle name="표준 63 2 9" xfId="1738"/>
    <cellStyle name="표준 63 2 9 2" xfId="1739"/>
    <cellStyle name="표준 64" xfId="1740"/>
    <cellStyle name="표준 64 2" xfId="1741"/>
    <cellStyle name="표준 64 2 10" xfId="1742"/>
    <cellStyle name="표준 64 2 11" xfId="1743"/>
    <cellStyle name="표준 64 2 2" xfId="1744"/>
    <cellStyle name="표준 64 2 2 2" xfId="1745"/>
    <cellStyle name="표준 64 2 2 2 2" xfId="1746"/>
    <cellStyle name="표준 64 2 2 2 2 2" xfId="1747"/>
    <cellStyle name="표준 64 2 2 2 3" xfId="1748"/>
    <cellStyle name="표준 64 2 2 3" xfId="1749"/>
    <cellStyle name="표준 64 2 2 3 2" xfId="1750"/>
    <cellStyle name="표준 64 2 2 3 2 2" xfId="1751"/>
    <cellStyle name="표준 64 2 2 3 3" xfId="1752"/>
    <cellStyle name="표준 64 2 2 4" xfId="1753"/>
    <cellStyle name="표준 64 2 2 4 2" xfId="1754"/>
    <cellStyle name="표준 64 2 2 5" xfId="1755"/>
    <cellStyle name="표준 64 2 3" xfId="1756"/>
    <cellStyle name="표준 64 2 3 2" xfId="1757"/>
    <cellStyle name="표준 64 2 3 2 2" xfId="1758"/>
    <cellStyle name="표준 64 2 3 2 2 2" xfId="1759"/>
    <cellStyle name="표준 64 2 3 2 3" xfId="1760"/>
    <cellStyle name="표준 64 2 3 3" xfId="1761"/>
    <cellStyle name="표준 64 2 3 3 2" xfId="1762"/>
    <cellStyle name="표준 64 2 3 3 2 2" xfId="1763"/>
    <cellStyle name="표준 64 2 3 3 3" xfId="1764"/>
    <cellStyle name="표준 64 2 3 4" xfId="1765"/>
    <cellStyle name="표준 64 2 3 4 2" xfId="1766"/>
    <cellStyle name="표준 64 2 3 5" xfId="1767"/>
    <cellStyle name="표준 64 2 4" xfId="1768"/>
    <cellStyle name="표준 64 2 4 2" xfId="1769"/>
    <cellStyle name="표준 64 2 4 2 2" xfId="1770"/>
    <cellStyle name="표준 64 2 4 3" xfId="1771"/>
    <cellStyle name="표준 64 2 5" xfId="1772"/>
    <cellStyle name="표준 64 2 5 2" xfId="1773"/>
    <cellStyle name="표준 64 2 5 2 2" xfId="1774"/>
    <cellStyle name="표준 64 2 5 3" xfId="1775"/>
    <cellStyle name="표준 64 2 6" xfId="1776"/>
    <cellStyle name="표준 64 2 6 2" xfId="1777"/>
    <cellStyle name="표준 64 2 6 2 2" xfId="1778"/>
    <cellStyle name="표준 64 2 6 3" xfId="1779"/>
    <cellStyle name="표준 64 2 7" xfId="1780"/>
    <cellStyle name="표준 64 2 7 2" xfId="1781"/>
    <cellStyle name="표준 64 2 7 2 2" xfId="1782"/>
    <cellStyle name="표준 64 2 7 3" xfId="1783"/>
    <cellStyle name="표준 64 2 8" xfId="1784"/>
    <cellStyle name="표준 64 2 8 2" xfId="1785"/>
    <cellStyle name="표준 64 2 8 2 2" xfId="1786"/>
    <cellStyle name="표준 64 2 8 3" xfId="1787"/>
    <cellStyle name="표준 64 2 9" xfId="1788"/>
    <cellStyle name="표준 64 2 9 2" xfId="1789"/>
    <cellStyle name="표준 65" xfId="1790"/>
    <cellStyle name="표준 66" xfId="1791"/>
    <cellStyle name="표준 67" xfId="1792"/>
    <cellStyle name="표준 68" xfId="1793"/>
    <cellStyle name="표준 69" xfId="1794"/>
    <cellStyle name="표준 69 2" xfId="1795"/>
    <cellStyle name="표준 7" xfId="1796"/>
    <cellStyle name="표준 7 2" xfId="1797"/>
    <cellStyle name="표준 7 3" xfId="1798"/>
    <cellStyle name="표준 7_14-16.공공도서관" xfId="1799"/>
    <cellStyle name="표준 70" xfId="1800"/>
    <cellStyle name="표준 71" xfId="1801"/>
    <cellStyle name="표준 72" xfId="1802"/>
    <cellStyle name="표준 73" xfId="1803"/>
    <cellStyle name="표준 74" xfId="1804"/>
    <cellStyle name="표준 75" xfId="1805"/>
    <cellStyle name="표준 76" xfId="1806"/>
    <cellStyle name="표준 77" xfId="1807"/>
    <cellStyle name="표준 78" xfId="1808"/>
    <cellStyle name="표준 79" xfId="1809"/>
    <cellStyle name="표준 8" xfId="1810"/>
    <cellStyle name="표준 8 2" xfId="1811"/>
    <cellStyle name="표준 8 3" xfId="1812"/>
    <cellStyle name="표준 8_14-16.공공도서관" xfId="1813"/>
    <cellStyle name="표준 80" xfId="1814"/>
    <cellStyle name="표준 81" xfId="1815"/>
    <cellStyle name="표준 82" xfId="1816"/>
    <cellStyle name="표준 83" xfId="1817"/>
    <cellStyle name="표준 84" xfId="1818"/>
    <cellStyle name="표준 85" xfId="1819"/>
    <cellStyle name="표준 86" xfId="1820"/>
    <cellStyle name="표준 87" xfId="1821"/>
    <cellStyle name="표준 88" xfId="1822"/>
    <cellStyle name="표준 89" xfId="1823"/>
    <cellStyle name="표준 9" xfId="1824"/>
    <cellStyle name="표준 9 2" xfId="1825"/>
    <cellStyle name="표준 9 3" xfId="1826"/>
    <cellStyle name="표준 9 4" xfId="1827"/>
    <cellStyle name="표준 9 5" xfId="1828"/>
    <cellStyle name="표준 9 6" xfId="1829"/>
    <cellStyle name="표준 9_14-16.공공도서관" xfId="1830"/>
    <cellStyle name="표준 90" xfId="1831"/>
    <cellStyle name="표준 91" xfId="1832"/>
    <cellStyle name="표준 92" xfId="1833"/>
    <cellStyle name="표준 93" xfId="1834"/>
    <cellStyle name="표준 94" xfId="1835"/>
    <cellStyle name="표준 95" xfId="1836"/>
    <cellStyle name="표준 96" xfId="1837"/>
    <cellStyle name="표준 97" xfId="1838"/>
    <cellStyle name="표준 98" xfId="1839"/>
    <cellStyle name="표준 99" xfId="1840"/>
    <cellStyle name="표준_02-토지(군)" xfId="1841"/>
    <cellStyle name="표준_03-인구(군)" xfId="1842"/>
    <cellStyle name="표준_07-광업및제조업" xfId="1843"/>
    <cellStyle name="표준_08-전기가스" xfId="1844"/>
    <cellStyle name="표준_08-전기가스수도" xfId="1845"/>
    <cellStyle name="합산" xfId="1846"/>
    <cellStyle name="화폐기호" xfId="1847"/>
    <cellStyle name="화폐기호0" xfId="184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Normal="100" workbookViewId="0">
      <selection activeCell="F22" sqref="F22"/>
    </sheetView>
  </sheetViews>
  <sheetFormatPr defaultColWidth="10.28515625" defaultRowHeight="17.25"/>
  <cols>
    <col min="1" max="1" width="10.28515625" style="1" customWidth="1"/>
    <col min="2" max="2" width="7.28515625" style="1" customWidth="1"/>
    <col min="3" max="16384" width="10.28515625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287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97</v>
      </c>
      <c r="B10" s="3"/>
      <c r="C10" s="3"/>
      <c r="D10" s="3"/>
      <c r="E10" s="3"/>
      <c r="F10" s="3"/>
      <c r="G10" s="3"/>
      <c r="H10" s="3"/>
      <c r="I10" s="3"/>
      <c r="J10" s="3"/>
    </row>
  </sheetData>
  <phoneticPr fontId="8" type="noConversion"/>
  <pageMargins left="0.75" right="0.75" top="1" bottom="1" header="0.5" footer="0.5"/>
  <pageSetup paperSize="9" scale="94" fitToHeight="2" orientation="portrait" horizontalDpi="300" verticalDpi="300" r:id="rId1"/>
  <headerFooter alignWithMargins="0"/>
  <rowBreaks count="1" manualBreakCount="1">
    <brk id="43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56"/>
  <sheetViews>
    <sheetView tabSelected="1" view="pageBreakPreview" zoomScaleNormal="100" workbookViewId="0">
      <selection activeCell="M48" sqref="M48"/>
    </sheetView>
  </sheetViews>
  <sheetFormatPr defaultRowHeight="13.5" outlineLevelRow="1"/>
  <cols>
    <col min="1" max="9" width="14.28515625" style="16" customWidth="1"/>
    <col min="10" max="16384" width="9.140625" style="16"/>
  </cols>
  <sheetData>
    <row r="1" spans="1:9" s="5" customFormat="1" ht="24.95" customHeight="1">
      <c r="I1" s="59"/>
    </row>
    <row r="2" spans="1:9" s="5" customFormat="1" ht="24.95" customHeight="1">
      <c r="I2" s="59"/>
    </row>
    <row r="3" spans="1:9" s="9" customFormat="1" ht="24.95" customHeight="1">
      <c r="A3" s="344" t="s">
        <v>101</v>
      </c>
      <c r="B3" s="7"/>
      <c r="C3" s="7"/>
      <c r="D3" s="7"/>
      <c r="E3" s="7"/>
      <c r="F3" s="7"/>
      <c r="G3" s="96"/>
      <c r="H3" s="96"/>
      <c r="I3" s="7"/>
    </row>
    <row r="4" spans="1:9" s="12" customFormat="1" ht="35.25">
      <c r="A4" s="345" t="s">
        <v>28</v>
      </c>
      <c r="B4" s="11"/>
      <c r="C4" s="11"/>
      <c r="D4" s="11"/>
      <c r="E4" s="11"/>
      <c r="F4" s="11"/>
      <c r="G4" s="11"/>
      <c r="H4" s="11"/>
      <c r="I4" s="11"/>
    </row>
    <row r="5" spans="1:9" s="13" customFormat="1" ht="15" customHeight="1" thickBot="1">
      <c r="A5" s="13" t="s">
        <v>108</v>
      </c>
      <c r="I5" s="13" t="s">
        <v>396</v>
      </c>
    </row>
    <row r="6" spans="1:9" s="9" customFormat="1" ht="15.75" customHeight="1">
      <c r="A6" s="217" t="s">
        <v>82</v>
      </c>
      <c r="B6" s="217" t="s">
        <v>260</v>
      </c>
      <c r="C6" s="493" t="s">
        <v>19</v>
      </c>
      <c r="D6" s="493" t="s">
        <v>31</v>
      </c>
      <c r="E6" s="513" t="s">
        <v>188</v>
      </c>
      <c r="F6" s="537" t="s">
        <v>318</v>
      </c>
      <c r="G6" s="539"/>
      <c r="H6" s="514" t="s">
        <v>313</v>
      </c>
      <c r="I6" s="514" t="s">
        <v>261</v>
      </c>
    </row>
    <row r="7" spans="1:9" s="9" customFormat="1" ht="15.75" customHeight="1">
      <c r="A7" s="220"/>
      <c r="B7" s="220"/>
      <c r="C7" s="496"/>
      <c r="D7" s="496"/>
      <c r="E7" s="496"/>
      <c r="F7" s="496" t="s">
        <v>316</v>
      </c>
      <c r="G7" s="496" t="s">
        <v>315</v>
      </c>
      <c r="H7" s="497"/>
      <c r="I7" s="515"/>
    </row>
    <row r="8" spans="1:9" s="9" customFormat="1" ht="15.75" customHeight="1">
      <c r="A8" s="224" t="s">
        <v>193</v>
      </c>
      <c r="B8" s="224" t="s">
        <v>1</v>
      </c>
      <c r="C8" s="501" t="s">
        <v>27</v>
      </c>
      <c r="D8" s="501" t="s">
        <v>195</v>
      </c>
      <c r="E8" s="503" t="s">
        <v>99</v>
      </c>
      <c r="F8" s="501" t="s">
        <v>317</v>
      </c>
      <c r="G8" s="501" t="s">
        <v>319</v>
      </c>
      <c r="H8" s="502" t="s">
        <v>314</v>
      </c>
      <c r="I8" s="516" t="s">
        <v>49</v>
      </c>
    </row>
    <row r="9" spans="1:9" ht="25.5" hidden="1" customHeight="1">
      <c r="A9" s="15">
        <v>2012</v>
      </c>
      <c r="B9" s="28">
        <v>4994881</v>
      </c>
      <c r="C9" s="28">
        <v>1372481</v>
      </c>
      <c r="D9" s="64">
        <v>2718836</v>
      </c>
      <c r="E9" s="64">
        <v>857075</v>
      </c>
      <c r="F9" s="64"/>
      <c r="G9" s="28">
        <v>46489</v>
      </c>
      <c r="H9" s="28"/>
      <c r="I9" s="28">
        <v>0</v>
      </c>
    </row>
    <row r="10" spans="1:9" ht="25.5" customHeight="1">
      <c r="A10" s="15">
        <v>2013</v>
      </c>
      <c r="B10" s="28">
        <v>4985008</v>
      </c>
      <c r="C10" s="28">
        <v>1457310</v>
      </c>
      <c r="D10" s="64">
        <v>2650183</v>
      </c>
      <c r="E10" s="64">
        <v>826127</v>
      </c>
      <c r="F10" s="28">
        <v>51388</v>
      </c>
      <c r="G10" s="28">
        <v>0</v>
      </c>
      <c r="H10" s="28"/>
      <c r="I10" s="28">
        <v>0</v>
      </c>
    </row>
    <row r="11" spans="1:9" s="18" customFormat="1" ht="25.5" customHeight="1">
      <c r="A11" s="15">
        <v>2014</v>
      </c>
      <c r="B11" s="28">
        <v>5090025</v>
      </c>
      <c r="C11" s="28">
        <v>1471120</v>
      </c>
      <c r="D11" s="64">
        <v>2696227</v>
      </c>
      <c r="E11" s="64">
        <v>854716</v>
      </c>
      <c r="F11" s="28">
        <v>67962</v>
      </c>
      <c r="G11" s="28">
        <v>0</v>
      </c>
      <c r="H11" s="28"/>
      <c r="I11" s="28">
        <v>0</v>
      </c>
    </row>
    <row r="12" spans="1:9" ht="25.5" customHeight="1">
      <c r="A12" s="15">
        <v>2015</v>
      </c>
      <c r="B12" s="84">
        <v>5819038</v>
      </c>
      <c r="C12" s="28">
        <v>1523739</v>
      </c>
      <c r="D12" s="28">
        <v>3249424</v>
      </c>
      <c r="E12" s="28">
        <v>982910</v>
      </c>
      <c r="F12" s="28">
        <v>62964</v>
      </c>
      <c r="G12" s="28">
        <v>0</v>
      </c>
      <c r="H12" s="28"/>
      <c r="I12" s="28">
        <v>0</v>
      </c>
    </row>
    <row r="13" spans="1:9" ht="25.5" customHeight="1">
      <c r="A13" s="15">
        <v>2016</v>
      </c>
      <c r="B13" s="84">
        <v>6816856</v>
      </c>
      <c r="C13" s="28">
        <v>1739853</v>
      </c>
      <c r="D13" s="28">
        <v>3844872</v>
      </c>
      <c r="E13" s="28">
        <v>1166309</v>
      </c>
      <c r="F13" s="28">
        <v>65822</v>
      </c>
      <c r="G13" s="28">
        <v>0</v>
      </c>
      <c r="H13" s="28"/>
      <c r="I13" s="28">
        <v>0</v>
      </c>
    </row>
    <row r="14" spans="1:9" ht="25.5" hidden="1" customHeight="1" outlineLevel="1">
      <c r="A14" s="17">
        <v>2016</v>
      </c>
      <c r="B14" s="97">
        <f>SUM(B16:B25)</f>
        <v>6816856</v>
      </c>
      <c r="C14" s="97">
        <f t="shared" ref="C14:I14" si="0">SUM(C16:C25)</f>
        <v>1739853</v>
      </c>
      <c r="D14" s="97">
        <f t="shared" si="0"/>
        <v>3844872</v>
      </c>
      <c r="E14" s="97">
        <f t="shared" si="0"/>
        <v>1166309</v>
      </c>
      <c r="F14" s="97">
        <f t="shared" si="0"/>
        <v>65822</v>
      </c>
      <c r="G14" s="97">
        <f t="shared" si="0"/>
        <v>0</v>
      </c>
      <c r="H14" s="97">
        <f t="shared" si="0"/>
        <v>0</v>
      </c>
      <c r="I14" s="97">
        <f t="shared" si="0"/>
        <v>0</v>
      </c>
    </row>
    <row r="15" spans="1:9" ht="6.75" hidden="1" customHeight="1" outlineLevel="1">
      <c r="A15" s="17"/>
      <c r="B15" s="99"/>
      <c r="C15" s="100"/>
      <c r="D15" s="100"/>
      <c r="E15" s="100"/>
      <c r="F15" s="100"/>
      <c r="G15" s="100"/>
      <c r="H15" s="100"/>
      <c r="I15" s="100"/>
    </row>
    <row r="16" spans="1:9" ht="34.5" hidden="1" customHeight="1" outlineLevel="1">
      <c r="A16" s="101" t="s">
        <v>187</v>
      </c>
      <c r="B16" s="102">
        <f t="shared" ref="B16:B25" si="1">SUM(C16:I16)</f>
        <v>3389563</v>
      </c>
      <c r="C16" s="103">
        <v>1330452</v>
      </c>
      <c r="D16" s="103">
        <v>1083975</v>
      </c>
      <c r="E16" s="103">
        <v>909314</v>
      </c>
      <c r="F16" s="103">
        <v>65822</v>
      </c>
      <c r="G16" s="103">
        <v>0</v>
      </c>
      <c r="H16" s="103"/>
      <c r="I16" s="103">
        <v>0</v>
      </c>
    </row>
    <row r="17" spans="1:14" ht="34.5" hidden="1" customHeight="1" outlineLevel="1">
      <c r="A17" s="101" t="s">
        <v>84</v>
      </c>
      <c r="B17" s="102">
        <f t="shared" si="1"/>
        <v>474973</v>
      </c>
      <c r="C17" s="104">
        <v>95111</v>
      </c>
      <c r="D17" s="104">
        <v>350856</v>
      </c>
      <c r="E17" s="104">
        <v>29006</v>
      </c>
      <c r="F17" s="104">
        <v>0</v>
      </c>
      <c r="G17" s="104">
        <v>0</v>
      </c>
      <c r="H17" s="104"/>
      <c r="I17" s="103">
        <v>0</v>
      </c>
    </row>
    <row r="18" spans="1:14" ht="34.5" hidden="1" customHeight="1" outlineLevel="1">
      <c r="A18" s="101" t="s">
        <v>85</v>
      </c>
      <c r="B18" s="102">
        <f t="shared" si="1"/>
        <v>168533</v>
      </c>
      <c r="C18" s="104">
        <v>19499</v>
      </c>
      <c r="D18" s="104">
        <v>144271</v>
      </c>
      <c r="E18" s="104">
        <v>4763</v>
      </c>
      <c r="F18" s="104">
        <v>0</v>
      </c>
      <c r="G18" s="104">
        <v>0</v>
      </c>
      <c r="H18" s="104"/>
      <c r="I18" s="103">
        <v>0</v>
      </c>
    </row>
    <row r="19" spans="1:14" ht="34.5" hidden="1" customHeight="1" outlineLevel="1">
      <c r="A19" s="101" t="s">
        <v>86</v>
      </c>
      <c r="B19" s="102">
        <f t="shared" si="1"/>
        <v>32379</v>
      </c>
      <c r="C19" s="104">
        <v>12760</v>
      </c>
      <c r="D19" s="104">
        <v>9815</v>
      </c>
      <c r="E19" s="104">
        <v>9804</v>
      </c>
      <c r="F19" s="104">
        <v>0</v>
      </c>
      <c r="G19" s="104">
        <v>0</v>
      </c>
      <c r="H19" s="104"/>
      <c r="I19" s="103">
        <v>0</v>
      </c>
    </row>
    <row r="20" spans="1:14" ht="34.5" hidden="1" customHeight="1" outlineLevel="1">
      <c r="A20" s="101" t="s">
        <v>87</v>
      </c>
      <c r="B20" s="102">
        <f t="shared" si="1"/>
        <v>119136</v>
      </c>
      <c r="C20" s="104">
        <v>27850</v>
      </c>
      <c r="D20" s="104">
        <v>37141</v>
      </c>
      <c r="E20" s="104">
        <v>54145</v>
      </c>
      <c r="F20" s="104">
        <v>0</v>
      </c>
      <c r="G20" s="104">
        <v>0</v>
      </c>
      <c r="H20" s="104"/>
      <c r="I20" s="103">
        <v>0</v>
      </c>
    </row>
    <row r="21" spans="1:14" ht="34.5" hidden="1" customHeight="1" outlineLevel="1">
      <c r="A21" s="101" t="s">
        <v>88</v>
      </c>
      <c r="B21" s="102">
        <f t="shared" si="1"/>
        <v>36504</v>
      </c>
      <c r="C21" s="104">
        <v>19320</v>
      </c>
      <c r="D21" s="104">
        <v>7476</v>
      </c>
      <c r="E21" s="104">
        <v>9708</v>
      </c>
      <c r="F21" s="104">
        <v>0</v>
      </c>
      <c r="G21" s="104">
        <v>0</v>
      </c>
      <c r="H21" s="104"/>
      <c r="I21" s="103">
        <v>0</v>
      </c>
    </row>
    <row r="22" spans="1:14" ht="34.5" hidden="1" customHeight="1" outlineLevel="1">
      <c r="A22" s="101" t="s">
        <v>89</v>
      </c>
      <c r="B22" s="102">
        <f t="shared" si="1"/>
        <v>1654084</v>
      </c>
      <c r="C22" s="104">
        <v>135582</v>
      </c>
      <c r="D22" s="104">
        <v>1459353</v>
      </c>
      <c r="E22" s="104">
        <v>59149</v>
      </c>
      <c r="F22" s="104">
        <v>0</v>
      </c>
      <c r="G22" s="104">
        <v>0</v>
      </c>
      <c r="H22" s="104"/>
      <c r="I22" s="103">
        <v>0</v>
      </c>
    </row>
    <row r="23" spans="1:14" ht="34.5" hidden="1" customHeight="1" outlineLevel="1">
      <c r="A23" s="101" t="s">
        <v>90</v>
      </c>
      <c r="B23" s="102">
        <f t="shared" si="1"/>
        <v>0</v>
      </c>
      <c r="C23" s="104">
        <v>0</v>
      </c>
      <c r="D23" s="104">
        <v>0</v>
      </c>
      <c r="E23" s="104">
        <v>0</v>
      </c>
      <c r="F23" s="104">
        <v>0</v>
      </c>
      <c r="G23" s="104">
        <v>0</v>
      </c>
      <c r="H23" s="104"/>
      <c r="I23" s="103">
        <v>0</v>
      </c>
    </row>
    <row r="24" spans="1:14" ht="34.5" hidden="1" customHeight="1" outlineLevel="1">
      <c r="A24" s="101" t="s">
        <v>91</v>
      </c>
      <c r="B24" s="102">
        <f t="shared" si="1"/>
        <v>871897</v>
      </c>
      <c r="C24" s="105">
        <v>74735</v>
      </c>
      <c r="D24" s="105">
        <v>731427</v>
      </c>
      <c r="E24" s="105">
        <v>65735</v>
      </c>
      <c r="F24" s="105">
        <v>0</v>
      </c>
      <c r="G24" s="105">
        <v>0</v>
      </c>
      <c r="H24" s="105"/>
      <c r="I24" s="103">
        <v>0</v>
      </c>
    </row>
    <row r="25" spans="1:14" ht="34.5" hidden="1" customHeight="1" outlineLevel="1">
      <c r="A25" s="101" t="s">
        <v>92</v>
      </c>
      <c r="B25" s="102">
        <f t="shared" si="1"/>
        <v>69787</v>
      </c>
      <c r="C25" s="104">
        <v>24544</v>
      </c>
      <c r="D25" s="104">
        <v>20558</v>
      </c>
      <c r="E25" s="103">
        <v>24685</v>
      </c>
      <c r="F25" s="103">
        <v>0</v>
      </c>
      <c r="G25" s="103">
        <v>0</v>
      </c>
      <c r="H25" s="103"/>
      <c r="I25" s="103">
        <v>0</v>
      </c>
    </row>
    <row r="26" spans="1:14" ht="33.950000000000003" customHeight="1" collapsed="1">
      <c r="A26" s="15">
        <v>2017</v>
      </c>
      <c r="B26" s="84">
        <v>7939151</v>
      </c>
      <c r="C26" s="28">
        <v>2019162</v>
      </c>
      <c r="D26" s="28">
        <v>4586477</v>
      </c>
      <c r="E26" s="28">
        <v>1271639</v>
      </c>
      <c r="F26" s="28">
        <v>61873</v>
      </c>
      <c r="G26" s="28">
        <v>0</v>
      </c>
      <c r="H26" s="28"/>
      <c r="I26" s="28">
        <v>0</v>
      </c>
    </row>
    <row r="27" spans="1:14" s="13" customFormat="1" ht="14.25" hidden="1" customHeight="1" outlineLevel="1">
      <c r="A27" s="17"/>
      <c r="B27" s="99"/>
      <c r="C27" s="99"/>
      <c r="D27" s="99"/>
      <c r="E27" s="99"/>
      <c r="F27" s="99"/>
      <c r="G27" s="99"/>
      <c r="H27" s="99"/>
      <c r="I27" s="99"/>
      <c r="J27" s="22"/>
      <c r="K27" s="22"/>
      <c r="L27" s="22"/>
      <c r="M27" s="22"/>
      <c r="N27" s="81"/>
    </row>
    <row r="28" spans="1:14" ht="33.950000000000003" hidden="1" customHeight="1" outlineLevel="1">
      <c r="A28" s="101" t="s">
        <v>187</v>
      </c>
      <c r="B28" s="102">
        <v>3902315</v>
      </c>
      <c r="C28" s="103">
        <v>1535325</v>
      </c>
      <c r="D28" s="103">
        <v>1304135</v>
      </c>
      <c r="E28" s="103">
        <v>1000982</v>
      </c>
      <c r="F28" s="103">
        <v>61873</v>
      </c>
      <c r="G28" s="103">
        <v>0</v>
      </c>
      <c r="H28" s="103"/>
      <c r="I28" s="103">
        <v>0</v>
      </c>
    </row>
    <row r="29" spans="1:14" ht="33.950000000000003" hidden="1" customHeight="1" outlineLevel="1">
      <c r="A29" s="101" t="s">
        <v>84</v>
      </c>
      <c r="B29" s="102">
        <v>564692</v>
      </c>
      <c r="C29" s="104">
        <v>105659</v>
      </c>
      <c r="D29" s="104">
        <v>428511</v>
      </c>
      <c r="E29" s="104">
        <v>30522</v>
      </c>
      <c r="F29" s="104">
        <v>0</v>
      </c>
      <c r="G29" s="104">
        <v>0</v>
      </c>
      <c r="H29" s="104"/>
      <c r="I29" s="103">
        <v>0</v>
      </c>
    </row>
    <row r="30" spans="1:14" ht="33.950000000000003" hidden="1" customHeight="1" outlineLevel="1">
      <c r="A30" s="101" t="s">
        <v>85</v>
      </c>
      <c r="B30" s="102">
        <v>239913</v>
      </c>
      <c r="C30" s="104">
        <v>26573</v>
      </c>
      <c r="D30" s="104">
        <v>207000</v>
      </c>
      <c r="E30" s="104">
        <v>6340</v>
      </c>
      <c r="F30" s="104">
        <v>0</v>
      </c>
      <c r="G30" s="104">
        <v>0</v>
      </c>
      <c r="H30" s="104"/>
      <c r="I30" s="103">
        <v>0</v>
      </c>
    </row>
    <row r="31" spans="1:14" ht="33.950000000000003" hidden="1" customHeight="1" outlineLevel="1">
      <c r="A31" s="101" t="s">
        <v>86</v>
      </c>
      <c r="B31" s="102">
        <v>36807</v>
      </c>
      <c r="C31" s="104">
        <v>12704</v>
      </c>
      <c r="D31" s="104">
        <v>12409</v>
      </c>
      <c r="E31" s="104">
        <v>11694</v>
      </c>
      <c r="F31" s="104">
        <v>0</v>
      </c>
      <c r="G31" s="104">
        <v>0</v>
      </c>
      <c r="H31" s="104"/>
      <c r="I31" s="103">
        <v>0</v>
      </c>
    </row>
    <row r="32" spans="1:14" ht="33.950000000000003" hidden="1" customHeight="1" outlineLevel="1">
      <c r="A32" s="101" t="s">
        <v>87</v>
      </c>
      <c r="B32" s="102">
        <v>124036</v>
      </c>
      <c r="C32" s="104">
        <v>35909</v>
      </c>
      <c r="D32" s="104">
        <v>35172</v>
      </c>
      <c r="E32" s="104">
        <v>52955</v>
      </c>
      <c r="F32" s="104">
        <v>0</v>
      </c>
      <c r="G32" s="104">
        <v>0</v>
      </c>
      <c r="H32" s="104"/>
      <c r="I32" s="103">
        <v>0</v>
      </c>
    </row>
    <row r="33" spans="1:9" ht="33.950000000000003" hidden="1" customHeight="1" outlineLevel="1">
      <c r="A33" s="101" t="s">
        <v>88</v>
      </c>
      <c r="B33" s="102">
        <v>45247</v>
      </c>
      <c r="C33" s="104">
        <v>24515</v>
      </c>
      <c r="D33" s="104">
        <v>8332</v>
      </c>
      <c r="E33" s="104">
        <v>12400</v>
      </c>
      <c r="F33" s="104">
        <v>0</v>
      </c>
      <c r="G33" s="104">
        <v>0</v>
      </c>
      <c r="H33" s="104"/>
      <c r="I33" s="103">
        <v>0</v>
      </c>
    </row>
    <row r="34" spans="1:9" ht="33.950000000000003" hidden="1" customHeight="1" outlineLevel="1">
      <c r="A34" s="101" t="s">
        <v>89</v>
      </c>
      <c r="B34" s="102">
        <v>1985606</v>
      </c>
      <c r="C34" s="104">
        <v>163682</v>
      </c>
      <c r="D34" s="104">
        <v>1759678</v>
      </c>
      <c r="E34" s="104">
        <v>62246</v>
      </c>
      <c r="F34" s="104">
        <v>0</v>
      </c>
      <c r="G34" s="104">
        <v>0</v>
      </c>
      <c r="H34" s="104"/>
      <c r="I34" s="103">
        <v>0</v>
      </c>
    </row>
    <row r="35" spans="1:9" ht="33.950000000000003" hidden="1" customHeight="1" outlineLevel="1">
      <c r="A35" s="101" t="s">
        <v>90</v>
      </c>
      <c r="B35" s="102">
        <v>0</v>
      </c>
      <c r="C35" s="104">
        <v>0</v>
      </c>
      <c r="D35" s="104">
        <v>0</v>
      </c>
      <c r="E35" s="104">
        <v>0</v>
      </c>
      <c r="F35" s="104">
        <v>0</v>
      </c>
      <c r="G35" s="104">
        <v>0</v>
      </c>
      <c r="H35" s="104"/>
      <c r="I35" s="103">
        <v>0</v>
      </c>
    </row>
    <row r="36" spans="1:9" ht="33.950000000000003" hidden="1" customHeight="1" outlineLevel="1">
      <c r="A36" s="101" t="s">
        <v>91</v>
      </c>
      <c r="B36" s="102">
        <v>962162</v>
      </c>
      <c r="C36" s="105">
        <v>83368</v>
      </c>
      <c r="D36" s="105">
        <v>809322</v>
      </c>
      <c r="E36" s="105">
        <v>69472</v>
      </c>
      <c r="F36" s="105">
        <v>0</v>
      </c>
      <c r="G36" s="105">
        <v>0</v>
      </c>
      <c r="H36" s="105"/>
      <c r="I36" s="103">
        <v>0</v>
      </c>
    </row>
    <row r="37" spans="1:9" ht="33.950000000000003" hidden="1" customHeight="1" outlineLevel="1">
      <c r="A37" s="101" t="s">
        <v>92</v>
      </c>
      <c r="B37" s="102">
        <v>78373</v>
      </c>
      <c r="C37" s="104">
        <v>31427</v>
      </c>
      <c r="D37" s="104">
        <v>21918</v>
      </c>
      <c r="E37" s="103">
        <v>25028</v>
      </c>
      <c r="F37" s="103">
        <v>0</v>
      </c>
      <c r="G37" s="103">
        <v>0</v>
      </c>
      <c r="H37" s="103"/>
      <c r="I37" s="103">
        <v>0</v>
      </c>
    </row>
    <row r="38" spans="1:9" ht="39.950000000000003" customHeight="1" collapsed="1">
      <c r="A38" s="17">
        <v>2018</v>
      </c>
      <c r="B38" s="99">
        <f>SUM(B40:B49)</f>
        <v>9525328</v>
      </c>
      <c r="C38" s="99">
        <f t="shared" ref="C38:I38" si="2">SUM(C40:C49)</f>
        <v>2398354</v>
      </c>
      <c r="D38" s="99">
        <f t="shared" si="2"/>
        <v>5611853</v>
      </c>
      <c r="E38" s="99">
        <f t="shared" si="2"/>
        <v>1438380</v>
      </c>
      <c r="F38" s="99">
        <f t="shared" si="2"/>
        <v>76741</v>
      </c>
      <c r="G38" s="99">
        <f t="shared" si="2"/>
        <v>0</v>
      </c>
      <c r="H38" s="99">
        <f t="shared" si="2"/>
        <v>0</v>
      </c>
      <c r="I38" s="99">
        <f t="shared" si="2"/>
        <v>0</v>
      </c>
    </row>
    <row r="39" spans="1:9" ht="24" customHeight="1">
      <c r="A39" s="409"/>
      <c r="B39" s="427"/>
      <c r="C39" s="427"/>
      <c r="D39" s="427"/>
      <c r="E39" s="427"/>
      <c r="F39" s="427"/>
      <c r="G39" s="427"/>
      <c r="H39" s="427"/>
      <c r="I39" s="427"/>
    </row>
    <row r="40" spans="1:9" ht="39.950000000000003" customHeight="1">
      <c r="A40" s="101" t="s">
        <v>105</v>
      </c>
      <c r="B40" s="84">
        <f>SUM(C40:I40)</f>
        <v>4498767</v>
      </c>
      <c r="C40" s="428">
        <v>1784230</v>
      </c>
      <c r="D40" s="428">
        <v>1486432</v>
      </c>
      <c r="E40" s="428">
        <v>1151364</v>
      </c>
      <c r="F40" s="428">
        <v>76741</v>
      </c>
      <c r="G40" s="428">
        <v>0</v>
      </c>
      <c r="H40" s="428">
        <v>0</v>
      </c>
      <c r="I40" s="428">
        <v>0</v>
      </c>
    </row>
    <row r="41" spans="1:9" ht="39.950000000000003" customHeight="1">
      <c r="A41" s="101" t="s">
        <v>84</v>
      </c>
      <c r="B41" s="84">
        <f t="shared" ref="B41:B49" si="3">SUM(C41:I41)</f>
        <v>713687</v>
      </c>
      <c r="C41" s="423">
        <v>131573</v>
      </c>
      <c r="D41" s="423">
        <v>553345</v>
      </c>
      <c r="E41" s="423">
        <v>28769</v>
      </c>
      <c r="F41" s="428">
        <v>0</v>
      </c>
      <c r="G41" s="428">
        <v>0</v>
      </c>
      <c r="H41" s="428">
        <v>0</v>
      </c>
      <c r="I41" s="428">
        <v>0</v>
      </c>
    </row>
    <row r="42" spans="1:9" ht="39.950000000000003" customHeight="1">
      <c r="A42" s="101" t="s">
        <v>85</v>
      </c>
      <c r="B42" s="84">
        <f t="shared" si="3"/>
        <v>284963</v>
      </c>
      <c r="C42" s="423">
        <v>34771</v>
      </c>
      <c r="D42" s="423">
        <v>241434</v>
      </c>
      <c r="E42" s="423">
        <v>8758</v>
      </c>
      <c r="F42" s="428">
        <v>0</v>
      </c>
      <c r="G42" s="428">
        <v>0</v>
      </c>
      <c r="H42" s="428">
        <v>0</v>
      </c>
      <c r="I42" s="428">
        <v>0</v>
      </c>
    </row>
    <row r="43" spans="1:9" ht="39.950000000000003" customHeight="1">
      <c r="A43" s="101" t="s">
        <v>86</v>
      </c>
      <c r="B43" s="84">
        <f t="shared" si="3"/>
        <v>38466</v>
      </c>
      <c r="C43" s="423">
        <v>14918</v>
      </c>
      <c r="D43" s="423">
        <v>12605</v>
      </c>
      <c r="E43" s="423">
        <v>10943</v>
      </c>
      <c r="F43" s="428">
        <v>0</v>
      </c>
      <c r="G43" s="428">
        <v>0</v>
      </c>
      <c r="H43" s="428">
        <v>0</v>
      </c>
      <c r="I43" s="428">
        <v>0</v>
      </c>
    </row>
    <row r="44" spans="1:9" ht="39.950000000000003" customHeight="1">
      <c r="A44" s="101" t="s">
        <v>87</v>
      </c>
      <c r="B44" s="84">
        <f t="shared" si="3"/>
        <v>149425</v>
      </c>
      <c r="C44" s="423">
        <v>48016</v>
      </c>
      <c r="D44" s="423">
        <v>55753</v>
      </c>
      <c r="E44" s="423">
        <v>45656</v>
      </c>
      <c r="F44" s="428">
        <v>0</v>
      </c>
      <c r="G44" s="428">
        <v>0</v>
      </c>
      <c r="H44" s="428">
        <v>0</v>
      </c>
      <c r="I44" s="428">
        <v>0</v>
      </c>
    </row>
    <row r="45" spans="1:9" ht="39.950000000000003" customHeight="1">
      <c r="A45" s="101" t="s">
        <v>88</v>
      </c>
      <c r="B45" s="84">
        <f t="shared" si="3"/>
        <v>55952</v>
      </c>
      <c r="C45" s="423">
        <v>31227</v>
      </c>
      <c r="D45" s="423">
        <v>10449</v>
      </c>
      <c r="E45" s="423">
        <v>14276</v>
      </c>
      <c r="F45" s="428">
        <v>0</v>
      </c>
      <c r="G45" s="428">
        <v>0</v>
      </c>
      <c r="H45" s="428">
        <v>0</v>
      </c>
      <c r="I45" s="428">
        <v>0</v>
      </c>
    </row>
    <row r="46" spans="1:9" ht="39.950000000000003" customHeight="1">
      <c r="A46" s="101" t="s">
        <v>89</v>
      </c>
      <c r="B46" s="84">
        <f t="shared" si="3"/>
        <v>2299397</v>
      </c>
      <c r="C46" s="423">
        <v>205251</v>
      </c>
      <c r="D46" s="423">
        <v>2023338</v>
      </c>
      <c r="E46" s="423">
        <v>70808</v>
      </c>
      <c r="F46" s="428">
        <v>0</v>
      </c>
      <c r="G46" s="428">
        <v>0</v>
      </c>
      <c r="H46" s="428">
        <v>0</v>
      </c>
      <c r="I46" s="428">
        <v>0</v>
      </c>
    </row>
    <row r="47" spans="1:9" ht="39.950000000000003" customHeight="1">
      <c r="A47" s="101" t="s">
        <v>90</v>
      </c>
      <c r="B47" s="84">
        <f t="shared" si="3"/>
        <v>0</v>
      </c>
      <c r="C47" s="428">
        <v>0</v>
      </c>
      <c r="D47" s="428">
        <v>0</v>
      </c>
      <c r="E47" s="428">
        <v>0</v>
      </c>
      <c r="F47" s="428">
        <v>0</v>
      </c>
      <c r="G47" s="428"/>
      <c r="H47" s="428">
        <v>0</v>
      </c>
      <c r="I47" s="428">
        <v>0</v>
      </c>
    </row>
    <row r="48" spans="1:9" ht="39.950000000000003" customHeight="1">
      <c r="A48" s="101" t="s">
        <v>91</v>
      </c>
      <c r="B48" s="84">
        <f t="shared" si="3"/>
        <v>1385669</v>
      </c>
      <c r="C48" s="426">
        <v>100985</v>
      </c>
      <c r="D48" s="426">
        <v>1205398</v>
      </c>
      <c r="E48" s="426">
        <v>79286</v>
      </c>
      <c r="F48" s="428">
        <v>0</v>
      </c>
      <c r="G48" s="428">
        <v>0</v>
      </c>
      <c r="H48" s="428">
        <v>0</v>
      </c>
      <c r="I48" s="428">
        <v>0</v>
      </c>
    </row>
    <row r="49" spans="1:9" ht="39.950000000000003" customHeight="1">
      <c r="A49" s="101" t="s">
        <v>92</v>
      </c>
      <c r="B49" s="84">
        <f t="shared" si="3"/>
        <v>99002</v>
      </c>
      <c r="C49" s="423">
        <v>47383</v>
      </c>
      <c r="D49" s="423">
        <v>23099</v>
      </c>
      <c r="E49" s="428">
        <v>28520</v>
      </c>
      <c r="F49" s="428">
        <v>0</v>
      </c>
      <c r="G49" s="428">
        <v>0</v>
      </c>
      <c r="H49" s="428">
        <v>0</v>
      </c>
      <c r="I49" s="428">
        <v>0</v>
      </c>
    </row>
    <row r="50" spans="1:9">
      <c r="A50" s="19"/>
      <c r="B50" s="21"/>
      <c r="C50" s="21"/>
      <c r="D50" s="21"/>
      <c r="E50" s="21"/>
      <c r="F50" s="21"/>
      <c r="G50" s="21"/>
      <c r="H50" s="21"/>
      <c r="I50" s="106"/>
    </row>
    <row r="51" spans="1:9">
      <c r="A51" s="77" t="s">
        <v>320</v>
      </c>
      <c r="B51" s="22"/>
      <c r="C51" s="22"/>
      <c r="D51" s="22"/>
      <c r="E51" s="22"/>
      <c r="F51" s="22"/>
      <c r="G51" s="22"/>
      <c r="H51" s="22"/>
      <c r="I51" s="22"/>
    </row>
    <row r="52" spans="1:9">
      <c r="A52" s="23"/>
      <c r="B52" s="24"/>
      <c r="C52" s="24"/>
      <c r="D52" s="24"/>
      <c r="E52" s="24"/>
      <c r="F52" s="24"/>
      <c r="G52" s="24"/>
      <c r="H52" s="24"/>
      <c r="I52" s="24"/>
    </row>
    <row r="54" spans="1:9">
      <c r="A54" s="57"/>
    </row>
    <row r="55" spans="1:9">
      <c r="A55" s="107"/>
    </row>
    <row r="56" spans="1:9">
      <c r="A56" s="108"/>
    </row>
  </sheetData>
  <mergeCells count="1">
    <mergeCell ref="F6:G6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8" pageOrder="overThenDown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31"/>
  <sheetViews>
    <sheetView view="pageBreakPreview" zoomScaleNormal="100" zoomScaleSheetLayoutView="100" workbookViewId="0">
      <selection activeCell="I6" sqref="I6"/>
    </sheetView>
  </sheetViews>
  <sheetFormatPr defaultRowHeight="13.5"/>
  <cols>
    <col min="1" max="1" width="12.42578125" style="16" customWidth="1"/>
    <col min="2" max="4" width="13.5703125" style="16" customWidth="1"/>
    <col min="5" max="5" width="12" style="16" customWidth="1"/>
    <col min="6" max="6" width="12.7109375" style="16" customWidth="1"/>
    <col min="7" max="7" width="13.42578125" style="16" customWidth="1"/>
    <col min="8" max="8" width="12.7109375" style="16" customWidth="1"/>
    <col min="9" max="9" width="17.42578125" style="16" customWidth="1"/>
    <col min="10" max="10" width="14.28515625" style="16" customWidth="1"/>
    <col min="11" max="11" width="9.28515625" style="16" customWidth="1"/>
    <col min="12" max="16384" width="9.140625" style="16"/>
  </cols>
  <sheetData>
    <row r="1" spans="1:10" s="5" customFormat="1" ht="39" customHeight="1">
      <c r="I1" s="25"/>
    </row>
    <row r="2" spans="1:10" s="5" customFormat="1" ht="39" customHeight="1">
      <c r="I2" s="25"/>
    </row>
    <row r="3" spans="1:10" s="9" customFormat="1" ht="33.75" customHeight="1">
      <c r="A3" s="78" t="s">
        <v>102</v>
      </c>
      <c r="B3" s="6"/>
      <c r="C3" s="6"/>
      <c r="D3" s="6"/>
      <c r="E3" s="6"/>
      <c r="F3" s="6"/>
      <c r="G3" s="6"/>
      <c r="H3" s="6"/>
      <c r="I3" s="6"/>
      <c r="J3" s="79"/>
    </row>
    <row r="4" spans="1:10" s="12" customFormat="1" ht="44.25" customHeight="1">
      <c r="A4" s="78" t="s">
        <v>109</v>
      </c>
      <c r="B4" s="10"/>
      <c r="C4" s="10"/>
      <c r="D4" s="11"/>
      <c r="E4" s="11"/>
      <c r="F4" s="11"/>
      <c r="G4" s="11"/>
      <c r="H4" s="11"/>
      <c r="I4" s="11"/>
      <c r="J4" s="80"/>
    </row>
    <row r="5" spans="1:10" s="12" customFormat="1" ht="44.25" customHeight="1">
      <c r="A5" s="78"/>
      <c r="B5" s="10"/>
      <c r="C5" s="10"/>
      <c r="D5" s="11"/>
      <c r="E5" s="11"/>
      <c r="F5" s="11"/>
      <c r="G5" s="11"/>
      <c r="H5" s="11"/>
      <c r="I5" s="11"/>
      <c r="J5" s="80"/>
    </row>
    <row r="6" spans="1:10" s="13" customFormat="1" ht="15" customHeight="1" thickBot="1">
      <c r="A6" s="14" t="s">
        <v>397</v>
      </c>
      <c r="I6" s="13" t="s">
        <v>398</v>
      </c>
      <c r="J6" s="81"/>
    </row>
    <row r="7" spans="1:10" s="9" customFormat="1" ht="14.25" customHeight="1">
      <c r="A7" s="544" t="s">
        <v>81</v>
      </c>
      <c r="B7" s="262" t="s">
        <v>212</v>
      </c>
      <c r="C7" s="263" t="s">
        <v>213</v>
      </c>
      <c r="D7" s="264" t="s">
        <v>214</v>
      </c>
      <c r="E7" s="540" t="s">
        <v>215</v>
      </c>
      <c r="F7" s="541"/>
      <c r="G7" s="541"/>
      <c r="H7" s="541"/>
      <c r="I7" s="265" t="s">
        <v>216</v>
      </c>
    </row>
    <row r="8" spans="1:10" s="9" customFormat="1" ht="14.25" customHeight="1">
      <c r="A8" s="544"/>
      <c r="B8" s="266" t="s">
        <v>233</v>
      </c>
      <c r="C8" s="267" t="s">
        <v>217</v>
      </c>
      <c r="D8" s="268" t="s">
        <v>234</v>
      </c>
      <c r="E8" s="542" t="s">
        <v>218</v>
      </c>
      <c r="F8" s="543"/>
      <c r="G8" s="543"/>
      <c r="H8" s="543"/>
      <c r="I8" s="269" t="s">
        <v>237</v>
      </c>
    </row>
    <row r="9" spans="1:10" s="9" customFormat="1" ht="14.25" customHeight="1">
      <c r="A9" s="544"/>
      <c r="B9" s="266" t="s">
        <v>235</v>
      </c>
      <c r="C9" s="270" t="s">
        <v>219</v>
      </c>
      <c r="D9" s="271" t="s">
        <v>220</v>
      </c>
      <c r="E9" s="271" t="s">
        <v>221</v>
      </c>
      <c r="F9" s="266" t="s">
        <v>222</v>
      </c>
      <c r="G9" s="266" t="s">
        <v>223</v>
      </c>
      <c r="H9" s="270" t="s">
        <v>224</v>
      </c>
      <c r="I9" s="272" t="s">
        <v>225</v>
      </c>
    </row>
    <row r="10" spans="1:10" s="9" customFormat="1" ht="14.25" customHeight="1">
      <c r="A10" s="545"/>
      <c r="B10" s="273" t="s">
        <v>236</v>
      </c>
      <c r="C10" s="274" t="s">
        <v>226</v>
      </c>
      <c r="D10" s="275"/>
      <c r="E10" s="275"/>
      <c r="F10" s="276" t="s">
        <v>227</v>
      </c>
      <c r="G10" s="276" t="s">
        <v>228</v>
      </c>
      <c r="H10" s="277" t="s">
        <v>229</v>
      </c>
      <c r="I10" s="278" t="s">
        <v>230</v>
      </c>
    </row>
    <row r="11" spans="1:10" ht="65.099999999999994" hidden="1" customHeight="1">
      <c r="A11" s="15">
        <v>2012</v>
      </c>
      <c r="B11" s="82">
        <v>70401</v>
      </c>
      <c r="C11" s="82" t="s">
        <v>251</v>
      </c>
      <c r="D11" s="82" t="s">
        <v>251</v>
      </c>
      <c r="E11" s="82">
        <v>51921</v>
      </c>
      <c r="F11" s="82">
        <v>0</v>
      </c>
      <c r="G11" s="83">
        <v>383</v>
      </c>
      <c r="H11" s="84">
        <v>51538</v>
      </c>
      <c r="I11" s="85">
        <v>73.750372864021813</v>
      </c>
      <c r="J11" s="70"/>
    </row>
    <row r="12" spans="1:10" ht="65.099999999999994" customHeight="1">
      <c r="A12" s="15">
        <v>2013</v>
      </c>
      <c r="B12" s="82">
        <v>71360</v>
      </c>
      <c r="C12" s="82">
        <f>B12-D12</f>
        <v>18985</v>
      </c>
      <c r="D12" s="82">
        <v>52375</v>
      </c>
      <c r="E12" s="82">
        <v>52375</v>
      </c>
      <c r="F12" s="82">
        <v>0</v>
      </c>
      <c r="G12" s="83">
        <v>383</v>
      </c>
      <c r="H12" s="84">
        <v>51992</v>
      </c>
      <c r="I12" s="85">
        <v>73.395459641255599</v>
      </c>
      <c r="J12" s="70"/>
    </row>
    <row r="13" spans="1:10" ht="65.099999999999994" customHeight="1">
      <c r="A13" s="15">
        <v>2014</v>
      </c>
      <c r="B13" s="82">
        <v>71256</v>
      </c>
      <c r="C13" s="82">
        <v>18881</v>
      </c>
      <c r="D13" s="82">
        <v>52375</v>
      </c>
      <c r="E13" s="82">
        <v>52375</v>
      </c>
      <c r="F13" s="82">
        <v>0</v>
      </c>
      <c r="G13" s="83">
        <v>383</v>
      </c>
      <c r="H13" s="84">
        <v>51992</v>
      </c>
      <c r="I13" s="85">
        <f>D13/B13*100</f>
        <v>73.502582238688674</v>
      </c>
      <c r="J13" s="70"/>
    </row>
    <row r="14" spans="1:10" s="18" customFormat="1" ht="65.099999999999994" customHeight="1">
      <c r="A14" s="15">
        <v>2015</v>
      </c>
      <c r="B14" s="82">
        <v>70428</v>
      </c>
      <c r="C14" s="61">
        <v>17661</v>
      </c>
      <c r="D14" s="61">
        <v>52767</v>
      </c>
      <c r="E14" s="82">
        <v>52767</v>
      </c>
      <c r="F14" s="82">
        <v>0</v>
      </c>
      <c r="G14" s="83">
        <v>383</v>
      </c>
      <c r="H14" s="84">
        <v>52384</v>
      </c>
      <c r="I14" s="85">
        <v>74.923325949906285</v>
      </c>
      <c r="J14" s="70"/>
    </row>
    <row r="15" spans="1:10" s="18" customFormat="1" ht="65.099999999999994" customHeight="1">
      <c r="A15" s="15">
        <v>2016</v>
      </c>
      <c r="B15" s="82">
        <v>70961</v>
      </c>
      <c r="C15" s="61">
        <v>18581</v>
      </c>
      <c r="D15" s="61">
        <v>52380</v>
      </c>
      <c r="E15" s="82">
        <v>52380</v>
      </c>
      <c r="F15" s="82" t="s">
        <v>291</v>
      </c>
      <c r="G15" s="83">
        <v>262</v>
      </c>
      <c r="H15" s="84">
        <v>52118</v>
      </c>
      <c r="I15" s="85">
        <v>73.815194261636677</v>
      </c>
      <c r="J15" s="70"/>
    </row>
    <row r="16" spans="1:10" ht="65.099999999999994" customHeight="1">
      <c r="A16" s="15">
        <v>2017</v>
      </c>
      <c r="B16" s="431">
        <v>71285</v>
      </c>
      <c r="C16" s="432">
        <v>15086</v>
      </c>
      <c r="D16" s="433">
        <v>56199</v>
      </c>
      <c r="E16" s="434">
        <v>53536</v>
      </c>
      <c r="F16" s="430">
        <v>0</v>
      </c>
      <c r="G16" s="434">
        <v>32</v>
      </c>
      <c r="H16" s="342">
        <v>53504</v>
      </c>
      <c r="I16" s="523">
        <v>75.099999999999994</v>
      </c>
      <c r="J16" s="70"/>
    </row>
    <row r="17" spans="1:10" s="18" customFormat="1" ht="65.099999999999994" customHeight="1">
      <c r="A17" s="17">
        <v>2018</v>
      </c>
      <c r="B17" s="91">
        <v>70898</v>
      </c>
      <c r="C17" s="86">
        <v>14699</v>
      </c>
      <c r="D17" s="470">
        <f>B17-C17</f>
        <v>56199</v>
      </c>
      <c r="E17" s="429">
        <f>SUM(F17:H17)</f>
        <v>56199</v>
      </c>
      <c r="F17" s="87">
        <v>0</v>
      </c>
      <c r="G17" s="88">
        <v>233</v>
      </c>
      <c r="H17" s="89">
        <v>55966</v>
      </c>
      <c r="I17" s="524">
        <f>E17/B17*100</f>
        <v>79.267398234082762</v>
      </c>
      <c r="J17" s="70"/>
    </row>
    <row r="18" spans="1:10" s="440" customFormat="1" ht="20.25" customHeight="1">
      <c r="A18" s="435"/>
      <c r="B18" s="436"/>
      <c r="C18" s="436"/>
      <c r="D18" s="437"/>
      <c r="E18" s="437"/>
      <c r="F18" s="438"/>
      <c r="G18" s="438"/>
      <c r="H18" s="437"/>
      <c r="I18" s="441"/>
      <c r="J18" s="439"/>
    </row>
    <row r="19" spans="1:10" s="18" customFormat="1" ht="2.25" customHeight="1">
      <c r="A19" s="90"/>
      <c r="B19" s="91"/>
      <c r="C19" s="91"/>
      <c r="D19" s="92"/>
      <c r="E19" s="92"/>
      <c r="F19" s="93"/>
      <c r="G19" s="93"/>
      <c r="H19" s="92"/>
      <c r="I19" s="92"/>
      <c r="J19" s="70" t="e">
        <f t="shared" ref="J19" si="0">E19/B19*100</f>
        <v>#DIV/0!</v>
      </c>
    </row>
    <row r="20" spans="1:10" s="18" customFormat="1" ht="60.75" customHeight="1">
      <c r="A20" s="90"/>
      <c r="B20" s="91"/>
      <c r="C20" s="91"/>
      <c r="D20" s="92"/>
      <c r="E20" s="92"/>
      <c r="F20" s="93"/>
      <c r="G20" s="93"/>
      <c r="H20" s="92"/>
      <c r="I20" s="92"/>
    </row>
    <row r="21" spans="1:10">
      <c r="A21" s="77" t="s">
        <v>341</v>
      </c>
      <c r="B21" s="13"/>
      <c r="C21" s="13"/>
      <c r="D21" s="22"/>
      <c r="E21" s="22"/>
      <c r="F21" s="22"/>
      <c r="G21" s="22"/>
      <c r="H21" s="22"/>
      <c r="I21" s="56"/>
    </row>
    <row r="23" spans="1:10">
      <c r="A23" s="57"/>
    </row>
    <row r="25" spans="1:10">
      <c r="G25" s="94"/>
    </row>
    <row r="31" spans="1:10" ht="16.5">
      <c r="G31" s="95"/>
    </row>
  </sheetData>
  <mergeCells count="4">
    <mergeCell ref="E7:H7"/>
    <mergeCell ref="E8:H8"/>
    <mergeCell ref="A7:A8"/>
    <mergeCell ref="A9:A10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3" pageOrder="overThenDown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38"/>
  <sheetViews>
    <sheetView view="pageBreakPreview" topLeftCell="A14" zoomScaleNormal="100" workbookViewId="0">
      <selection activeCell="K9" sqref="K9"/>
    </sheetView>
  </sheetViews>
  <sheetFormatPr defaultRowHeight="13.5"/>
  <cols>
    <col min="1" max="1" width="9.7109375" style="16" customWidth="1"/>
    <col min="2" max="2" width="14.140625" style="16" customWidth="1"/>
    <col min="3" max="3" width="13.28515625" style="16" customWidth="1"/>
    <col min="4" max="4" width="7.42578125" style="16" customWidth="1"/>
    <col min="5" max="5" width="6.140625" style="16" customWidth="1"/>
    <col min="6" max="6" width="7.42578125" style="16" customWidth="1"/>
    <col min="7" max="7" width="8.140625" style="16" bestFit="1" customWidth="1"/>
    <col min="8" max="10" width="13.140625" style="16" customWidth="1"/>
    <col min="11" max="11" width="9.28515625" style="16" customWidth="1"/>
    <col min="12" max="16384" width="9.140625" style="16"/>
  </cols>
  <sheetData>
    <row r="1" spans="1:10" s="5" customFormat="1" ht="24.95" customHeight="1">
      <c r="A1" s="58"/>
      <c r="J1" s="59"/>
    </row>
    <row r="2" spans="1:10" s="5" customFormat="1" ht="24.95" customHeight="1">
      <c r="A2" s="58"/>
      <c r="J2" s="59"/>
    </row>
    <row r="3" spans="1:10" s="5" customFormat="1" ht="24.95" customHeight="1">
      <c r="A3" s="58"/>
      <c r="J3" s="59"/>
    </row>
    <row r="4" spans="1:10" s="349" customFormat="1" ht="24.95" customHeight="1">
      <c r="A4" s="344" t="s">
        <v>103</v>
      </c>
      <c r="B4" s="344"/>
      <c r="C4" s="344"/>
      <c r="D4" s="344"/>
      <c r="E4" s="344"/>
      <c r="F4" s="344"/>
      <c r="G4" s="344"/>
      <c r="H4" s="344"/>
      <c r="I4" s="344"/>
      <c r="J4" s="344"/>
    </row>
    <row r="5" spans="1:10" s="351" customFormat="1" ht="35.25">
      <c r="A5" s="344" t="s">
        <v>30</v>
      </c>
      <c r="B5" s="350"/>
      <c r="C5" s="350"/>
      <c r="D5" s="350"/>
      <c r="E5" s="350"/>
      <c r="F5" s="350"/>
      <c r="G5" s="350"/>
      <c r="H5" s="350"/>
      <c r="I5" s="350"/>
      <c r="J5" s="350"/>
    </row>
    <row r="6" spans="1:10" s="351" customFormat="1" ht="23.1" customHeight="1">
      <c r="A6" s="344"/>
      <c r="B6" s="350"/>
      <c r="C6" s="350"/>
      <c r="D6" s="350"/>
      <c r="E6" s="350"/>
      <c r="F6" s="350"/>
      <c r="G6" s="350"/>
      <c r="H6" s="350"/>
      <c r="I6" s="350"/>
      <c r="J6" s="350"/>
    </row>
    <row r="7" spans="1:10" s="13" customFormat="1" ht="15" customHeight="1" thickBot="1">
      <c r="A7" s="13" t="s">
        <v>111</v>
      </c>
      <c r="I7" s="13" t="s">
        <v>399</v>
      </c>
    </row>
    <row r="8" spans="1:10" s="13" customFormat="1" ht="15" customHeight="1">
      <c r="A8" s="279"/>
      <c r="B8" s="562" t="s">
        <v>259</v>
      </c>
      <c r="C8" s="563"/>
      <c r="D8" s="563"/>
      <c r="E8" s="563"/>
      <c r="F8" s="563"/>
      <c r="G8" s="563"/>
      <c r="H8" s="563"/>
      <c r="I8" s="563"/>
      <c r="J8" s="563"/>
    </row>
    <row r="9" spans="1:10" s="60" customFormat="1" ht="15" customHeight="1">
      <c r="A9" s="280"/>
      <c r="B9" s="280" t="s">
        <v>260</v>
      </c>
      <c r="C9" s="280" t="s">
        <v>19</v>
      </c>
      <c r="D9" s="568" t="s">
        <v>322</v>
      </c>
      <c r="E9" s="569"/>
      <c r="F9" s="564" t="s">
        <v>231</v>
      </c>
      <c r="G9" s="565"/>
      <c r="H9" s="280" t="s">
        <v>32</v>
      </c>
      <c r="I9" s="280" t="s">
        <v>33</v>
      </c>
      <c r="J9" s="281" t="s">
        <v>261</v>
      </c>
    </row>
    <row r="10" spans="1:10" s="60" customFormat="1" ht="15" customHeight="1">
      <c r="A10" s="280" t="s">
        <v>112</v>
      </c>
      <c r="B10" s="280"/>
      <c r="C10" s="280"/>
      <c r="D10" s="570"/>
      <c r="E10" s="571"/>
      <c r="F10" s="282"/>
      <c r="G10" s="283"/>
      <c r="H10" s="280" t="s">
        <v>324</v>
      </c>
      <c r="I10" s="280"/>
      <c r="J10" s="281"/>
    </row>
    <row r="11" spans="1:10" s="60" customFormat="1" ht="15" customHeight="1">
      <c r="A11" s="280" t="s">
        <v>290</v>
      </c>
      <c r="B11" s="280"/>
      <c r="C11" s="280"/>
      <c r="D11" s="566" t="s">
        <v>323</v>
      </c>
      <c r="E11" s="567"/>
      <c r="F11" s="282"/>
      <c r="G11" s="283"/>
      <c r="H11" s="280"/>
      <c r="I11" s="280" t="s">
        <v>43</v>
      </c>
      <c r="J11" s="281"/>
    </row>
    <row r="12" spans="1:10" s="60" customFormat="1" ht="15" customHeight="1">
      <c r="A12" s="284"/>
      <c r="B12" s="284" t="s">
        <v>1</v>
      </c>
      <c r="C12" s="284" t="s">
        <v>27</v>
      </c>
      <c r="D12" s="560" t="s">
        <v>99</v>
      </c>
      <c r="E12" s="561"/>
      <c r="F12" s="560" t="s">
        <v>185</v>
      </c>
      <c r="G12" s="561"/>
      <c r="H12" s="284" t="s">
        <v>47</v>
      </c>
      <c r="I12" s="284" t="s">
        <v>48</v>
      </c>
      <c r="J12" s="285" t="s">
        <v>49</v>
      </c>
    </row>
    <row r="13" spans="1:10" ht="26.25" hidden="1" customHeight="1">
      <c r="A13" s="15">
        <v>2012</v>
      </c>
      <c r="B13" s="62">
        <v>453</v>
      </c>
      <c r="C13" s="62">
        <v>230</v>
      </c>
      <c r="D13" s="63">
        <v>168</v>
      </c>
      <c r="E13" s="63"/>
      <c r="F13" s="63">
        <v>55</v>
      </c>
      <c r="G13" s="63"/>
      <c r="H13" s="64">
        <v>0</v>
      </c>
      <c r="I13" s="28">
        <v>0</v>
      </c>
      <c r="J13" s="28">
        <v>0</v>
      </c>
    </row>
    <row r="14" spans="1:10" ht="26.25" customHeight="1">
      <c r="A14" s="15">
        <v>2013</v>
      </c>
      <c r="B14" s="34">
        <v>445</v>
      </c>
      <c r="C14" s="34">
        <v>240</v>
      </c>
      <c r="D14" s="65">
        <v>188</v>
      </c>
      <c r="E14" s="65"/>
      <c r="F14" s="65">
        <v>17</v>
      </c>
      <c r="G14" s="65"/>
      <c r="H14" s="34">
        <v>0</v>
      </c>
      <c r="I14" s="34">
        <v>0</v>
      </c>
      <c r="J14" s="34">
        <v>0</v>
      </c>
    </row>
    <row r="15" spans="1:10" ht="26.25" customHeight="1">
      <c r="A15" s="15">
        <v>2014</v>
      </c>
      <c r="B15" s="34">
        <v>454</v>
      </c>
      <c r="C15" s="34">
        <v>238</v>
      </c>
      <c r="D15" s="549">
        <v>192</v>
      </c>
      <c r="E15" s="549"/>
      <c r="F15" s="549">
        <v>24</v>
      </c>
      <c r="G15" s="549"/>
      <c r="H15" s="34">
        <v>0</v>
      </c>
      <c r="I15" s="34">
        <v>0</v>
      </c>
      <c r="J15" s="34">
        <v>0</v>
      </c>
    </row>
    <row r="16" spans="1:10" s="66" customFormat="1" ht="26.25" customHeight="1">
      <c r="A16" s="15">
        <v>2015</v>
      </c>
      <c r="B16" s="34">
        <v>472</v>
      </c>
      <c r="C16" s="34">
        <v>243</v>
      </c>
      <c r="D16" s="549">
        <v>205</v>
      </c>
      <c r="E16" s="549"/>
      <c r="F16" s="549">
        <v>24</v>
      </c>
      <c r="G16" s="549"/>
      <c r="H16" s="34">
        <v>0</v>
      </c>
      <c r="I16" s="34">
        <v>0</v>
      </c>
      <c r="J16" s="34">
        <v>0</v>
      </c>
    </row>
    <row r="17" spans="1:11" s="66" customFormat="1" ht="26.25" customHeight="1">
      <c r="A17" s="15">
        <v>2016</v>
      </c>
      <c r="B17" s="34">
        <v>536</v>
      </c>
      <c r="C17" s="34">
        <v>275</v>
      </c>
      <c r="D17" s="549">
        <v>235</v>
      </c>
      <c r="E17" s="549"/>
      <c r="F17" s="549">
        <v>26</v>
      </c>
      <c r="G17" s="549"/>
      <c r="H17" s="34">
        <v>0</v>
      </c>
      <c r="I17" s="34">
        <v>0</v>
      </c>
      <c r="J17" s="34">
        <v>0</v>
      </c>
    </row>
    <row r="18" spans="1:11" s="446" customFormat="1" ht="26.25" customHeight="1">
      <c r="A18" s="15">
        <v>2017</v>
      </c>
      <c r="B18" s="445">
        <v>808</v>
      </c>
      <c r="C18" s="445">
        <v>341</v>
      </c>
      <c r="D18" s="552">
        <v>279</v>
      </c>
      <c r="E18" s="552"/>
      <c r="F18" s="552">
        <v>27</v>
      </c>
      <c r="G18" s="552"/>
      <c r="H18" s="443">
        <v>0</v>
      </c>
      <c r="I18" s="444">
        <v>0</v>
      </c>
      <c r="J18" s="34">
        <v>161</v>
      </c>
    </row>
    <row r="19" spans="1:11" s="66" customFormat="1" ht="26.25" customHeight="1">
      <c r="A19" s="17">
        <v>2018</v>
      </c>
      <c r="B19" s="442">
        <f>SUM(C19:J19)</f>
        <v>786</v>
      </c>
      <c r="C19" s="517">
        <v>410</v>
      </c>
      <c r="D19" s="553">
        <v>346</v>
      </c>
      <c r="E19" s="553"/>
      <c r="F19" s="553">
        <v>30</v>
      </c>
      <c r="G19" s="553"/>
      <c r="H19" s="334">
        <v>0</v>
      </c>
      <c r="I19" s="335">
        <v>0</v>
      </c>
      <c r="J19" s="41">
        <v>0</v>
      </c>
    </row>
    <row r="20" spans="1:11" s="448" customFormat="1" ht="9.75" customHeight="1">
      <c r="A20" s="447"/>
      <c r="B20" s="449"/>
      <c r="C20" s="450"/>
      <c r="D20" s="551"/>
      <c r="E20" s="551"/>
      <c r="F20" s="550"/>
      <c r="G20" s="550"/>
      <c r="H20" s="450"/>
      <c r="I20" s="451"/>
      <c r="J20" s="452"/>
    </row>
    <row r="21" spans="1:11" s="18" customFormat="1" ht="12" customHeight="1" thickBot="1">
      <c r="A21" s="67"/>
      <c r="B21" s="68"/>
      <c r="C21" s="68"/>
      <c r="D21" s="68"/>
      <c r="E21" s="68"/>
      <c r="F21" s="68"/>
      <c r="G21" s="68"/>
      <c r="H21" s="68"/>
      <c r="I21" s="68"/>
      <c r="J21" s="68"/>
    </row>
    <row r="22" spans="1:11" s="13" customFormat="1" ht="15" customHeight="1">
      <c r="A22" s="279"/>
      <c r="B22" s="286" t="s">
        <v>262</v>
      </c>
      <c r="C22" s="286"/>
      <c r="D22" s="286"/>
      <c r="E22" s="286"/>
      <c r="F22" s="286"/>
      <c r="G22" s="286"/>
      <c r="H22" s="286"/>
      <c r="I22" s="286"/>
      <c r="J22" s="286"/>
    </row>
    <row r="23" spans="1:11" s="60" customFormat="1" ht="15" customHeight="1">
      <c r="A23" s="280"/>
      <c r="B23" s="287" t="s">
        <v>34</v>
      </c>
      <c r="C23" s="288"/>
      <c r="D23" s="289" t="s">
        <v>35</v>
      </c>
      <c r="E23" s="290"/>
      <c r="F23" s="291" t="s">
        <v>113</v>
      </c>
      <c r="G23" s="288"/>
      <c r="H23" s="292" t="s">
        <v>36</v>
      </c>
      <c r="I23" s="293" t="s">
        <v>114</v>
      </c>
      <c r="J23" s="294" t="s">
        <v>115</v>
      </c>
    </row>
    <row r="24" spans="1:11" s="60" customFormat="1" ht="15" customHeight="1">
      <c r="A24" s="280" t="s">
        <v>112</v>
      </c>
      <c r="B24" s="295" t="s">
        <v>37</v>
      </c>
      <c r="C24" s="288"/>
      <c r="D24" s="289" t="s">
        <v>38</v>
      </c>
      <c r="E24" s="289"/>
      <c r="F24" s="291" t="s">
        <v>39</v>
      </c>
      <c r="G24" s="288"/>
      <c r="H24" s="296" t="s">
        <v>40</v>
      </c>
      <c r="I24" s="281" t="s">
        <v>41</v>
      </c>
      <c r="J24" s="297" t="s">
        <v>42</v>
      </c>
    </row>
    <row r="25" spans="1:11" s="60" customFormat="1" ht="15" customHeight="1">
      <c r="A25" s="280"/>
      <c r="B25" s="295" t="s">
        <v>190</v>
      </c>
      <c r="C25" s="288"/>
      <c r="D25" s="298" t="s">
        <v>191</v>
      </c>
      <c r="E25" s="289"/>
      <c r="F25" s="291" t="s">
        <v>44</v>
      </c>
      <c r="G25" s="288"/>
      <c r="H25" s="296" t="s">
        <v>116</v>
      </c>
      <c r="I25" s="281" t="s">
        <v>45</v>
      </c>
      <c r="J25" s="297" t="s">
        <v>46</v>
      </c>
    </row>
    <row r="26" spans="1:11" s="60" customFormat="1" ht="15" customHeight="1">
      <c r="A26" s="284"/>
      <c r="B26" s="299" t="s">
        <v>189</v>
      </c>
      <c r="C26" s="300"/>
      <c r="D26" s="301" t="s">
        <v>192</v>
      </c>
      <c r="E26" s="302"/>
      <c r="F26" s="303" t="s">
        <v>117</v>
      </c>
      <c r="G26" s="299"/>
      <c r="H26" s="304" t="s">
        <v>118</v>
      </c>
      <c r="I26" s="305" t="s">
        <v>119</v>
      </c>
      <c r="J26" s="306" t="s">
        <v>50</v>
      </c>
    </row>
    <row r="27" spans="1:11" ht="25.5" hidden="1" customHeight="1">
      <c r="A27" s="15">
        <v>2012</v>
      </c>
      <c r="B27" s="71"/>
      <c r="C27" s="72">
        <v>2928</v>
      </c>
      <c r="D27" s="72"/>
      <c r="E27" s="72">
        <v>453</v>
      </c>
      <c r="F27" s="73"/>
      <c r="G27" s="73">
        <v>154.69999999999999</v>
      </c>
      <c r="H27" s="46">
        <v>1051</v>
      </c>
      <c r="I27" s="69">
        <v>278.5</v>
      </c>
      <c r="J27" s="69">
        <v>50.8</v>
      </c>
      <c r="K27" s="70"/>
    </row>
    <row r="28" spans="1:11" ht="25.5" customHeight="1">
      <c r="A28" s="15">
        <v>2013</v>
      </c>
      <c r="B28" s="546">
        <v>3116</v>
      </c>
      <c r="C28" s="547"/>
      <c r="D28" s="547">
        <v>445</v>
      </c>
      <c r="E28" s="547"/>
      <c r="F28" s="548">
        <v>142.80000000000001</v>
      </c>
      <c r="G28" s="548"/>
      <c r="H28" s="46">
        <v>1205</v>
      </c>
      <c r="I28" s="69">
        <v>386.7</v>
      </c>
      <c r="J28" s="69">
        <v>36.9</v>
      </c>
      <c r="K28" s="74"/>
    </row>
    <row r="29" spans="1:11" ht="25.5" customHeight="1">
      <c r="A29" s="15">
        <v>2014</v>
      </c>
      <c r="B29" s="546">
        <v>3248</v>
      </c>
      <c r="C29" s="547"/>
      <c r="D29" s="547">
        <v>454</v>
      </c>
      <c r="E29" s="547"/>
      <c r="F29" s="548">
        <v>139.80000000000001</v>
      </c>
      <c r="G29" s="548"/>
      <c r="H29" s="46">
        <v>1005</v>
      </c>
      <c r="I29" s="69">
        <v>309.39999999999998</v>
      </c>
      <c r="J29" s="69">
        <v>45.2</v>
      </c>
      <c r="K29" s="70"/>
    </row>
    <row r="30" spans="1:11" s="18" customFormat="1" ht="25.5" customHeight="1">
      <c r="A30" s="15">
        <v>2015</v>
      </c>
      <c r="B30" s="546">
        <v>3279</v>
      </c>
      <c r="C30" s="547"/>
      <c r="D30" s="547">
        <v>472</v>
      </c>
      <c r="E30" s="547"/>
      <c r="F30" s="548">
        <v>143.9</v>
      </c>
      <c r="G30" s="548"/>
      <c r="H30" s="46">
        <v>978</v>
      </c>
      <c r="I30" s="69">
        <v>298.3</v>
      </c>
      <c r="J30" s="69">
        <v>48.3</v>
      </c>
      <c r="K30" s="70"/>
    </row>
    <row r="31" spans="1:11" s="18" customFormat="1" ht="25.5" customHeight="1">
      <c r="A31" s="15">
        <v>2016</v>
      </c>
      <c r="B31" s="546">
        <v>3363</v>
      </c>
      <c r="C31" s="547"/>
      <c r="D31" s="547">
        <v>536</v>
      </c>
      <c r="E31" s="547"/>
      <c r="F31" s="548">
        <v>159.4</v>
      </c>
      <c r="G31" s="548"/>
      <c r="H31" s="46">
        <v>984</v>
      </c>
      <c r="I31" s="69">
        <v>292.60000000000002</v>
      </c>
      <c r="J31" s="69">
        <v>54.5</v>
      </c>
      <c r="K31" s="70"/>
    </row>
    <row r="32" spans="1:11" ht="25.5" customHeight="1">
      <c r="A32" s="15">
        <v>2017</v>
      </c>
      <c r="B32" s="546">
        <v>3361</v>
      </c>
      <c r="C32" s="547"/>
      <c r="D32" s="547">
        <v>647</v>
      </c>
      <c r="E32" s="547"/>
      <c r="F32" s="548">
        <v>192.50223147872657</v>
      </c>
      <c r="G32" s="548">
        <v>159.4</v>
      </c>
      <c r="H32" s="72">
        <v>1442</v>
      </c>
      <c r="I32" s="73">
        <v>429.03897649509076</v>
      </c>
      <c r="J32" s="73">
        <v>44.868238557558939</v>
      </c>
      <c r="K32" s="70"/>
    </row>
    <row r="33" spans="1:10" s="13" customFormat="1" ht="17.25" hidden="1" customHeight="1">
      <c r="A33" s="15"/>
      <c r="B33" s="75"/>
      <c r="C33" s="76"/>
      <c r="D33" s="75"/>
      <c r="E33" s="76"/>
      <c r="F33" s="75"/>
      <c r="G33" s="76"/>
      <c r="H33" s="75"/>
      <c r="I33" s="75"/>
      <c r="J33" s="75"/>
    </row>
    <row r="34" spans="1:10" s="13" customFormat="1" ht="22.5" customHeight="1">
      <c r="A34" s="505">
        <v>2018</v>
      </c>
      <c r="B34" s="554">
        <v>3349</v>
      </c>
      <c r="C34" s="555"/>
      <c r="D34" s="555">
        <v>786</v>
      </c>
      <c r="E34" s="555"/>
      <c r="F34" s="559">
        <f>D34/B34*1000</f>
        <v>234.69692445506121</v>
      </c>
      <c r="G34" s="559"/>
      <c r="H34" s="518">
        <v>1732</v>
      </c>
      <c r="I34" s="519">
        <f>H34/B34*1000</f>
        <v>517.16930426993133</v>
      </c>
      <c r="J34" s="520">
        <f>F34/I34*100</f>
        <v>45.381062355658194</v>
      </c>
    </row>
    <row r="35" spans="1:10" s="13" customFormat="1" ht="19.5" customHeight="1">
      <c r="A35" s="521" t="s">
        <v>321</v>
      </c>
      <c r="B35" s="556">
        <v>3349</v>
      </c>
      <c r="C35" s="557"/>
      <c r="D35" s="558">
        <v>860</v>
      </c>
      <c r="E35" s="558"/>
      <c r="F35" s="558">
        <v>233.9</v>
      </c>
      <c r="G35" s="558"/>
      <c r="H35" s="522">
        <v>1732</v>
      </c>
      <c r="I35" s="522">
        <v>515.32299999999998</v>
      </c>
      <c r="J35" s="522">
        <v>45</v>
      </c>
    </row>
    <row r="36" spans="1:10" ht="13.5" customHeight="1">
      <c r="A36" s="336"/>
      <c r="B36" s="75"/>
      <c r="C36" s="76"/>
      <c r="D36" s="75"/>
      <c r="E36" s="76"/>
      <c r="F36" s="75"/>
      <c r="G36" s="76"/>
      <c r="H36" s="75"/>
      <c r="I36" s="75"/>
      <c r="J36" s="75"/>
    </row>
    <row r="37" spans="1:10">
      <c r="A37" s="77" t="s">
        <v>186</v>
      </c>
      <c r="J37" s="56"/>
    </row>
    <row r="38" spans="1:10">
      <c r="A38" s="77" t="s">
        <v>342</v>
      </c>
    </row>
  </sheetData>
  <mergeCells count="39">
    <mergeCell ref="D12:E12"/>
    <mergeCell ref="B8:J8"/>
    <mergeCell ref="F9:G9"/>
    <mergeCell ref="F12:G12"/>
    <mergeCell ref="D11:E11"/>
    <mergeCell ref="D9:E10"/>
    <mergeCell ref="F30:G30"/>
    <mergeCell ref="F31:G31"/>
    <mergeCell ref="D28:E28"/>
    <mergeCell ref="D29:E29"/>
    <mergeCell ref="D30:E30"/>
    <mergeCell ref="D31:E31"/>
    <mergeCell ref="B34:C34"/>
    <mergeCell ref="B35:C35"/>
    <mergeCell ref="D35:E35"/>
    <mergeCell ref="F35:G35"/>
    <mergeCell ref="D34:E34"/>
    <mergeCell ref="F34:G34"/>
    <mergeCell ref="D32:E32"/>
    <mergeCell ref="F32:G32"/>
    <mergeCell ref="F15:G15"/>
    <mergeCell ref="F16:G16"/>
    <mergeCell ref="F17:G17"/>
    <mergeCell ref="F20:G20"/>
    <mergeCell ref="D20:E20"/>
    <mergeCell ref="D15:E15"/>
    <mergeCell ref="D16:E16"/>
    <mergeCell ref="D17:E17"/>
    <mergeCell ref="F18:G18"/>
    <mergeCell ref="D18:E18"/>
    <mergeCell ref="D19:E19"/>
    <mergeCell ref="F19:G19"/>
    <mergeCell ref="F28:G28"/>
    <mergeCell ref="F29:G29"/>
    <mergeCell ref="B28:C28"/>
    <mergeCell ref="B29:C29"/>
    <mergeCell ref="B30:C30"/>
    <mergeCell ref="B31:C31"/>
    <mergeCell ref="B32:C32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K38"/>
  <sheetViews>
    <sheetView view="pageBreakPreview" topLeftCell="A4" zoomScaleNormal="100" workbookViewId="0">
      <selection activeCell="Q13" sqref="Q13"/>
    </sheetView>
  </sheetViews>
  <sheetFormatPr defaultRowHeight="13.5"/>
  <cols>
    <col min="1" max="1" width="9" style="16" customWidth="1"/>
    <col min="2" max="3" width="12.42578125" style="16" bestFit="1" customWidth="1"/>
    <col min="4" max="4" width="11.140625" style="16" bestFit="1" customWidth="1"/>
    <col min="5" max="5" width="12.28515625" style="16" bestFit="1" customWidth="1"/>
    <col min="6" max="6" width="11.140625" style="16" bestFit="1" customWidth="1"/>
    <col min="7" max="7" width="12.42578125" style="16" bestFit="1" customWidth="1"/>
    <col min="8" max="8" width="11.85546875" style="16" bestFit="1" customWidth="1"/>
    <col min="9" max="9" width="11.28515625" style="16" bestFit="1" customWidth="1"/>
    <col min="10" max="10" width="11" style="16" bestFit="1" customWidth="1"/>
    <col min="11" max="11" width="9.140625" style="16" bestFit="1" customWidth="1"/>
    <col min="12" max="12" width="10.85546875" style="35" bestFit="1" customWidth="1"/>
    <col min="13" max="13" width="13" style="16" customWidth="1"/>
    <col min="14" max="14" width="9.28515625" style="16" customWidth="1"/>
    <col min="15" max="16384" width="9.140625" style="16"/>
  </cols>
  <sheetData>
    <row r="1" spans="1:37" s="5" customFormat="1" ht="24.95" customHeight="1">
      <c r="M1" s="25"/>
    </row>
    <row r="2" spans="1:37" s="5" customFormat="1" ht="24.95" customHeight="1">
      <c r="M2" s="25"/>
    </row>
    <row r="3" spans="1:37" s="5" customFormat="1" ht="24.95" customHeight="1">
      <c r="M3" s="25"/>
    </row>
    <row r="4" spans="1:37" s="9" customFormat="1" ht="24.95" customHeight="1">
      <c r="A4" s="344" t="s">
        <v>104</v>
      </c>
      <c r="B4" s="6"/>
      <c r="C4" s="6"/>
      <c r="D4" s="6"/>
      <c r="E4" s="6"/>
      <c r="F4" s="6"/>
      <c r="G4" s="6"/>
      <c r="H4" s="7"/>
      <c r="I4" s="6"/>
      <c r="J4" s="6"/>
      <c r="K4" s="6"/>
      <c r="L4" s="7"/>
      <c r="M4" s="6"/>
    </row>
    <row r="5" spans="1:37" s="12" customFormat="1" ht="41.25" customHeight="1">
      <c r="A5" s="344" t="s">
        <v>68</v>
      </c>
      <c r="B5" s="10"/>
      <c r="C5" s="10"/>
      <c r="D5" s="10"/>
      <c r="E5" s="11"/>
      <c r="F5" s="11"/>
      <c r="G5" s="11"/>
      <c r="H5" s="11"/>
      <c r="I5" s="11"/>
      <c r="J5" s="11"/>
      <c r="K5" s="11"/>
      <c r="L5" s="26"/>
      <c r="M5" s="11"/>
    </row>
    <row r="6" spans="1:37" s="13" customFormat="1" ht="15" customHeight="1" thickBot="1">
      <c r="A6" s="13" t="s">
        <v>400</v>
      </c>
      <c r="L6" s="13" t="s">
        <v>401</v>
      </c>
    </row>
    <row r="7" spans="1:37" s="27" customFormat="1" ht="21.75" customHeight="1">
      <c r="A7" s="307"/>
      <c r="B7" s="308" t="s">
        <v>120</v>
      </c>
      <c r="C7" s="308" t="s">
        <v>121</v>
      </c>
      <c r="D7" s="308" t="s">
        <v>122</v>
      </c>
      <c r="E7" s="309" t="s">
        <v>252</v>
      </c>
      <c r="F7" s="310"/>
      <c r="G7" s="310"/>
      <c r="H7" s="310" t="s">
        <v>123</v>
      </c>
      <c r="I7" s="310"/>
      <c r="J7" s="310"/>
      <c r="K7" s="311"/>
      <c r="L7" s="219" t="s">
        <v>253</v>
      </c>
      <c r="M7" s="219"/>
    </row>
    <row r="8" spans="1:37" s="27" customFormat="1" ht="16.5" customHeight="1">
      <c r="A8" s="253"/>
      <c r="B8" s="312" t="s">
        <v>124</v>
      </c>
      <c r="C8" s="312" t="s">
        <v>124</v>
      </c>
      <c r="D8" s="312" t="s">
        <v>254</v>
      </c>
      <c r="E8" s="313" t="s">
        <v>125</v>
      </c>
      <c r="F8" s="253" t="s">
        <v>20</v>
      </c>
      <c r="G8" s="314" t="s">
        <v>21</v>
      </c>
      <c r="H8" s="574" t="s">
        <v>255</v>
      </c>
      <c r="I8" s="575"/>
      <c r="J8" s="315" t="s">
        <v>126</v>
      </c>
      <c r="K8" s="314" t="s">
        <v>127</v>
      </c>
      <c r="L8" s="316" t="s">
        <v>128</v>
      </c>
      <c r="M8" s="317" t="s">
        <v>129</v>
      </c>
    </row>
    <row r="9" spans="1:37" s="27" customFormat="1" ht="16.5" customHeight="1">
      <c r="A9" s="253" t="s">
        <v>81</v>
      </c>
      <c r="B9" s="253"/>
      <c r="C9" s="312"/>
      <c r="D9" s="312" t="s">
        <v>130</v>
      </c>
      <c r="E9" s="253" t="s">
        <v>110</v>
      </c>
      <c r="F9" s="253"/>
      <c r="G9" s="318"/>
      <c r="H9" s="253" t="s">
        <v>131</v>
      </c>
      <c r="I9" s="253" t="s">
        <v>132</v>
      </c>
      <c r="J9" s="253"/>
      <c r="K9" s="253"/>
      <c r="L9" s="319" t="s">
        <v>133</v>
      </c>
      <c r="M9" s="320" t="s">
        <v>128</v>
      </c>
    </row>
    <row r="10" spans="1:37" s="27" customFormat="1" ht="13.5" customHeight="1">
      <c r="A10" s="253" t="s">
        <v>290</v>
      </c>
      <c r="B10" s="253" t="s">
        <v>134</v>
      </c>
      <c r="C10" s="253" t="s">
        <v>135</v>
      </c>
      <c r="D10" s="321"/>
      <c r="E10" s="321" t="s">
        <v>134</v>
      </c>
      <c r="F10" s="321" t="s">
        <v>134</v>
      </c>
      <c r="G10" s="318" t="s">
        <v>22</v>
      </c>
      <c r="H10" s="321"/>
      <c r="I10" s="321"/>
      <c r="J10" s="321" t="s">
        <v>136</v>
      </c>
      <c r="K10" s="321"/>
      <c r="L10" s="322" t="s">
        <v>256</v>
      </c>
      <c r="M10" s="320" t="s">
        <v>83</v>
      </c>
    </row>
    <row r="11" spans="1:37" s="27" customFormat="1" ht="15.75" customHeight="1">
      <c r="A11" s="323"/>
      <c r="B11" s="324" t="s">
        <v>137</v>
      </c>
      <c r="C11" s="324" t="s">
        <v>137</v>
      </c>
      <c r="D11" s="323" t="s">
        <v>138</v>
      </c>
      <c r="E11" s="324" t="s">
        <v>139</v>
      </c>
      <c r="F11" s="324" t="s">
        <v>137</v>
      </c>
      <c r="G11" s="324" t="s">
        <v>137</v>
      </c>
      <c r="H11" s="323" t="s">
        <v>140</v>
      </c>
      <c r="I11" s="323" t="s">
        <v>141</v>
      </c>
      <c r="J11" s="323" t="s">
        <v>142</v>
      </c>
      <c r="K11" s="323" t="s">
        <v>143</v>
      </c>
      <c r="L11" s="325"/>
      <c r="M11" s="326"/>
    </row>
    <row r="12" spans="1:37" ht="35.1" hidden="1" customHeight="1">
      <c r="A12" s="15">
        <v>2012</v>
      </c>
      <c r="B12" s="29">
        <v>486474</v>
      </c>
      <c r="C12" s="29">
        <v>350545</v>
      </c>
      <c r="D12" s="30">
        <v>72.099999999999994</v>
      </c>
      <c r="E12" s="31">
        <v>0</v>
      </c>
      <c r="F12" s="32">
        <v>0</v>
      </c>
      <c r="G12" s="32">
        <v>0</v>
      </c>
      <c r="H12" s="31">
        <v>0</v>
      </c>
      <c r="I12" s="31">
        <v>0</v>
      </c>
      <c r="J12" s="31">
        <v>0</v>
      </c>
      <c r="K12" s="32">
        <v>0</v>
      </c>
      <c r="L12" s="33">
        <v>9.1</v>
      </c>
      <c r="M12" s="34">
        <v>285119</v>
      </c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</row>
    <row r="13" spans="1:37" ht="35.1" customHeight="1">
      <c r="A13" s="15">
        <v>2013</v>
      </c>
      <c r="B13" s="29">
        <v>486474</v>
      </c>
      <c r="C13" s="29">
        <v>351623</v>
      </c>
      <c r="D13" s="30">
        <v>72.3</v>
      </c>
      <c r="E13" s="31">
        <v>0</v>
      </c>
      <c r="F13" s="32">
        <v>0</v>
      </c>
      <c r="G13" s="32">
        <v>0</v>
      </c>
      <c r="H13" s="31">
        <v>0</v>
      </c>
      <c r="I13" s="31">
        <v>0</v>
      </c>
      <c r="J13" s="31">
        <v>0</v>
      </c>
      <c r="K13" s="32">
        <v>0</v>
      </c>
      <c r="L13" s="33">
        <v>9.1</v>
      </c>
      <c r="M13" s="34">
        <v>285119</v>
      </c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</row>
    <row r="14" spans="1:37" ht="35.1" customHeight="1">
      <c r="A14" s="15">
        <v>2014</v>
      </c>
      <c r="B14" s="29">
        <v>486474</v>
      </c>
      <c r="C14" s="29">
        <v>352495</v>
      </c>
      <c r="D14" s="30">
        <v>72.5</v>
      </c>
      <c r="E14" s="31">
        <v>0</v>
      </c>
      <c r="F14" s="32">
        <v>0</v>
      </c>
      <c r="G14" s="32">
        <v>224206</v>
      </c>
      <c r="H14" s="31">
        <v>0</v>
      </c>
      <c r="I14" s="31">
        <v>224206</v>
      </c>
      <c r="J14" s="31">
        <v>0</v>
      </c>
      <c r="K14" s="32">
        <v>9354</v>
      </c>
      <c r="L14" s="33">
        <v>9.1</v>
      </c>
      <c r="M14" s="34">
        <v>285119</v>
      </c>
    </row>
    <row r="15" spans="1:37" ht="35.1" customHeight="1">
      <c r="A15" s="15">
        <v>2015</v>
      </c>
      <c r="B15" s="29">
        <v>486474</v>
      </c>
      <c r="C15" s="29">
        <v>354220</v>
      </c>
      <c r="D15" s="30">
        <v>72.8</v>
      </c>
      <c r="E15" s="31">
        <v>0</v>
      </c>
      <c r="F15" s="31">
        <v>0</v>
      </c>
      <c r="G15" s="29">
        <v>0</v>
      </c>
      <c r="H15" s="31">
        <v>0</v>
      </c>
      <c r="I15" s="29">
        <v>0</v>
      </c>
      <c r="J15" s="31">
        <v>0</v>
      </c>
      <c r="K15" s="34">
        <v>0</v>
      </c>
      <c r="L15" s="36">
        <v>9.1</v>
      </c>
      <c r="M15" s="34">
        <v>285119</v>
      </c>
    </row>
    <row r="16" spans="1:37" ht="35.1" customHeight="1">
      <c r="A16" s="15">
        <v>2016</v>
      </c>
      <c r="B16" s="29">
        <v>490070</v>
      </c>
      <c r="C16" s="29">
        <v>395599</v>
      </c>
      <c r="D16" s="30">
        <v>80.722957944783403</v>
      </c>
      <c r="E16" s="31">
        <v>0</v>
      </c>
      <c r="F16" s="31">
        <v>0</v>
      </c>
      <c r="G16" s="29">
        <v>0</v>
      </c>
      <c r="H16" s="31">
        <v>0</v>
      </c>
      <c r="I16" s="29">
        <v>0</v>
      </c>
      <c r="J16" s="31">
        <v>0</v>
      </c>
      <c r="K16" s="34">
        <v>0</v>
      </c>
      <c r="L16" s="36">
        <v>18.900000000000002</v>
      </c>
      <c r="M16" s="34">
        <v>300604</v>
      </c>
    </row>
    <row r="17" spans="1:25" ht="35.1" customHeight="1">
      <c r="A17" s="15">
        <v>2017</v>
      </c>
      <c r="B17" s="358">
        <v>479693</v>
      </c>
      <c r="C17" s="358">
        <v>428753</v>
      </c>
      <c r="D17" s="30">
        <f>C17/B17*100</f>
        <v>89.3807080778748</v>
      </c>
      <c r="E17" s="31">
        <v>0</v>
      </c>
      <c r="F17" s="31">
        <v>0</v>
      </c>
      <c r="G17" s="358">
        <v>0</v>
      </c>
      <c r="H17" s="31">
        <v>0</v>
      </c>
      <c r="I17" s="31">
        <v>0</v>
      </c>
      <c r="J17" s="31">
        <v>0</v>
      </c>
      <c r="K17" s="32">
        <v>0</v>
      </c>
      <c r="L17" s="36">
        <v>21.2</v>
      </c>
      <c r="M17" s="34">
        <v>350743</v>
      </c>
    </row>
    <row r="18" spans="1:25" s="18" customFormat="1" ht="35.1" customHeight="1">
      <c r="A18" s="17">
        <v>2018</v>
      </c>
      <c r="B18" s="453">
        <f>SUM(F18,M18,E32)</f>
        <v>479693</v>
      </c>
      <c r="C18" s="453">
        <f>SUM(G18,B32,F32)</f>
        <v>429300</v>
      </c>
      <c r="D18" s="30">
        <f>C18/B18*100</f>
        <v>89.494739343705248</v>
      </c>
      <c r="E18" s="38">
        <v>0</v>
      </c>
      <c r="F18" s="38">
        <v>0</v>
      </c>
      <c r="G18" s="37">
        <v>0</v>
      </c>
      <c r="H18" s="38">
        <v>0</v>
      </c>
      <c r="I18" s="38">
        <v>0</v>
      </c>
      <c r="J18" s="38">
        <v>0</v>
      </c>
      <c r="K18" s="39">
        <v>0</v>
      </c>
      <c r="L18" s="40">
        <v>16.8</v>
      </c>
      <c r="M18" s="41">
        <v>350743</v>
      </c>
    </row>
    <row r="19" spans="1:25" s="18" customFormat="1" ht="15" customHeight="1">
      <c r="A19" s="454"/>
      <c r="B19" s="455"/>
      <c r="C19" s="455"/>
      <c r="D19" s="456"/>
      <c r="E19" s="455"/>
      <c r="F19" s="455"/>
      <c r="G19" s="455"/>
      <c r="H19" s="455"/>
      <c r="I19" s="455"/>
      <c r="J19" s="455"/>
      <c r="K19" s="455"/>
      <c r="L19" s="457"/>
      <c r="M19" s="455"/>
    </row>
    <row r="20" spans="1:25" s="27" customFormat="1" ht="21.75" customHeight="1" thickBot="1">
      <c r="A20" s="42"/>
      <c r="B20" s="43"/>
      <c r="C20" s="43"/>
      <c r="D20" s="44"/>
      <c r="E20" s="43"/>
      <c r="F20" s="43"/>
      <c r="G20" s="43"/>
      <c r="H20" s="43"/>
      <c r="I20" s="43"/>
      <c r="J20" s="43"/>
      <c r="K20" s="43"/>
      <c r="L20" s="45"/>
      <c r="M20" s="43"/>
    </row>
    <row r="21" spans="1:25" s="27" customFormat="1" ht="30" customHeight="1">
      <c r="A21" s="307"/>
      <c r="B21" s="219" t="s">
        <v>257</v>
      </c>
      <c r="C21" s="219"/>
      <c r="D21" s="219"/>
      <c r="E21" s="219"/>
      <c r="F21" s="219"/>
      <c r="G21" s="219"/>
      <c r="H21" s="219"/>
      <c r="I21" s="219"/>
      <c r="J21" s="327"/>
      <c r="K21" s="307" t="s">
        <v>144</v>
      </c>
      <c r="L21" s="307" t="s">
        <v>145</v>
      </c>
      <c r="M21" s="328" t="s">
        <v>146</v>
      </c>
    </row>
    <row r="22" spans="1:25" s="27" customFormat="1" ht="23.25" customHeight="1">
      <c r="A22" s="253"/>
      <c r="B22" s="329" t="s">
        <v>258</v>
      </c>
      <c r="C22" s="329"/>
      <c r="D22" s="329"/>
      <c r="E22" s="576" t="s">
        <v>147</v>
      </c>
      <c r="F22" s="574"/>
      <c r="G22" s="574" t="s">
        <v>67</v>
      </c>
      <c r="H22" s="574"/>
      <c r="I22" s="574"/>
      <c r="J22" s="575"/>
      <c r="K22" s="253" t="s">
        <v>148</v>
      </c>
      <c r="L22" s="253" t="s">
        <v>149</v>
      </c>
      <c r="M22" s="320" t="s">
        <v>150</v>
      </c>
    </row>
    <row r="23" spans="1:25" s="27" customFormat="1" ht="22.5" customHeight="1">
      <c r="A23" s="253" t="s">
        <v>81</v>
      </c>
      <c r="B23" s="253" t="s">
        <v>151</v>
      </c>
      <c r="C23" s="572" t="s">
        <v>152</v>
      </c>
      <c r="D23" s="573"/>
      <c r="E23" s="253" t="s">
        <v>128</v>
      </c>
      <c r="F23" s="253" t="s">
        <v>151</v>
      </c>
      <c r="G23" s="574" t="s">
        <v>152</v>
      </c>
      <c r="H23" s="575"/>
      <c r="I23" s="320" t="s">
        <v>126</v>
      </c>
      <c r="J23" s="312" t="s">
        <v>127</v>
      </c>
      <c r="K23" s="330"/>
      <c r="L23" s="330" t="s">
        <v>29</v>
      </c>
      <c r="M23" s="330" t="s">
        <v>148</v>
      </c>
    </row>
    <row r="24" spans="1:25" s="27" customFormat="1" ht="14.25" customHeight="1">
      <c r="A24" s="253"/>
      <c r="B24" s="253" t="s">
        <v>83</v>
      </c>
      <c r="C24" s="321" t="s">
        <v>131</v>
      </c>
      <c r="D24" s="321" t="s">
        <v>132</v>
      </c>
      <c r="E24" s="253" t="s">
        <v>83</v>
      </c>
      <c r="F24" s="253" t="s">
        <v>83</v>
      </c>
      <c r="G24" s="321" t="s">
        <v>131</v>
      </c>
      <c r="H24" s="321" t="s">
        <v>132</v>
      </c>
      <c r="I24" s="321"/>
      <c r="J24" s="321"/>
      <c r="K24" s="321" t="s">
        <v>153</v>
      </c>
      <c r="L24" s="321" t="s">
        <v>154</v>
      </c>
      <c r="M24" s="331" t="s">
        <v>155</v>
      </c>
    </row>
    <row r="25" spans="1:25" ht="14.25" customHeight="1">
      <c r="A25" s="323"/>
      <c r="B25" s="324"/>
      <c r="C25" s="332"/>
      <c r="D25" s="323"/>
      <c r="E25" s="323"/>
      <c r="F25" s="324"/>
      <c r="G25" s="333"/>
      <c r="H25" s="323"/>
      <c r="I25" s="323"/>
      <c r="J25" s="323"/>
      <c r="K25" s="323" t="s">
        <v>156</v>
      </c>
      <c r="L25" s="323" t="s">
        <v>157</v>
      </c>
      <c r="M25" s="326" t="s">
        <v>158</v>
      </c>
    </row>
    <row r="26" spans="1:25" ht="35.1" hidden="1" customHeight="1">
      <c r="A26" s="15">
        <v>2012</v>
      </c>
      <c r="B26" s="47">
        <v>222256</v>
      </c>
      <c r="C26" s="48"/>
      <c r="D26" s="49">
        <v>222256</v>
      </c>
      <c r="E26" s="49">
        <v>201355</v>
      </c>
      <c r="F26" s="47">
        <v>128289</v>
      </c>
      <c r="G26" s="47">
        <v>914</v>
      </c>
      <c r="H26" s="47">
        <v>101898</v>
      </c>
      <c r="I26" s="50">
        <v>1004</v>
      </c>
      <c r="J26" s="51">
        <v>24473</v>
      </c>
      <c r="K26" s="47">
        <v>6598</v>
      </c>
      <c r="L26" s="47">
        <v>7100</v>
      </c>
      <c r="M26" s="47">
        <v>46</v>
      </c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</row>
    <row r="27" spans="1:25" s="18" customFormat="1" ht="35.1" customHeight="1">
      <c r="A27" s="15">
        <v>2013</v>
      </c>
      <c r="B27" s="47">
        <v>223334</v>
      </c>
      <c r="C27" s="48"/>
      <c r="D27" s="49">
        <v>223334</v>
      </c>
      <c r="E27" s="49">
        <v>201355</v>
      </c>
      <c r="F27" s="47">
        <v>128289</v>
      </c>
      <c r="G27" s="47">
        <v>914</v>
      </c>
      <c r="H27" s="47">
        <v>101898</v>
      </c>
      <c r="I27" s="50">
        <v>1004</v>
      </c>
      <c r="J27" s="51">
        <v>24473</v>
      </c>
      <c r="K27" s="47">
        <v>6598</v>
      </c>
      <c r="L27" s="47">
        <v>7162</v>
      </c>
      <c r="M27" s="47">
        <v>46</v>
      </c>
    </row>
    <row r="28" spans="1:25" ht="35.1" customHeight="1">
      <c r="A28" s="15">
        <v>2014</v>
      </c>
      <c r="B28" s="47">
        <v>224176</v>
      </c>
      <c r="C28" s="48"/>
      <c r="D28" s="49">
        <v>224176</v>
      </c>
      <c r="E28" s="49">
        <v>201355</v>
      </c>
      <c r="F28" s="47">
        <v>128289</v>
      </c>
      <c r="G28" s="47">
        <v>914</v>
      </c>
      <c r="H28" s="47">
        <v>101898</v>
      </c>
      <c r="I28" s="50">
        <v>1004</v>
      </c>
      <c r="J28" s="51">
        <v>24473</v>
      </c>
      <c r="K28" s="47">
        <v>6606</v>
      </c>
      <c r="L28" s="47">
        <v>7201</v>
      </c>
      <c r="M28" s="47">
        <v>46</v>
      </c>
    </row>
    <row r="29" spans="1:25" s="13" customFormat="1" ht="35.1" customHeight="1">
      <c r="A29" s="15">
        <v>2015</v>
      </c>
      <c r="B29" s="29">
        <v>225829</v>
      </c>
      <c r="C29" s="31"/>
      <c r="D29" s="29">
        <v>225829</v>
      </c>
      <c r="E29" s="47">
        <v>201355</v>
      </c>
      <c r="F29" s="29">
        <v>128391</v>
      </c>
      <c r="G29" s="29">
        <v>914</v>
      </c>
      <c r="H29" s="47">
        <v>101922</v>
      </c>
      <c r="I29" s="36">
        <v>1082</v>
      </c>
      <c r="J29" s="52">
        <v>24473</v>
      </c>
      <c r="K29" s="29">
        <v>6618</v>
      </c>
      <c r="L29" s="29">
        <v>6618</v>
      </c>
      <c r="M29" s="29">
        <v>46</v>
      </c>
    </row>
    <row r="30" spans="1:25" s="13" customFormat="1" ht="35.1" customHeight="1">
      <c r="A30" s="15">
        <v>2016</v>
      </c>
      <c r="B30" s="29">
        <v>265676</v>
      </c>
      <c r="C30" s="31"/>
      <c r="D30" s="29">
        <v>265676</v>
      </c>
      <c r="E30" s="47">
        <v>189466</v>
      </c>
      <c r="F30" s="29">
        <v>129923</v>
      </c>
      <c r="G30" s="29">
        <v>914</v>
      </c>
      <c r="H30" s="47">
        <v>103532</v>
      </c>
      <c r="I30" s="36">
        <v>1004</v>
      </c>
      <c r="J30" s="52">
        <v>24473</v>
      </c>
      <c r="K30" s="29">
        <v>6933</v>
      </c>
      <c r="L30" s="29">
        <v>7502</v>
      </c>
      <c r="M30" s="29">
        <v>46</v>
      </c>
    </row>
    <row r="31" spans="1:25" s="13" customFormat="1" ht="35.1" customHeight="1">
      <c r="A31" s="15">
        <v>2017</v>
      </c>
      <c r="B31" s="358">
        <v>300362</v>
      </c>
      <c r="C31" s="31">
        <v>0</v>
      </c>
      <c r="D31" s="358">
        <v>300362</v>
      </c>
      <c r="E31" s="47">
        <v>128950</v>
      </c>
      <c r="F31" s="358">
        <v>128391</v>
      </c>
      <c r="G31" s="358">
        <v>914</v>
      </c>
      <c r="H31" s="47">
        <v>103634</v>
      </c>
      <c r="I31" s="36">
        <v>1004</v>
      </c>
      <c r="J31" s="52">
        <v>22839</v>
      </c>
      <c r="K31" s="358">
        <v>8577</v>
      </c>
      <c r="L31" s="358">
        <v>15261</v>
      </c>
      <c r="M31" s="358">
        <v>39</v>
      </c>
    </row>
    <row r="32" spans="1:25" s="13" customFormat="1" ht="35.1" customHeight="1">
      <c r="A32" s="17">
        <v>2018</v>
      </c>
      <c r="B32" s="37">
        <v>300909</v>
      </c>
      <c r="C32" s="38">
        <v>0</v>
      </c>
      <c r="D32" s="37">
        <v>300909</v>
      </c>
      <c r="E32" s="53">
        <v>128950</v>
      </c>
      <c r="F32" s="37">
        <v>128391</v>
      </c>
      <c r="G32" s="37">
        <v>914</v>
      </c>
      <c r="H32" s="53">
        <v>103634</v>
      </c>
      <c r="I32" s="40">
        <v>1004</v>
      </c>
      <c r="J32" s="54">
        <v>22839</v>
      </c>
      <c r="K32" s="37">
        <v>8577</v>
      </c>
      <c r="L32" s="37">
        <v>15261</v>
      </c>
      <c r="M32" s="37">
        <v>39</v>
      </c>
    </row>
    <row r="33" spans="1:13" s="440" customFormat="1" ht="9.75" customHeight="1">
      <c r="A33" s="435"/>
      <c r="B33" s="458"/>
      <c r="C33" s="458"/>
      <c r="D33" s="460"/>
      <c r="E33" s="460"/>
      <c r="F33" s="460"/>
      <c r="G33" s="459"/>
      <c r="H33" s="459"/>
      <c r="I33" s="460"/>
      <c r="J33" s="460"/>
      <c r="K33" s="437"/>
      <c r="L33" s="437"/>
      <c r="M33" s="437"/>
    </row>
    <row r="34" spans="1:13" ht="39" customHeight="1">
      <c r="A34" s="336"/>
      <c r="B34" s="341"/>
      <c r="C34" s="341"/>
      <c r="D34" s="341"/>
      <c r="E34" s="69"/>
      <c r="F34" s="69"/>
      <c r="G34" s="69"/>
      <c r="H34" s="69"/>
      <c r="I34" s="69"/>
      <c r="J34" s="69"/>
      <c r="K34" s="342"/>
      <c r="L34" s="342"/>
      <c r="M34" s="342"/>
    </row>
    <row r="35" spans="1:13">
      <c r="A35" s="77" t="s">
        <v>343</v>
      </c>
      <c r="B35" s="13"/>
      <c r="C35" s="13"/>
      <c r="D35" s="13"/>
      <c r="E35" s="22"/>
      <c r="F35" s="22"/>
      <c r="G35" s="22"/>
      <c r="H35" s="22"/>
      <c r="I35" s="22"/>
      <c r="J35" s="22"/>
      <c r="K35" s="22"/>
      <c r="L35" s="22"/>
      <c r="M35" s="471"/>
    </row>
    <row r="38" spans="1:13">
      <c r="A38" s="57"/>
    </row>
  </sheetData>
  <mergeCells count="5">
    <mergeCell ref="C23:D23"/>
    <mergeCell ref="G23:H23"/>
    <mergeCell ref="H8:I8"/>
    <mergeCell ref="E22:F22"/>
    <mergeCell ref="G22:J22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68" pageOrder="overThenDown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6"/>
  </sheetPr>
  <dimension ref="A1:U60"/>
  <sheetViews>
    <sheetView view="pageBreakPreview" zoomScale="90" zoomScaleNormal="100" zoomScaleSheetLayoutView="90" workbookViewId="0">
      <selection activeCell="Y5" sqref="Y5"/>
    </sheetView>
  </sheetViews>
  <sheetFormatPr defaultRowHeight="13.5" outlineLevelRow="1"/>
  <cols>
    <col min="1" max="1" width="11.42578125" style="16" customWidth="1"/>
    <col min="2" max="2" width="13" style="16" customWidth="1"/>
    <col min="3" max="3" width="10.7109375" style="16" customWidth="1"/>
    <col min="4" max="4" width="13" style="16" customWidth="1"/>
    <col min="5" max="5" width="10.7109375" style="16" customWidth="1"/>
    <col min="6" max="6" width="13" style="16" customWidth="1"/>
    <col min="7" max="7" width="10.7109375" style="16" customWidth="1"/>
    <col min="8" max="8" width="13" style="16" customWidth="1"/>
    <col min="9" max="9" width="10.7109375" style="16" customWidth="1"/>
    <col min="10" max="10" width="11.42578125" style="16" customWidth="1"/>
    <col min="11" max="11" width="13.140625" style="16" customWidth="1"/>
    <col min="12" max="12" width="10.7109375" style="16" customWidth="1"/>
    <col min="13" max="13" width="18.5703125" style="16" bestFit="1" customWidth="1"/>
    <col min="14" max="14" width="10.7109375" style="16" customWidth="1"/>
    <col min="15" max="15" width="12.28515625" style="16" customWidth="1"/>
    <col min="16" max="16" width="10.7109375" style="16" customWidth="1"/>
    <col min="17" max="17" width="12.7109375" style="16" customWidth="1"/>
    <col min="18" max="18" width="10.7109375" style="16" customWidth="1"/>
    <col min="19" max="16384" width="9.140625" style="16"/>
  </cols>
  <sheetData>
    <row r="1" spans="1:18" s="5" customFormat="1" ht="24.95" customHeight="1">
      <c r="I1" s="25"/>
      <c r="J1" s="353"/>
    </row>
    <row r="2" spans="1:18" s="5" customFormat="1" ht="24.95" customHeight="1">
      <c r="I2" s="59"/>
    </row>
    <row r="3" spans="1:18" s="5" customFormat="1" ht="24.95" customHeight="1">
      <c r="I3" s="59"/>
    </row>
    <row r="4" spans="1:18" s="9" customFormat="1" ht="35.25">
      <c r="A4" s="344" t="s">
        <v>93</v>
      </c>
      <c r="B4" s="7"/>
      <c r="C4" s="7"/>
      <c r="D4" s="7"/>
      <c r="E4" s="7"/>
      <c r="F4" s="7"/>
      <c r="G4" s="7"/>
      <c r="H4" s="7"/>
      <c r="I4" s="7"/>
      <c r="J4" s="344" t="s">
        <v>95</v>
      </c>
      <c r="K4" s="7"/>
      <c r="L4" s="7"/>
      <c r="M4" s="7"/>
      <c r="N4" s="7"/>
      <c r="O4" s="7"/>
      <c r="P4" s="7"/>
      <c r="Q4" s="7"/>
      <c r="R4" s="7"/>
    </row>
    <row r="5" spans="1:18" s="12" customFormat="1" ht="35.25">
      <c r="A5" s="344" t="s">
        <v>59</v>
      </c>
      <c r="B5" s="207"/>
      <c r="C5" s="207"/>
      <c r="D5" s="207"/>
      <c r="E5" s="207"/>
      <c r="F5" s="207"/>
      <c r="G5" s="207"/>
      <c r="H5" s="207"/>
      <c r="I5" s="207"/>
      <c r="J5" s="344" t="s">
        <v>96</v>
      </c>
      <c r="K5" s="207"/>
      <c r="L5" s="207"/>
      <c r="M5" s="207"/>
      <c r="N5" s="207"/>
      <c r="O5" s="207"/>
      <c r="P5" s="207"/>
      <c r="Q5" s="207"/>
      <c r="R5" s="207"/>
    </row>
    <row r="6" spans="1:18" s="13" customFormat="1" ht="15" customHeight="1" thickBot="1">
      <c r="A6" s="13" t="s">
        <v>60</v>
      </c>
      <c r="I6" s="13" t="s">
        <v>391</v>
      </c>
      <c r="J6" s="13" t="s">
        <v>60</v>
      </c>
      <c r="R6" s="13" t="s">
        <v>391</v>
      </c>
    </row>
    <row r="7" spans="1:18" s="9" customFormat="1" ht="17.25" customHeight="1">
      <c r="A7" s="217" t="s">
        <v>279</v>
      </c>
      <c r="B7" s="218" t="s">
        <v>260</v>
      </c>
      <c r="C7" s="217"/>
      <c r="D7" s="218" t="s">
        <v>280</v>
      </c>
      <c r="E7" s="217"/>
      <c r="F7" s="218" t="s">
        <v>281</v>
      </c>
      <c r="G7" s="217"/>
      <c r="H7" s="218" t="s">
        <v>61</v>
      </c>
      <c r="I7" s="218"/>
      <c r="J7" s="217" t="s">
        <v>279</v>
      </c>
      <c r="K7" s="219" t="s">
        <v>282</v>
      </c>
      <c r="L7" s="219"/>
      <c r="M7" s="219"/>
      <c r="N7" s="219"/>
      <c r="O7" s="219"/>
      <c r="P7" s="219"/>
      <c r="Q7" s="219"/>
      <c r="R7" s="219"/>
    </row>
    <row r="8" spans="1:18" s="9" customFormat="1" ht="23.25" customHeight="1">
      <c r="A8" s="220"/>
      <c r="B8" s="221"/>
      <c r="C8" s="220"/>
      <c r="D8" s="221"/>
      <c r="E8" s="220"/>
      <c r="F8" s="221"/>
      <c r="G8" s="220"/>
      <c r="H8" s="221"/>
      <c r="I8" s="221"/>
      <c r="J8" s="220"/>
      <c r="K8" s="222" t="s">
        <v>283</v>
      </c>
      <c r="L8" s="220"/>
      <c r="M8" s="221" t="s">
        <v>0</v>
      </c>
      <c r="N8" s="220"/>
      <c r="O8" s="221" t="s">
        <v>284</v>
      </c>
      <c r="P8" s="220"/>
      <c r="Q8" s="221" t="s">
        <v>285</v>
      </c>
      <c r="R8" s="221"/>
    </row>
    <row r="9" spans="1:18" s="9" customFormat="1" ht="17.25" customHeight="1">
      <c r="A9" s="220"/>
      <c r="B9" s="220"/>
      <c r="C9" s="223" t="s">
        <v>62</v>
      </c>
      <c r="D9" s="220"/>
      <c r="E9" s="223" t="s">
        <v>62</v>
      </c>
      <c r="F9" s="220"/>
      <c r="G9" s="223" t="s">
        <v>62</v>
      </c>
      <c r="H9" s="220"/>
      <c r="I9" s="222" t="s">
        <v>62</v>
      </c>
      <c r="J9" s="220"/>
      <c r="K9" s="220"/>
      <c r="L9" s="223" t="s">
        <v>62</v>
      </c>
      <c r="M9" s="220" t="s">
        <v>63</v>
      </c>
      <c r="N9" s="223" t="s">
        <v>62</v>
      </c>
      <c r="O9" s="220"/>
      <c r="P9" s="223" t="s">
        <v>62</v>
      </c>
      <c r="Q9" s="220"/>
      <c r="R9" s="222" t="s">
        <v>62</v>
      </c>
    </row>
    <row r="10" spans="1:18" s="9" customFormat="1" ht="26.25" customHeight="1">
      <c r="A10" s="224" t="s">
        <v>288</v>
      </c>
      <c r="B10" s="224" t="s">
        <v>1</v>
      </c>
      <c r="C10" s="224" t="s">
        <v>64</v>
      </c>
      <c r="D10" s="224"/>
      <c r="E10" s="224"/>
      <c r="F10" s="224" t="s">
        <v>2</v>
      </c>
      <c r="G10" s="224"/>
      <c r="H10" s="224" t="s">
        <v>3</v>
      </c>
      <c r="I10" s="225"/>
      <c r="J10" s="224" t="s">
        <v>286</v>
      </c>
      <c r="K10" s="224" t="s">
        <v>65</v>
      </c>
      <c r="L10" s="224"/>
      <c r="M10" s="224" t="s">
        <v>66</v>
      </c>
      <c r="N10" s="224"/>
      <c r="O10" s="224" t="s">
        <v>4</v>
      </c>
      <c r="P10" s="224"/>
      <c r="Q10" s="224" t="s">
        <v>5</v>
      </c>
      <c r="R10" s="225"/>
    </row>
    <row r="11" spans="1:18" ht="25.5" hidden="1" customHeight="1">
      <c r="A11" s="15">
        <v>2012</v>
      </c>
      <c r="B11" s="28">
        <v>693713.8</v>
      </c>
      <c r="C11" s="28">
        <v>100</v>
      </c>
      <c r="D11" s="28">
        <v>80795</v>
      </c>
      <c r="E11" s="208">
        <v>11.64673385479718</v>
      </c>
      <c r="F11" s="28">
        <v>56030</v>
      </c>
      <c r="G11" s="208">
        <v>8.0768178462068931</v>
      </c>
      <c r="H11" s="28">
        <v>420640</v>
      </c>
      <c r="I11" s="208">
        <v>60.635956787943378</v>
      </c>
      <c r="J11" s="15">
        <v>2012</v>
      </c>
      <c r="K11" s="28">
        <v>136248.79999999999</v>
      </c>
      <c r="L11" s="208">
        <v>19.640491511052538</v>
      </c>
      <c r="M11" s="28">
        <v>43585.8</v>
      </c>
      <c r="N11" s="208">
        <v>6.2829656841193016</v>
      </c>
      <c r="O11" s="28">
        <v>1705</v>
      </c>
      <c r="P11" s="208">
        <v>0.24577859053690443</v>
      </c>
      <c r="Q11" s="28">
        <v>90958</v>
      </c>
      <c r="R11" s="208">
        <v>13.111747236396335</v>
      </c>
    </row>
    <row r="12" spans="1:18" ht="25.5" customHeight="1">
      <c r="A12" s="15">
        <v>2013</v>
      </c>
      <c r="B12" s="28">
        <v>691480</v>
      </c>
      <c r="C12" s="28">
        <v>100</v>
      </c>
      <c r="D12" s="28">
        <v>81713</v>
      </c>
      <c r="E12" s="208">
        <v>11.8</v>
      </c>
      <c r="F12" s="28">
        <v>54938</v>
      </c>
      <c r="G12" s="208">
        <v>7.9</v>
      </c>
      <c r="H12" s="28">
        <v>417451</v>
      </c>
      <c r="I12" s="208">
        <v>60.4</v>
      </c>
      <c r="J12" s="15">
        <v>2013</v>
      </c>
      <c r="K12" s="28">
        <v>137378</v>
      </c>
      <c r="L12" s="208">
        <v>19.899999999999999</v>
      </c>
      <c r="M12" s="28">
        <v>46688</v>
      </c>
      <c r="N12" s="208">
        <v>6.8</v>
      </c>
      <c r="O12" s="28">
        <v>1905</v>
      </c>
      <c r="P12" s="208">
        <v>0.3</v>
      </c>
      <c r="Q12" s="28">
        <v>88785</v>
      </c>
      <c r="R12" s="208">
        <v>12.8</v>
      </c>
    </row>
    <row r="13" spans="1:18" ht="25.5" customHeight="1">
      <c r="A13" s="15">
        <v>2014</v>
      </c>
      <c r="B13" s="28">
        <v>666086</v>
      </c>
      <c r="C13" s="28">
        <v>100</v>
      </c>
      <c r="D13" s="28">
        <v>80645</v>
      </c>
      <c r="E13" s="208">
        <v>12.1</v>
      </c>
      <c r="F13" s="28">
        <v>54852</v>
      </c>
      <c r="G13" s="208">
        <v>8.1999999999999993</v>
      </c>
      <c r="H13" s="28">
        <v>392507</v>
      </c>
      <c r="I13" s="208">
        <v>58.9</v>
      </c>
      <c r="J13" s="15">
        <v>2014</v>
      </c>
      <c r="K13" s="28">
        <v>138082</v>
      </c>
      <c r="L13" s="208">
        <v>20.7</v>
      </c>
      <c r="M13" s="28">
        <v>48829</v>
      </c>
      <c r="N13" s="208">
        <v>7.3</v>
      </c>
      <c r="O13" s="28">
        <v>2000</v>
      </c>
      <c r="P13" s="208">
        <v>0.3</v>
      </c>
      <c r="Q13" s="28">
        <v>87253</v>
      </c>
      <c r="R13" s="208">
        <v>13.1</v>
      </c>
    </row>
    <row r="14" spans="1:18" ht="25.5" customHeight="1">
      <c r="A14" s="15">
        <v>2015</v>
      </c>
      <c r="B14" s="28">
        <v>686905</v>
      </c>
      <c r="C14" s="28">
        <v>100</v>
      </c>
      <c r="D14" s="28">
        <v>81506</v>
      </c>
      <c r="E14" s="208">
        <v>11.865687394909049</v>
      </c>
      <c r="F14" s="28">
        <v>56552</v>
      </c>
      <c r="G14" s="208">
        <v>8.2328706298541992</v>
      </c>
      <c r="H14" s="28">
        <v>400250</v>
      </c>
      <c r="I14" s="208">
        <v>58.268610652128025</v>
      </c>
      <c r="J14" s="15">
        <v>2015</v>
      </c>
      <c r="K14" s="28">
        <v>148597</v>
      </c>
      <c r="L14" s="208">
        <v>21.632831323108725</v>
      </c>
      <c r="M14" s="35">
        <v>53260</v>
      </c>
      <c r="N14" s="208">
        <v>7.7536194961457552</v>
      </c>
      <c r="O14" s="35">
        <v>1972</v>
      </c>
      <c r="P14" s="208">
        <v>0.28708482250092809</v>
      </c>
      <c r="Q14" s="35">
        <v>93365</v>
      </c>
      <c r="R14" s="208">
        <v>13.592127004462043</v>
      </c>
    </row>
    <row r="15" spans="1:18" ht="25.5" customHeight="1">
      <c r="A15" s="15">
        <v>2016</v>
      </c>
      <c r="B15" s="28">
        <v>706411</v>
      </c>
      <c r="C15" s="28">
        <v>100</v>
      </c>
      <c r="D15" s="28">
        <v>83726</v>
      </c>
      <c r="E15" s="208">
        <v>11.852306943125178</v>
      </c>
      <c r="F15" s="28">
        <v>53582</v>
      </c>
      <c r="G15" s="208">
        <v>7.5851027234853357</v>
      </c>
      <c r="H15" s="28">
        <v>414575</v>
      </c>
      <c r="I15" s="208">
        <v>58.687506281753819</v>
      </c>
      <c r="J15" s="15">
        <v>2016</v>
      </c>
      <c r="K15" s="28">
        <v>154528</v>
      </c>
      <c r="L15" s="208">
        <v>21.875084051635664</v>
      </c>
      <c r="M15" s="35">
        <v>55255</v>
      </c>
      <c r="N15" s="208">
        <v>7.8219336901605443</v>
      </c>
      <c r="O15" s="35">
        <v>2840</v>
      </c>
      <c r="P15" s="208">
        <v>0.40203224468475152</v>
      </c>
      <c r="Q15" s="35">
        <v>96433</v>
      </c>
      <c r="R15" s="208">
        <v>13.651118116790368</v>
      </c>
    </row>
    <row r="16" spans="1:18" s="18" customFormat="1" ht="25.5" hidden="1" customHeight="1" outlineLevel="1">
      <c r="A16" s="17">
        <v>2016</v>
      </c>
      <c r="B16" s="98">
        <f>SUM(B18:B29)</f>
        <v>706411</v>
      </c>
      <c r="C16" s="98">
        <f>B16/$B16*100</f>
        <v>100</v>
      </c>
      <c r="D16" s="98">
        <f>SUM(D18:D29)</f>
        <v>83726</v>
      </c>
      <c r="E16" s="209">
        <f>D16/$B16*100</f>
        <v>11.852306943125178</v>
      </c>
      <c r="F16" s="98">
        <f>SUM(F18:F29)</f>
        <v>53582</v>
      </c>
      <c r="G16" s="209">
        <f>F16/$B16*100</f>
        <v>7.5851027234853357</v>
      </c>
      <c r="H16" s="98">
        <f>SUM(H18:H29)</f>
        <v>414575</v>
      </c>
      <c r="I16" s="209">
        <f>H16/$B16*100</f>
        <v>58.687506281753819</v>
      </c>
      <c r="J16" s="17">
        <v>2016</v>
      </c>
      <c r="K16" s="98">
        <f>SUM(K18:K29)</f>
        <v>154528</v>
      </c>
      <c r="L16" s="209">
        <f>K16/$B16*100</f>
        <v>21.875084051635664</v>
      </c>
      <c r="M16" s="210">
        <f>SUM(M18:M58)</f>
        <v>304399</v>
      </c>
      <c r="N16" s="209">
        <f>M16/$B16*100</f>
        <v>43.090920158378054</v>
      </c>
      <c r="O16" s="210">
        <f>SUM(O18:O29)</f>
        <v>2840</v>
      </c>
      <c r="P16" s="209">
        <f>O16/$B16*100</f>
        <v>0.40203224468475152</v>
      </c>
      <c r="Q16" s="210">
        <f>SUM(Q18:Q29)</f>
        <v>96433</v>
      </c>
      <c r="R16" s="209">
        <f>Q16/$B16*100</f>
        <v>13.651118116790368</v>
      </c>
    </row>
    <row r="17" spans="1:21" ht="14.25" hidden="1" customHeight="1" outlineLevel="1">
      <c r="A17" s="15"/>
      <c r="B17" s="28"/>
      <c r="C17" s="28"/>
      <c r="D17" s="28"/>
      <c r="E17" s="208"/>
      <c r="F17" s="28"/>
      <c r="G17" s="208"/>
      <c r="H17" s="28"/>
      <c r="I17" s="208"/>
      <c r="J17" s="15"/>
      <c r="K17" s="28"/>
      <c r="L17" s="208"/>
      <c r="M17" s="35"/>
      <c r="N17" s="208"/>
      <c r="O17" s="35"/>
      <c r="P17" s="208"/>
      <c r="Q17" s="35"/>
      <c r="R17" s="208"/>
    </row>
    <row r="18" spans="1:21" ht="24" hidden="1" customHeight="1" outlineLevel="1">
      <c r="A18" s="15" t="s">
        <v>69</v>
      </c>
      <c r="B18" s="211">
        <f t="shared" ref="B18:B29" si="0">SUM(D18,F18,H18,K18)</f>
        <v>76246</v>
      </c>
      <c r="C18" s="211">
        <f t="shared" ref="C18:C29" si="1">B18/$B18*100</f>
        <v>100</v>
      </c>
      <c r="D18" s="212">
        <v>7558</v>
      </c>
      <c r="E18" s="213">
        <f t="shared" ref="E18:E27" si="2">D18/$B18*100</f>
        <v>9.9126511554704511</v>
      </c>
      <c r="F18" s="214">
        <v>5599</v>
      </c>
      <c r="G18" s="213">
        <f t="shared" ref="G18:G29" si="3">F18/$B18*100</f>
        <v>7.343336043858038</v>
      </c>
      <c r="H18" s="214">
        <v>50839</v>
      </c>
      <c r="I18" s="213">
        <f t="shared" ref="I18:I27" si="4">H18/$B18*100</f>
        <v>66.677596201767969</v>
      </c>
      <c r="J18" s="15" t="s">
        <v>69</v>
      </c>
      <c r="K18" s="211">
        <f t="shared" ref="K18:K29" si="5">SUM(M18,O18,Q18)</f>
        <v>12250</v>
      </c>
      <c r="L18" s="213">
        <f t="shared" ref="L18:L27" si="6">K18/$B18*100</f>
        <v>16.066416598903547</v>
      </c>
      <c r="M18" s="214">
        <v>4205</v>
      </c>
      <c r="N18" s="213">
        <f t="shared" ref="N18:N27" si="7">M18/$B18*100</f>
        <v>5.5150434121134229</v>
      </c>
      <c r="O18" s="214">
        <v>233</v>
      </c>
      <c r="P18" s="213">
        <f t="shared" ref="P18:P27" si="8">O18/$B18*100</f>
        <v>0.30558980143220627</v>
      </c>
      <c r="Q18" s="214">
        <v>7812</v>
      </c>
      <c r="R18" s="213">
        <f t="shared" ref="R18:R27" si="9">Q18/$B18*100</f>
        <v>10.245783385357921</v>
      </c>
    </row>
    <row r="19" spans="1:21" ht="24" hidden="1" customHeight="1" outlineLevel="1">
      <c r="A19" s="15" t="s">
        <v>70</v>
      </c>
      <c r="B19" s="211">
        <f t="shared" si="0"/>
        <v>78126</v>
      </c>
      <c r="C19" s="211">
        <f t="shared" si="1"/>
        <v>100</v>
      </c>
      <c r="D19" s="212">
        <v>7676</v>
      </c>
      <c r="E19" s="213">
        <f t="shared" si="2"/>
        <v>9.8251542380257533</v>
      </c>
      <c r="F19" s="214">
        <v>5755</v>
      </c>
      <c r="G19" s="213">
        <f t="shared" si="3"/>
        <v>7.3663057112868957</v>
      </c>
      <c r="H19" s="214">
        <v>52943</v>
      </c>
      <c r="I19" s="213">
        <f t="shared" si="4"/>
        <v>67.766172592990813</v>
      </c>
      <c r="J19" s="15" t="s">
        <v>70</v>
      </c>
      <c r="K19" s="211">
        <f t="shared" si="5"/>
        <v>11752</v>
      </c>
      <c r="L19" s="213">
        <f t="shared" si="6"/>
        <v>15.042367457696542</v>
      </c>
      <c r="M19" s="214">
        <v>4465</v>
      </c>
      <c r="N19" s="213">
        <f t="shared" si="7"/>
        <v>5.715126846376366</v>
      </c>
      <c r="O19" s="214">
        <v>127</v>
      </c>
      <c r="P19" s="213">
        <f t="shared" si="8"/>
        <v>0.1625579192586335</v>
      </c>
      <c r="Q19" s="214">
        <v>7160</v>
      </c>
      <c r="R19" s="213">
        <f t="shared" si="9"/>
        <v>9.1646826920615414</v>
      </c>
    </row>
    <row r="20" spans="1:21" ht="24" hidden="1" customHeight="1" outlineLevel="1">
      <c r="A20" s="15" t="s">
        <v>71</v>
      </c>
      <c r="B20" s="211">
        <f t="shared" si="0"/>
        <v>65771</v>
      </c>
      <c r="C20" s="211">
        <f t="shared" si="1"/>
        <v>100</v>
      </c>
      <c r="D20" s="212">
        <v>6739</v>
      </c>
      <c r="E20" s="213">
        <f t="shared" si="2"/>
        <v>10.246157120919554</v>
      </c>
      <c r="F20" s="214">
        <v>5088</v>
      </c>
      <c r="G20" s="213">
        <f t="shared" si="3"/>
        <v>7.735932249775737</v>
      </c>
      <c r="H20" s="214">
        <v>41874</v>
      </c>
      <c r="I20" s="213">
        <f t="shared" si="4"/>
        <v>63.666357513189709</v>
      </c>
      <c r="J20" s="15" t="s">
        <v>71</v>
      </c>
      <c r="K20" s="211">
        <f t="shared" si="5"/>
        <v>12070</v>
      </c>
      <c r="L20" s="213">
        <f t="shared" si="6"/>
        <v>18.351553116115007</v>
      </c>
      <c r="M20" s="214">
        <v>4331</v>
      </c>
      <c r="N20" s="213">
        <f t="shared" si="7"/>
        <v>6.5849690593118542</v>
      </c>
      <c r="O20" s="214">
        <v>211</v>
      </c>
      <c r="P20" s="213">
        <f t="shared" si="8"/>
        <v>0.32081008347143875</v>
      </c>
      <c r="Q20" s="214">
        <v>7528</v>
      </c>
      <c r="R20" s="213">
        <f t="shared" si="9"/>
        <v>11.445773973331711</v>
      </c>
    </row>
    <row r="21" spans="1:21" ht="39" hidden="1" customHeight="1" outlineLevel="1">
      <c r="A21" s="15" t="s">
        <v>72</v>
      </c>
      <c r="B21" s="211">
        <f t="shared" si="0"/>
        <v>56793</v>
      </c>
      <c r="C21" s="211">
        <f t="shared" si="1"/>
        <v>100</v>
      </c>
      <c r="D21" s="212">
        <v>6711</v>
      </c>
      <c r="E21" s="213">
        <f t="shared" si="2"/>
        <v>11.816597115841741</v>
      </c>
      <c r="F21" s="214">
        <v>4060</v>
      </c>
      <c r="G21" s="213">
        <f t="shared" si="3"/>
        <v>7.148768334125684</v>
      </c>
      <c r="H21" s="214">
        <v>34176</v>
      </c>
      <c r="I21" s="213">
        <f t="shared" si="4"/>
        <v>60.176430193861918</v>
      </c>
      <c r="J21" s="15" t="s">
        <v>72</v>
      </c>
      <c r="K21" s="211">
        <f t="shared" si="5"/>
        <v>11846</v>
      </c>
      <c r="L21" s="213">
        <f t="shared" si="6"/>
        <v>20.858204356170653</v>
      </c>
      <c r="M21" s="214">
        <v>3955</v>
      </c>
      <c r="N21" s="213">
        <f t="shared" si="7"/>
        <v>6.9638863944500198</v>
      </c>
      <c r="O21" s="214">
        <v>226</v>
      </c>
      <c r="P21" s="213">
        <f t="shared" si="8"/>
        <v>0.397936365397144</v>
      </c>
      <c r="Q21" s="214">
        <v>7665</v>
      </c>
      <c r="R21" s="213">
        <f t="shared" si="9"/>
        <v>13.49638159632349</v>
      </c>
    </row>
    <row r="22" spans="1:21" ht="24" hidden="1" customHeight="1" outlineLevel="1">
      <c r="A22" s="15" t="s">
        <v>73</v>
      </c>
      <c r="B22" s="211">
        <f t="shared" si="0"/>
        <v>49499</v>
      </c>
      <c r="C22" s="211">
        <f t="shared" si="1"/>
        <v>100</v>
      </c>
      <c r="D22" s="212">
        <v>6357</v>
      </c>
      <c r="E22" s="213">
        <f t="shared" si="2"/>
        <v>12.842683690579607</v>
      </c>
      <c r="F22" s="214">
        <v>3374</v>
      </c>
      <c r="G22" s="213">
        <f t="shared" si="3"/>
        <v>6.8162993191781656</v>
      </c>
      <c r="H22" s="214">
        <v>28051</v>
      </c>
      <c r="I22" s="213">
        <f t="shared" si="4"/>
        <v>56.669831713771998</v>
      </c>
      <c r="J22" s="15" t="s">
        <v>73</v>
      </c>
      <c r="K22" s="211">
        <f t="shared" si="5"/>
        <v>11717</v>
      </c>
      <c r="L22" s="213">
        <f t="shared" si="6"/>
        <v>23.671185276470233</v>
      </c>
      <c r="M22" s="214">
        <v>3542</v>
      </c>
      <c r="N22" s="213">
        <f t="shared" si="7"/>
        <v>7.1557001151538415</v>
      </c>
      <c r="O22" s="214">
        <v>251</v>
      </c>
      <c r="P22" s="213">
        <f t="shared" si="8"/>
        <v>0.50708095113032581</v>
      </c>
      <c r="Q22" s="214">
        <v>7924</v>
      </c>
      <c r="R22" s="213">
        <f t="shared" si="9"/>
        <v>16.008404210186065</v>
      </c>
    </row>
    <row r="23" spans="1:21" ht="24" hidden="1" customHeight="1" outlineLevel="1">
      <c r="A23" s="15" t="s">
        <v>74</v>
      </c>
      <c r="B23" s="211">
        <f t="shared" si="0"/>
        <v>48475</v>
      </c>
      <c r="C23" s="211">
        <f t="shared" si="1"/>
        <v>100</v>
      </c>
      <c r="D23" s="212">
        <v>6408</v>
      </c>
      <c r="E23" s="213">
        <f t="shared" si="2"/>
        <v>13.219185146982982</v>
      </c>
      <c r="F23" s="214">
        <v>3785</v>
      </c>
      <c r="G23" s="213">
        <f t="shared" si="3"/>
        <v>7.8081485301701905</v>
      </c>
      <c r="H23" s="214">
        <v>25670</v>
      </c>
      <c r="I23" s="213">
        <f t="shared" si="4"/>
        <v>52.955131511088197</v>
      </c>
      <c r="J23" s="15" t="s">
        <v>74</v>
      </c>
      <c r="K23" s="211">
        <f t="shared" si="5"/>
        <v>12612</v>
      </c>
      <c r="L23" s="213">
        <f t="shared" si="6"/>
        <v>26.017534811758637</v>
      </c>
      <c r="M23" s="214">
        <v>3980</v>
      </c>
      <c r="N23" s="213">
        <f t="shared" si="7"/>
        <v>8.2104177411036616</v>
      </c>
      <c r="O23" s="214">
        <v>245</v>
      </c>
      <c r="P23" s="213">
        <f t="shared" si="8"/>
        <v>0.50541516245487361</v>
      </c>
      <c r="Q23" s="214">
        <v>8387</v>
      </c>
      <c r="R23" s="213">
        <f t="shared" si="9"/>
        <v>17.301701908200105</v>
      </c>
    </row>
    <row r="24" spans="1:21" ht="39.75" hidden="1" customHeight="1" outlineLevel="1">
      <c r="A24" s="15" t="s">
        <v>75</v>
      </c>
      <c r="B24" s="211">
        <f t="shared" si="0"/>
        <v>50042</v>
      </c>
      <c r="C24" s="211">
        <f t="shared" si="1"/>
        <v>100</v>
      </c>
      <c r="D24" s="212">
        <v>6501</v>
      </c>
      <c r="E24" s="213">
        <f t="shared" si="2"/>
        <v>12.991087486511329</v>
      </c>
      <c r="F24" s="214">
        <v>4043</v>
      </c>
      <c r="G24" s="213">
        <f t="shared" si="3"/>
        <v>8.0792134606930173</v>
      </c>
      <c r="H24" s="214">
        <v>26316</v>
      </c>
      <c r="I24" s="213">
        <f t="shared" si="4"/>
        <v>52.587826225970183</v>
      </c>
      <c r="J24" s="15" t="s">
        <v>75</v>
      </c>
      <c r="K24" s="211">
        <f t="shared" si="5"/>
        <v>13182</v>
      </c>
      <c r="L24" s="213">
        <f t="shared" si="6"/>
        <v>26.341872826825469</v>
      </c>
      <c r="M24" s="214">
        <v>4120</v>
      </c>
      <c r="N24" s="213">
        <f t="shared" si="7"/>
        <v>8.2330842092642182</v>
      </c>
      <c r="O24" s="214">
        <v>212</v>
      </c>
      <c r="P24" s="213">
        <f t="shared" si="8"/>
        <v>0.42364413892330438</v>
      </c>
      <c r="Q24" s="214">
        <v>8850</v>
      </c>
      <c r="R24" s="213">
        <f t="shared" si="9"/>
        <v>17.685144478637945</v>
      </c>
    </row>
    <row r="25" spans="1:21" ht="24" hidden="1" customHeight="1" outlineLevel="1">
      <c r="A25" s="15" t="s">
        <v>76</v>
      </c>
      <c r="B25" s="211">
        <f t="shared" si="0"/>
        <v>56531</v>
      </c>
      <c r="C25" s="211">
        <f t="shared" si="1"/>
        <v>100</v>
      </c>
      <c r="D25" s="212">
        <v>7904</v>
      </c>
      <c r="E25" s="213">
        <f t="shared" si="2"/>
        <v>13.981709150731458</v>
      </c>
      <c r="F25" s="214">
        <v>4616</v>
      </c>
      <c r="G25" s="213">
        <f t="shared" si="3"/>
        <v>8.165431356247014</v>
      </c>
      <c r="H25" s="214">
        <v>29515</v>
      </c>
      <c r="I25" s="213">
        <f t="shared" si="4"/>
        <v>52.210291698360187</v>
      </c>
      <c r="J25" s="15" t="s">
        <v>76</v>
      </c>
      <c r="K25" s="211">
        <f t="shared" si="5"/>
        <v>14496</v>
      </c>
      <c r="L25" s="213">
        <f t="shared" si="6"/>
        <v>25.642567794661336</v>
      </c>
      <c r="M25" s="214">
        <v>5634</v>
      </c>
      <c r="N25" s="213">
        <f t="shared" si="7"/>
        <v>9.9662132281403117</v>
      </c>
      <c r="O25" s="214">
        <v>243</v>
      </c>
      <c r="P25" s="213">
        <f t="shared" si="8"/>
        <v>0.4298526472201093</v>
      </c>
      <c r="Q25" s="214">
        <v>8619</v>
      </c>
      <c r="R25" s="213">
        <f t="shared" si="9"/>
        <v>15.246501919300915</v>
      </c>
    </row>
    <row r="26" spans="1:21" ht="24" hidden="1" customHeight="1" outlineLevel="1">
      <c r="A26" s="15" t="s">
        <v>77</v>
      </c>
      <c r="B26" s="211">
        <f t="shared" si="0"/>
        <v>50116</v>
      </c>
      <c r="C26" s="211">
        <f t="shared" si="1"/>
        <v>100</v>
      </c>
      <c r="D26" s="212">
        <v>7148</v>
      </c>
      <c r="E26" s="213">
        <f t="shared" si="2"/>
        <v>14.262910048687047</v>
      </c>
      <c r="F26" s="214">
        <v>3661</v>
      </c>
      <c r="G26" s="213">
        <f t="shared" si="3"/>
        <v>7.3050522787133847</v>
      </c>
      <c r="H26" s="214">
        <v>24798</v>
      </c>
      <c r="I26" s="213">
        <f t="shared" si="4"/>
        <v>49.481203607630299</v>
      </c>
      <c r="J26" s="15" t="s">
        <v>77</v>
      </c>
      <c r="K26" s="211">
        <f t="shared" si="5"/>
        <v>14509</v>
      </c>
      <c r="L26" s="213">
        <f t="shared" si="6"/>
        <v>28.950834064969271</v>
      </c>
      <c r="M26" s="214">
        <v>6356</v>
      </c>
      <c r="N26" s="213">
        <f t="shared" si="7"/>
        <v>12.682576422699338</v>
      </c>
      <c r="O26" s="214">
        <v>249</v>
      </c>
      <c r="P26" s="213">
        <f t="shared" si="8"/>
        <v>0.49684731423098411</v>
      </c>
      <c r="Q26" s="214">
        <v>7904</v>
      </c>
      <c r="R26" s="213">
        <f t="shared" si="9"/>
        <v>15.771410328038948</v>
      </c>
    </row>
    <row r="27" spans="1:21" ht="39.75" hidden="1" customHeight="1" outlineLevel="1">
      <c r="A27" s="15" t="s">
        <v>78</v>
      </c>
      <c r="B27" s="211">
        <f t="shared" si="0"/>
        <v>46657</v>
      </c>
      <c r="C27" s="211">
        <f t="shared" si="1"/>
        <v>100</v>
      </c>
      <c r="D27" s="212">
        <v>6483</v>
      </c>
      <c r="E27" s="213">
        <f t="shared" si="2"/>
        <v>13.895021111515957</v>
      </c>
      <c r="F27" s="214">
        <v>3412</v>
      </c>
      <c r="G27" s="213">
        <f t="shared" si="3"/>
        <v>7.312943395417622</v>
      </c>
      <c r="H27" s="214">
        <v>24033</v>
      </c>
      <c r="I27" s="213">
        <f t="shared" si="4"/>
        <v>51.509955633666969</v>
      </c>
      <c r="J27" s="15" t="s">
        <v>78</v>
      </c>
      <c r="K27" s="211">
        <f t="shared" si="5"/>
        <v>12729</v>
      </c>
      <c r="L27" s="213">
        <f t="shared" si="6"/>
        <v>27.282079859399449</v>
      </c>
      <c r="M27" s="214">
        <v>4811</v>
      </c>
      <c r="N27" s="213">
        <f t="shared" si="7"/>
        <v>10.311421651627837</v>
      </c>
      <c r="O27" s="214">
        <v>253</v>
      </c>
      <c r="P27" s="213">
        <f t="shared" si="8"/>
        <v>0.54225518143043916</v>
      </c>
      <c r="Q27" s="214">
        <v>7665</v>
      </c>
      <c r="R27" s="213">
        <f t="shared" si="9"/>
        <v>16.428403026341172</v>
      </c>
    </row>
    <row r="28" spans="1:21" ht="24" hidden="1" customHeight="1" outlineLevel="1">
      <c r="A28" s="15" t="s">
        <v>79</v>
      </c>
      <c r="B28" s="211">
        <f t="shared" si="0"/>
        <v>58854</v>
      </c>
      <c r="C28" s="211">
        <f t="shared" si="1"/>
        <v>100</v>
      </c>
      <c r="D28" s="212">
        <v>7003</v>
      </c>
      <c r="E28" s="213">
        <f>D28/$B28*100</f>
        <v>11.898936350970198</v>
      </c>
      <c r="F28" s="214">
        <v>4470</v>
      </c>
      <c r="G28" s="213">
        <f t="shared" si="3"/>
        <v>7.5950657559384238</v>
      </c>
      <c r="H28" s="214">
        <v>32877</v>
      </c>
      <c r="I28" s="213">
        <f>H28/$B28*100</f>
        <v>55.861963502905496</v>
      </c>
      <c r="J28" s="15" t="s">
        <v>79</v>
      </c>
      <c r="K28" s="211">
        <f t="shared" si="5"/>
        <v>14504</v>
      </c>
      <c r="L28" s="213">
        <f>K28/$B28*100</f>
        <v>24.644034390185883</v>
      </c>
      <c r="M28" s="214">
        <v>5778</v>
      </c>
      <c r="N28" s="213">
        <f>M28/$B28*100</f>
        <v>9.817514527474767</v>
      </c>
      <c r="O28" s="214">
        <v>296</v>
      </c>
      <c r="P28" s="213">
        <f>O28/$B28*100</f>
        <v>0.5029394773507323</v>
      </c>
      <c r="Q28" s="214">
        <v>8430</v>
      </c>
      <c r="R28" s="213">
        <f>Q28/$B28*100</f>
        <v>14.323580385360382</v>
      </c>
    </row>
    <row r="29" spans="1:21" ht="24" hidden="1" customHeight="1" outlineLevel="1">
      <c r="A29" s="15" t="s">
        <v>80</v>
      </c>
      <c r="B29" s="211">
        <f t="shared" si="0"/>
        <v>69301</v>
      </c>
      <c r="C29" s="211">
        <f t="shared" si="1"/>
        <v>100</v>
      </c>
      <c r="D29" s="212">
        <v>7238</v>
      </c>
      <c r="E29" s="213">
        <f>D29/$B29*100</f>
        <v>10.444293733135163</v>
      </c>
      <c r="F29" s="214">
        <v>5719</v>
      </c>
      <c r="G29" s="213">
        <f t="shared" si="3"/>
        <v>8.2524061701851359</v>
      </c>
      <c r="H29" s="214">
        <v>43483</v>
      </c>
      <c r="I29" s="213">
        <f>H29/$B29*100</f>
        <v>62.745126332953348</v>
      </c>
      <c r="J29" s="15" t="s">
        <v>80</v>
      </c>
      <c r="K29" s="211">
        <f t="shared" si="5"/>
        <v>12861</v>
      </c>
      <c r="L29" s="213">
        <f>K29/$B29*100</f>
        <v>18.558173763726355</v>
      </c>
      <c r="M29" s="214">
        <v>4078</v>
      </c>
      <c r="N29" s="213">
        <f>M29/$B29*100</f>
        <v>5.8844749715011329</v>
      </c>
      <c r="O29" s="214">
        <v>294</v>
      </c>
      <c r="P29" s="213">
        <f>O29/$B29*100</f>
        <v>0.42423630250645733</v>
      </c>
      <c r="Q29" s="214">
        <v>8489</v>
      </c>
      <c r="R29" s="213">
        <f>Q29/$B29*100</f>
        <v>12.249462489718763</v>
      </c>
    </row>
    <row r="30" spans="1:21" ht="24.95" customHeight="1" collapsed="1">
      <c r="A30" s="15">
        <v>2017</v>
      </c>
      <c r="B30" s="28">
        <v>720542</v>
      </c>
      <c r="C30" s="28">
        <v>100</v>
      </c>
      <c r="D30" s="28">
        <v>92530</v>
      </c>
      <c r="E30" s="208">
        <v>12.841721925994598</v>
      </c>
      <c r="F30" s="28">
        <v>51441</v>
      </c>
      <c r="G30" s="208">
        <v>7.1392090953754259</v>
      </c>
      <c r="H30" s="28">
        <v>439770</v>
      </c>
      <c r="I30" s="208">
        <v>61.033222213278336</v>
      </c>
      <c r="J30" s="15">
        <v>2017</v>
      </c>
      <c r="K30" s="28">
        <v>136801</v>
      </c>
      <c r="L30" s="208">
        <v>18.985846765351639</v>
      </c>
      <c r="M30" s="35">
        <v>58374</v>
      </c>
      <c r="N30" s="208">
        <v>8.1014014450233294</v>
      </c>
      <c r="O30" s="35">
        <v>1557</v>
      </c>
      <c r="P30" s="208">
        <v>0.21608733425671228</v>
      </c>
      <c r="Q30" s="35">
        <v>76870</v>
      </c>
      <c r="R30" s="208">
        <v>10.668357986071596</v>
      </c>
    </row>
    <row r="31" spans="1:21" s="13" customFormat="1" ht="12.75" hidden="1" customHeight="1" outlineLevel="1">
      <c r="A31" s="15"/>
      <c r="B31" s="28"/>
      <c r="C31" s="28"/>
      <c r="D31" s="28"/>
      <c r="E31" s="208"/>
      <c r="F31" s="28"/>
      <c r="G31" s="208"/>
      <c r="H31" s="28"/>
      <c r="I31" s="208"/>
      <c r="J31" s="15"/>
      <c r="K31" s="28"/>
      <c r="L31" s="208"/>
      <c r="M31" s="35"/>
      <c r="N31" s="208"/>
      <c r="O31" s="35"/>
      <c r="P31" s="208"/>
      <c r="Q31" s="35"/>
      <c r="R31" s="208"/>
      <c r="T31" s="215"/>
      <c r="U31" s="215"/>
    </row>
    <row r="32" spans="1:21" ht="24.95" hidden="1" customHeight="1" outlineLevel="1">
      <c r="A32" s="15" t="s">
        <v>69</v>
      </c>
      <c r="B32" s="211">
        <v>75405</v>
      </c>
      <c r="C32" s="359">
        <f>B32/$B$30*100</f>
        <v>10.465038818000894</v>
      </c>
      <c r="D32" s="212">
        <v>8257</v>
      </c>
      <c r="E32" s="213">
        <v>10.950202241230688</v>
      </c>
      <c r="F32" s="214">
        <v>5511</v>
      </c>
      <c r="G32" s="213">
        <v>7.3085339168490151</v>
      </c>
      <c r="H32" s="214">
        <v>53294</v>
      </c>
      <c r="I32" s="213">
        <v>70.67701080830183</v>
      </c>
      <c r="J32" s="15" t="s">
        <v>69</v>
      </c>
      <c r="K32" s="211">
        <v>8343</v>
      </c>
      <c r="L32" s="213">
        <v>11.06425303361846</v>
      </c>
      <c r="M32" s="214">
        <v>4435</v>
      </c>
      <c r="N32" s="213">
        <v>5.8815728399973475</v>
      </c>
      <c r="O32" s="214">
        <v>65</v>
      </c>
      <c r="P32" s="213">
        <v>8.6201180293084018E-2</v>
      </c>
      <c r="Q32" s="214">
        <v>3843</v>
      </c>
      <c r="R32" s="213">
        <v>5.0964790133280289</v>
      </c>
    </row>
    <row r="33" spans="1:21" ht="24.95" hidden="1" customHeight="1" outlineLevel="1">
      <c r="A33" s="15" t="s">
        <v>70</v>
      </c>
      <c r="B33" s="211">
        <v>78032</v>
      </c>
      <c r="C33" s="359">
        <f t="shared" ref="C33:C43" si="10">B33/$B$30*100</f>
        <v>10.829625476377505</v>
      </c>
      <c r="D33" s="212">
        <v>8451</v>
      </c>
      <c r="E33" s="213">
        <v>10.830172237030961</v>
      </c>
      <c r="F33" s="214">
        <v>5488</v>
      </c>
      <c r="G33" s="213">
        <v>7.0330120976009836</v>
      </c>
      <c r="H33" s="214">
        <v>55657</v>
      </c>
      <c r="I33" s="213">
        <v>71.325866311256931</v>
      </c>
      <c r="J33" s="15" t="s">
        <v>70</v>
      </c>
      <c r="K33" s="211">
        <v>8436</v>
      </c>
      <c r="L33" s="213">
        <v>10.810949354111134</v>
      </c>
      <c r="M33" s="214">
        <v>4833</v>
      </c>
      <c r="N33" s="213">
        <v>6.1936128767685057</v>
      </c>
      <c r="O33" s="214">
        <v>20</v>
      </c>
      <c r="P33" s="213">
        <v>2.563051055977035E-2</v>
      </c>
      <c r="Q33" s="214">
        <v>3583</v>
      </c>
      <c r="R33" s="213">
        <v>4.5917059667828584</v>
      </c>
    </row>
    <row r="34" spans="1:21" ht="24.95" hidden="1" customHeight="1" outlineLevel="1">
      <c r="A34" s="15" t="s">
        <v>71</v>
      </c>
      <c r="B34" s="211">
        <v>64299</v>
      </c>
      <c r="C34" s="359">
        <f t="shared" si="10"/>
        <v>8.9236991042853848</v>
      </c>
      <c r="D34" s="212">
        <v>7134</v>
      </c>
      <c r="E34" s="213">
        <v>11.095040358325946</v>
      </c>
      <c r="F34" s="214">
        <v>4763</v>
      </c>
      <c r="G34" s="213">
        <v>7.4075802112007967</v>
      </c>
      <c r="H34" s="214">
        <v>44384</v>
      </c>
      <c r="I34" s="213">
        <v>69.027512091945439</v>
      </c>
      <c r="J34" s="15" t="s">
        <v>71</v>
      </c>
      <c r="K34" s="211">
        <v>8018</v>
      </c>
      <c r="L34" s="213">
        <v>12.469867338527814</v>
      </c>
      <c r="M34" s="214">
        <v>4436</v>
      </c>
      <c r="N34" s="213">
        <v>6.8990186472573445</v>
      </c>
      <c r="O34" s="214">
        <v>2</v>
      </c>
      <c r="P34" s="213">
        <v>3.1104682809997048E-3</v>
      </c>
      <c r="Q34" s="214">
        <v>3580</v>
      </c>
      <c r="R34" s="213">
        <v>5.5677382229894707</v>
      </c>
    </row>
    <row r="35" spans="1:21" ht="24.95" hidden="1" customHeight="1" outlineLevel="1">
      <c r="A35" s="15" t="s">
        <v>72</v>
      </c>
      <c r="B35" s="211">
        <v>58696</v>
      </c>
      <c r="C35" s="359">
        <f t="shared" si="10"/>
        <v>8.146090026674365</v>
      </c>
      <c r="D35" s="212">
        <v>7578</v>
      </c>
      <c r="E35" s="213">
        <v>12.910590159465722</v>
      </c>
      <c r="F35" s="214">
        <v>3950</v>
      </c>
      <c r="G35" s="213">
        <v>6.7295897505792555</v>
      </c>
      <c r="H35" s="214">
        <v>39211</v>
      </c>
      <c r="I35" s="213">
        <v>66.803530053155242</v>
      </c>
      <c r="J35" s="15" t="s">
        <v>72</v>
      </c>
      <c r="K35" s="211">
        <v>7957</v>
      </c>
      <c r="L35" s="213">
        <v>13.556290036799782</v>
      </c>
      <c r="M35" s="214">
        <v>4154</v>
      </c>
      <c r="N35" s="213">
        <v>7.0771432465585384</v>
      </c>
      <c r="O35" s="214">
        <v>2</v>
      </c>
      <c r="P35" s="213">
        <v>3.4073872154831678E-3</v>
      </c>
      <c r="Q35" s="214">
        <v>3801</v>
      </c>
      <c r="R35" s="213">
        <v>6.4757394030257593</v>
      </c>
    </row>
    <row r="36" spans="1:21" ht="24.95" hidden="1" customHeight="1" outlineLevel="1">
      <c r="A36" s="15" t="s">
        <v>73</v>
      </c>
      <c r="B36" s="211">
        <v>50272</v>
      </c>
      <c r="C36" s="359">
        <f t="shared" si="10"/>
        <v>6.9769701141640592</v>
      </c>
      <c r="D36" s="212">
        <v>7115</v>
      </c>
      <c r="E36" s="213">
        <v>14.15300763844685</v>
      </c>
      <c r="F36" s="214">
        <v>3363</v>
      </c>
      <c r="G36" s="213">
        <v>6.6896085295989813</v>
      </c>
      <c r="H36" s="214">
        <v>32467</v>
      </c>
      <c r="I36" s="213">
        <v>64.582670273711003</v>
      </c>
      <c r="J36" s="15" t="s">
        <v>73</v>
      </c>
      <c r="K36" s="211">
        <v>7327</v>
      </c>
      <c r="L36" s="213">
        <v>14.574713558243158</v>
      </c>
      <c r="M36" s="214">
        <v>4017</v>
      </c>
      <c r="N36" s="213">
        <v>7.9905315085932527</v>
      </c>
      <c r="O36" s="214">
        <v>1</v>
      </c>
      <c r="P36" s="213">
        <v>1.9891788669637173E-3</v>
      </c>
      <c r="Q36" s="214">
        <v>3309</v>
      </c>
      <c r="R36" s="213">
        <v>6.5821928707829409</v>
      </c>
    </row>
    <row r="37" spans="1:21" ht="24.95" hidden="1" customHeight="1" outlineLevel="1">
      <c r="A37" s="15" t="s">
        <v>74</v>
      </c>
      <c r="B37" s="211">
        <v>50243</v>
      </c>
      <c r="C37" s="359">
        <f t="shared" si="10"/>
        <v>6.9729453661271661</v>
      </c>
      <c r="D37" s="212">
        <v>7179</v>
      </c>
      <c r="E37" s="213">
        <v>14.288557610015326</v>
      </c>
      <c r="F37" s="214">
        <v>3471</v>
      </c>
      <c r="G37" s="213">
        <v>6.9084250542364112</v>
      </c>
      <c r="H37" s="214">
        <v>26363</v>
      </c>
      <c r="I37" s="213">
        <v>52.470990983818645</v>
      </c>
      <c r="J37" s="15" t="s">
        <v>74</v>
      </c>
      <c r="K37" s="211">
        <v>13230</v>
      </c>
      <c r="L37" s="213">
        <v>26.33202635192962</v>
      </c>
      <c r="M37" s="214">
        <v>4554</v>
      </c>
      <c r="N37" s="213">
        <v>9.0639492068546872</v>
      </c>
      <c r="O37" s="214">
        <v>386</v>
      </c>
      <c r="P37" s="213">
        <v>0.76826622614095497</v>
      </c>
      <c r="Q37" s="214">
        <v>8290</v>
      </c>
      <c r="R37" s="213">
        <v>16.499810918933981</v>
      </c>
    </row>
    <row r="38" spans="1:21" ht="24.95" hidden="1" customHeight="1" outlineLevel="1">
      <c r="A38" s="15" t="s">
        <v>75</v>
      </c>
      <c r="B38" s="211">
        <v>53100</v>
      </c>
      <c r="C38" s="359">
        <f t="shared" si="10"/>
        <v>7.3694524399688017</v>
      </c>
      <c r="D38" s="212">
        <v>7678</v>
      </c>
      <c r="E38" s="213">
        <v>14.459510357815441</v>
      </c>
      <c r="F38" s="214">
        <v>3871</v>
      </c>
      <c r="G38" s="213">
        <v>7.2900188323917137</v>
      </c>
      <c r="H38" s="214">
        <v>27512</v>
      </c>
      <c r="I38" s="213">
        <v>51.811676082862526</v>
      </c>
      <c r="J38" s="15" t="s">
        <v>75</v>
      </c>
      <c r="K38" s="211">
        <v>14039</v>
      </c>
      <c r="L38" s="213">
        <v>26.438794726930322</v>
      </c>
      <c r="M38" s="214">
        <v>4721</v>
      </c>
      <c r="N38" s="213">
        <v>8.890772128060263</v>
      </c>
      <c r="O38" s="214">
        <v>173</v>
      </c>
      <c r="P38" s="213">
        <v>0.32580037664783429</v>
      </c>
      <c r="Q38" s="214">
        <v>9145</v>
      </c>
      <c r="R38" s="213">
        <v>17.222222222222221</v>
      </c>
    </row>
    <row r="39" spans="1:21" ht="24.95" hidden="1" customHeight="1" outlineLevel="1">
      <c r="A39" s="15" t="s">
        <v>76</v>
      </c>
      <c r="B39" s="211">
        <v>56736</v>
      </c>
      <c r="C39" s="359">
        <f t="shared" si="10"/>
        <v>7.8740725731463259</v>
      </c>
      <c r="D39" s="212">
        <v>8690</v>
      </c>
      <c r="E39" s="213">
        <v>15.316553863508178</v>
      </c>
      <c r="F39" s="214">
        <v>3908</v>
      </c>
      <c r="G39" s="213">
        <v>6.8880428652002248</v>
      </c>
      <c r="H39" s="214">
        <v>29254</v>
      </c>
      <c r="I39" s="213">
        <v>51.561618725324308</v>
      </c>
      <c r="J39" s="15" t="s">
        <v>76</v>
      </c>
      <c r="K39" s="211">
        <v>14884</v>
      </c>
      <c r="L39" s="213">
        <v>26.233784545967286</v>
      </c>
      <c r="M39" s="214">
        <v>5629</v>
      </c>
      <c r="N39" s="213">
        <v>9.9213902989283707</v>
      </c>
      <c r="O39" s="214">
        <v>175</v>
      </c>
      <c r="P39" s="213">
        <v>0.30844613649182179</v>
      </c>
      <c r="Q39" s="214">
        <v>9080</v>
      </c>
      <c r="R39" s="213">
        <v>16.003948110547096</v>
      </c>
    </row>
    <row r="40" spans="1:21" ht="24.95" hidden="1" customHeight="1" outlineLevel="1">
      <c r="A40" s="15" t="s">
        <v>77</v>
      </c>
      <c r="B40" s="211">
        <v>50820</v>
      </c>
      <c r="C40" s="359">
        <f t="shared" si="10"/>
        <v>7.0530239736198581</v>
      </c>
      <c r="D40" s="212">
        <v>7722</v>
      </c>
      <c r="E40" s="213">
        <v>15.194805194805195</v>
      </c>
      <c r="F40" s="214">
        <v>3664</v>
      </c>
      <c r="G40" s="213">
        <v>7.2097599370326639</v>
      </c>
      <c r="H40" s="214">
        <v>24593</v>
      </c>
      <c r="I40" s="213">
        <v>48.392365210547027</v>
      </c>
      <c r="J40" s="15" t="s">
        <v>77</v>
      </c>
      <c r="K40" s="211">
        <v>14841</v>
      </c>
      <c r="L40" s="213">
        <v>29.20306965761511</v>
      </c>
      <c r="M40" s="214">
        <v>6019</v>
      </c>
      <c r="N40" s="213">
        <v>11.843762298307754</v>
      </c>
      <c r="O40" s="214">
        <v>164</v>
      </c>
      <c r="P40" s="213">
        <v>0.32270759543486816</v>
      </c>
      <c r="Q40" s="214">
        <v>8658</v>
      </c>
      <c r="R40" s="213">
        <v>17.036599763872491</v>
      </c>
    </row>
    <row r="41" spans="1:21" ht="24.95" hidden="1" customHeight="1" outlineLevel="1">
      <c r="A41" s="15" t="s">
        <v>78</v>
      </c>
      <c r="B41" s="211">
        <v>47584</v>
      </c>
      <c r="C41" s="359">
        <f t="shared" si="10"/>
        <v>6.6039176064684639</v>
      </c>
      <c r="D41" s="212">
        <v>7066</v>
      </c>
      <c r="E41" s="213">
        <v>14.8495292535306</v>
      </c>
      <c r="F41" s="214">
        <v>3398</v>
      </c>
      <c r="G41" s="213">
        <v>7.141055817081372</v>
      </c>
      <c r="H41" s="214">
        <v>24872</v>
      </c>
      <c r="I41" s="213">
        <v>52.269670477471422</v>
      </c>
      <c r="J41" s="15" t="s">
        <v>78</v>
      </c>
      <c r="K41" s="211">
        <v>12248</v>
      </c>
      <c r="L41" s="213">
        <v>25.739744451916614</v>
      </c>
      <c r="M41" s="214">
        <v>4943</v>
      </c>
      <c r="N41" s="213">
        <v>10.38794552790854</v>
      </c>
      <c r="O41" s="214">
        <v>139</v>
      </c>
      <c r="P41" s="213">
        <v>0.29211499663752521</v>
      </c>
      <c r="Q41" s="214">
        <v>7166</v>
      </c>
      <c r="R41" s="213">
        <v>15.059683927370546</v>
      </c>
    </row>
    <row r="42" spans="1:21" ht="24.95" hidden="1" customHeight="1" outlineLevel="1">
      <c r="A42" s="15" t="s">
        <v>79</v>
      </c>
      <c r="B42" s="211">
        <v>61124</v>
      </c>
      <c r="C42" s="359">
        <f t="shared" si="10"/>
        <v>8.4830585864529748</v>
      </c>
      <c r="D42" s="212">
        <v>7615</v>
      </c>
      <c r="E42" s="213">
        <v>12.458281526078137</v>
      </c>
      <c r="F42" s="214">
        <v>4486</v>
      </c>
      <c r="G42" s="213">
        <v>7.3391793730776786</v>
      </c>
      <c r="H42" s="214">
        <v>34513</v>
      </c>
      <c r="I42" s="213">
        <v>56.463909430011128</v>
      </c>
      <c r="J42" s="15" t="s">
        <v>79</v>
      </c>
      <c r="K42" s="211">
        <v>14510</v>
      </c>
      <c r="L42" s="213">
        <v>23.73862967083306</v>
      </c>
      <c r="M42" s="214">
        <v>6207</v>
      </c>
      <c r="N42" s="213">
        <v>10.154767358157189</v>
      </c>
      <c r="O42" s="214">
        <v>213</v>
      </c>
      <c r="P42" s="213">
        <v>0.3484719586414502</v>
      </c>
      <c r="Q42" s="214">
        <v>8090</v>
      </c>
      <c r="R42" s="213">
        <v>13.23539035403442</v>
      </c>
    </row>
    <row r="43" spans="1:21" ht="24.95" hidden="1" customHeight="1" outlineLevel="1">
      <c r="A43" s="15" t="s">
        <v>80</v>
      </c>
      <c r="B43" s="211">
        <v>74231</v>
      </c>
      <c r="C43" s="359">
        <f t="shared" si="10"/>
        <v>10.302105914714202</v>
      </c>
      <c r="D43" s="212">
        <v>8045</v>
      </c>
      <c r="E43" s="213">
        <v>10.837790141585051</v>
      </c>
      <c r="F43" s="214">
        <v>5568</v>
      </c>
      <c r="G43" s="213">
        <v>7.5009093235979583</v>
      </c>
      <c r="H43" s="214">
        <v>47650</v>
      </c>
      <c r="I43" s="213">
        <v>64.191510285460254</v>
      </c>
      <c r="J43" s="15" t="s">
        <v>80</v>
      </c>
      <c r="K43" s="211">
        <v>12968</v>
      </c>
      <c r="L43" s="213">
        <v>17.469790249356738</v>
      </c>
      <c r="M43" s="214">
        <v>4426</v>
      </c>
      <c r="N43" s="213">
        <v>5.9624685104605888</v>
      </c>
      <c r="O43" s="214">
        <v>217</v>
      </c>
      <c r="P43" s="213">
        <v>0.29233069741752099</v>
      </c>
      <c r="Q43" s="214">
        <v>8325</v>
      </c>
      <c r="R43" s="213">
        <v>11.214991041478628</v>
      </c>
    </row>
    <row r="44" spans="1:21" ht="24.95" customHeight="1" collapsed="1">
      <c r="A44" s="17">
        <v>2018</v>
      </c>
      <c r="B44" s="100">
        <f>SUM(B46:B57)</f>
        <v>739900</v>
      </c>
      <c r="C44" s="100">
        <v>100</v>
      </c>
      <c r="D44" s="100">
        <f>SUM(D46:D57)</f>
        <v>89036</v>
      </c>
      <c r="E44" s="360">
        <f>D44/B44*100</f>
        <v>12.03351804297878</v>
      </c>
      <c r="F44" s="100">
        <f>SUM(F46:F57)</f>
        <v>59816</v>
      </c>
      <c r="G44" s="360">
        <f>F44/B44*100</f>
        <v>8.0843357210433844</v>
      </c>
      <c r="H44" s="100">
        <f>SUM(H46:H57)</f>
        <v>423427</v>
      </c>
      <c r="I44" s="360">
        <f>H44/B44*100</f>
        <v>57.227598324097848</v>
      </c>
      <c r="J44" s="17">
        <v>2018</v>
      </c>
      <c r="K44" s="100">
        <f>SUM(K46:K57)</f>
        <v>167621</v>
      </c>
      <c r="L44" s="360">
        <f>K44/B44*100</f>
        <v>22.654547911879984</v>
      </c>
      <c r="M44" s="100">
        <f>SUM(M46:M57)</f>
        <v>66198</v>
      </c>
      <c r="N44" s="360">
        <f>M44/B44*100</f>
        <v>8.9468847141505599</v>
      </c>
      <c r="O44" s="100">
        <f>SUM(O46:O57)</f>
        <v>2164</v>
      </c>
      <c r="P44" s="360">
        <f>O44/B44*100</f>
        <v>0.29247195566968509</v>
      </c>
      <c r="Q44" s="100">
        <f>SUM(Q46:Q57)</f>
        <v>99259</v>
      </c>
      <c r="R44" s="360">
        <f>Q44/B44*100</f>
        <v>13.415191242059738</v>
      </c>
    </row>
    <row r="45" spans="1:21" s="13" customFormat="1" ht="12.75" customHeight="1">
      <c r="A45" s="15"/>
      <c r="B45" s="28"/>
      <c r="C45" s="28"/>
      <c r="D45" s="28"/>
      <c r="E45" s="208"/>
      <c r="F45" s="28"/>
      <c r="G45" s="208"/>
      <c r="H45" s="28"/>
      <c r="I45" s="208"/>
      <c r="J45" s="15"/>
      <c r="K45" s="28"/>
      <c r="L45" s="208"/>
      <c r="M45" s="35"/>
      <c r="N45" s="208"/>
      <c r="O45" s="35"/>
      <c r="P45" s="208"/>
      <c r="Q45" s="35"/>
      <c r="R45" s="208"/>
      <c r="T45" s="215"/>
      <c r="U45" s="215"/>
    </row>
    <row r="46" spans="1:21" ht="24.95" customHeight="1">
      <c r="A46" s="15" t="s">
        <v>69</v>
      </c>
      <c r="B46" s="28">
        <f>SUM(D46,F46,H46,K46)</f>
        <v>81530</v>
      </c>
      <c r="C46" s="361">
        <f>B46/$B$30*100</f>
        <v>11.315093360276014</v>
      </c>
      <c r="D46" s="362">
        <v>8137</v>
      </c>
      <c r="E46" s="208">
        <f>D46/$B46*100</f>
        <v>9.9803753219673741</v>
      </c>
      <c r="F46" s="363">
        <v>6503</v>
      </c>
      <c r="G46" s="208">
        <f>F46/$B46*100</f>
        <v>7.9762050778854414</v>
      </c>
      <c r="H46" s="472">
        <v>53619</v>
      </c>
      <c r="I46" s="208">
        <f t="shared" ref="I46:I57" si="11">H46/$B46*100</f>
        <v>65.765975714460936</v>
      </c>
      <c r="J46" s="15" t="s">
        <v>69</v>
      </c>
      <c r="K46" s="28">
        <f>SUM(M46,O46,Q46)</f>
        <v>13271</v>
      </c>
      <c r="L46" s="208">
        <f t="shared" ref="L46:L57" si="12">K46/$B46*100</f>
        <v>16.27744388568625</v>
      </c>
      <c r="M46" s="363">
        <v>4978</v>
      </c>
      <c r="N46" s="208">
        <f t="shared" ref="N46:N57" si="13">M46/$B46*100</f>
        <v>6.1057279529007724</v>
      </c>
      <c r="O46" s="363">
        <v>205</v>
      </c>
      <c r="P46" s="208">
        <f t="shared" ref="P46:P57" si="14">O46/$B46*100</f>
        <v>0.25144118729302095</v>
      </c>
      <c r="Q46" s="363">
        <v>8088</v>
      </c>
      <c r="R46" s="208">
        <f t="shared" ref="R46:R57" si="15">Q46/$B46*100</f>
        <v>9.9202747454924562</v>
      </c>
    </row>
    <row r="47" spans="1:21" ht="24.95" customHeight="1">
      <c r="A47" s="15" t="s">
        <v>70</v>
      </c>
      <c r="B47" s="28">
        <f t="shared" ref="B47:B57" si="16">SUM(D47,F47,H47,K47)</f>
        <v>83328</v>
      </c>
      <c r="C47" s="361">
        <f t="shared" ref="C47:C57" si="17">B47/$B$30*100</f>
        <v>11.56462773856347</v>
      </c>
      <c r="D47" s="362">
        <v>8200</v>
      </c>
      <c r="E47" s="208">
        <f t="shared" ref="E47:E57" si="18">D47/$B47*100</f>
        <v>9.8406298003072195</v>
      </c>
      <c r="F47" s="363">
        <v>6791</v>
      </c>
      <c r="G47" s="208">
        <f t="shared" ref="G47:G57" si="19">F47/$B47*100</f>
        <v>8.149721582181261</v>
      </c>
      <c r="H47" s="472">
        <v>54699</v>
      </c>
      <c r="I47" s="208">
        <f t="shared" si="11"/>
        <v>65.643001152073737</v>
      </c>
      <c r="J47" s="15" t="s">
        <v>70</v>
      </c>
      <c r="K47" s="28">
        <f t="shared" ref="K47:K57" si="20">SUM(M47,O47,Q47)</f>
        <v>13638</v>
      </c>
      <c r="L47" s="208">
        <f t="shared" si="12"/>
        <v>16.36664746543779</v>
      </c>
      <c r="M47" s="363">
        <v>5409</v>
      </c>
      <c r="N47" s="208">
        <f t="shared" si="13"/>
        <v>6.4912154377880187</v>
      </c>
      <c r="O47" s="363">
        <v>204</v>
      </c>
      <c r="P47" s="208">
        <f t="shared" si="14"/>
        <v>0.24481566820276496</v>
      </c>
      <c r="Q47" s="363">
        <v>8025</v>
      </c>
      <c r="R47" s="208">
        <f t="shared" si="15"/>
        <v>9.6306163594470036</v>
      </c>
    </row>
    <row r="48" spans="1:21" ht="24.95" customHeight="1">
      <c r="A48" s="15" t="s">
        <v>71</v>
      </c>
      <c r="B48" s="28">
        <f t="shared" si="16"/>
        <v>65469</v>
      </c>
      <c r="C48" s="361">
        <f t="shared" si="17"/>
        <v>9.0860768699118157</v>
      </c>
      <c r="D48" s="362">
        <v>6892</v>
      </c>
      <c r="E48" s="208">
        <f t="shared" si="18"/>
        <v>10.527119705509477</v>
      </c>
      <c r="F48" s="363">
        <v>5193</v>
      </c>
      <c r="G48" s="208">
        <f t="shared" si="19"/>
        <v>7.9319983503642941</v>
      </c>
      <c r="H48" s="472">
        <v>40907</v>
      </c>
      <c r="I48" s="208">
        <f t="shared" si="11"/>
        <v>62.483007224793418</v>
      </c>
      <c r="J48" s="15" t="s">
        <v>71</v>
      </c>
      <c r="K48" s="28">
        <f t="shared" si="20"/>
        <v>12477</v>
      </c>
      <c r="L48" s="208">
        <f t="shared" si="12"/>
        <v>19.057874719332816</v>
      </c>
      <c r="M48" s="363">
        <v>4801</v>
      </c>
      <c r="N48" s="208">
        <f t="shared" si="13"/>
        <v>7.3332416869052519</v>
      </c>
      <c r="O48" s="363">
        <v>147</v>
      </c>
      <c r="P48" s="208">
        <f t="shared" si="14"/>
        <v>0.22453374879714064</v>
      </c>
      <c r="Q48" s="363">
        <v>7529</v>
      </c>
      <c r="R48" s="208">
        <f t="shared" si="15"/>
        <v>11.500099283630421</v>
      </c>
    </row>
    <row r="49" spans="1:18" ht="24.95" customHeight="1">
      <c r="A49" s="15" t="s">
        <v>72</v>
      </c>
      <c r="B49" s="28">
        <f t="shared" si="16"/>
        <v>58784</v>
      </c>
      <c r="C49" s="361">
        <f t="shared" si="17"/>
        <v>8.158303055200113</v>
      </c>
      <c r="D49" s="362">
        <v>7052</v>
      </c>
      <c r="E49" s="208">
        <f t="shared" si="18"/>
        <v>11.996461622210125</v>
      </c>
      <c r="F49" s="363">
        <v>4284</v>
      </c>
      <c r="G49" s="208">
        <f t="shared" si="19"/>
        <v>7.2876973326075127</v>
      </c>
      <c r="H49" s="472">
        <v>35167</v>
      </c>
      <c r="I49" s="208">
        <f t="shared" si="11"/>
        <v>59.824101796407177</v>
      </c>
      <c r="J49" s="15" t="s">
        <v>72</v>
      </c>
      <c r="K49" s="28">
        <f t="shared" si="20"/>
        <v>12281</v>
      </c>
      <c r="L49" s="208">
        <f t="shared" si="12"/>
        <v>20.891739248775178</v>
      </c>
      <c r="M49" s="363">
        <v>4386</v>
      </c>
      <c r="N49" s="208">
        <f t="shared" si="13"/>
        <v>7.4612139357648335</v>
      </c>
      <c r="O49" s="363">
        <v>224</v>
      </c>
      <c r="P49" s="208">
        <f t="shared" si="14"/>
        <v>0.38105606967882416</v>
      </c>
      <c r="Q49" s="363">
        <v>7671</v>
      </c>
      <c r="R49" s="208">
        <f t="shared" si="15"/>
        <v>13.049469243331519</v>
      </c>
    </row>
    <row r="50" spans="1:18" ht="24.95" customHeight="1">
      <c r="A50" s="15" t="s">
        <v>73</v>
      </c>
      <c r="B50" s="28">
        <f t="shared" si="16"/>
        <v>49659</v>
      </c>
      <c r="C50" s="361">
        <f t="shared" si="17"/>
        <v>6.8918952677290148</v>
      </c>
      <c r="D50" s="362">
        <v>6668</v>
      </c>
      <c r="E50" s="208">
        <f t="shared" si="18"/>
        <v>13.427576068789143</v>
      </c>
      <c r="F50" s="363">
        <v>3803</v>
      </c>
      <c r="G50" s="208">
        <f t="shared" si="19"/>
        <v>7.6582291226162429</v>
      </c>
      <c r="H50" s="472">
        <v>26911</v>
      </c>
      <c r="I50" s="208">
        <f t="shared" si="11"/>
        <v>54.19158662075354</v>
      </c>
      <c r="J50" s="15" t="s">
        <v>73</v>
      </c>
      <c r="K50" s="28">
        <f t="shared" si="20"/>
        <v>12277</v>
      </c>
      <c r="L50" s="208">
        <f t="shared" si="12"/>
        <v>24.722608187841079</v>
      </c>
      <c r="M50" s="363">
        <v>4009</v>
      </c>
      <c r="N50" s="208">
        <f t="shared" si="13"/>
        <v>8.0730582573148872</v>
      </c>
      <c r="O50" s="363">
        <v>174</v>
      </c>
      <c r="P50" s="208">
        <f t="shared" si="14"/>
        <v>0.35038965746390383</v>
      </c>
      <c r="Q50" s="363">
        <v>8094</v>
      </c>
      <c r="R50" s="208">
        <f t="shared" si="15"/>
        <v>16.299160273062284</v>
      </c>
    </row>
    <row r="51" spans="1:18" ht="24.95" customHeight="1">
      <c r="A51" s="15" t="s">
        <v>74</v>
      </c>
      <c r="B51" s="28">
        <f t="shared" si="16"/>
        <v>50552</v>
      </c>
      <c r="C51" s="361">
        <f t="shared" si="17"/>
        <v>7.0158297503823501</v>
      </c>
      <c r="D51" s="362">
        <v>6705</v>
      </c>
      <c r="E51" s="208">
        <f t="shared" si="18"/>
        <v>13.26357018515588</v>
      </c>
      <c r="F51" s="363">
        <v>4055</v>
      </c>
      <c r="G51" s="208">
        <f t="shared" si="19"/>
        <v>8.0214432663396096</v>
      </c>
      <c r="H51" s="472">
        <v>26191</v>
      </c>
      <c r="I51" s="208">
        <f t="shared" si="11"/>
        <v>51.810017407817689</v>
      </c>
      <c r="J51" s="15" t="s">
        <v>74</v>
      </c>
      <c r="K51" s="28">
        <f t="shared" si="20"/>
        <v>13601</v>
      </c>
      <c r="L51" s="208">
        <f t="shared" si="12"/>
        <v>26.90496914068682</v>
      </c>
      <c r="M51" s="363">
        <v>4736</v>
      </c>
      <c r="N51" s="208">
        <f t="shared" si="13"/>
        <v>9.3685709764203189</v>
      </c>
      <c r="O51" s="363">
        <v>176</v>
      </c>
      <c r="P51" s="208">
        <f t="shared" si="14"/>
        <v>0.34815635385345778</v>
      </c>
      <c r="Q51" s="363">
        <v>8689</v>
      </c>
      <c r="R51" s="208">
        <f t="shared" si="15"/>
        <v>17.188241810413039</v>
      </c>
    </row>
    <row r="52" spans="1:18" ht="24.95" customHeight="1">
      <c r="A52" s="15" t="s">
        <v>75</v>
      </c>
      <c r="B52" s="28">
        <f t="shared" si="16"/>
        <v>52995</v>
      </c>
      <c r="C52" s="361">
        <f t="shared" si="17"/>
        <v>7.3548800763869426</v>
      </c>
      <c r="D52" s="362">
        <v>6991</v>
      </c>
      <c r="E52" s="208">
        <f t="shared" si="18"/>
        <v>13.19181054816492</v>
      </c>
      <c r="F52" s="363">
        <v>4772</v>
      </c>
      <c r="G52" s="208">
        <f t="shared" si="19"/>
        <v>9.0046230776488354</v>
      </c>
      <c r="H52" s="472">
        <v>26970</v>
      </c>
      <c r="I52" s="208">
        <f t="shared" si="11"/>
        <v>50.891593546560998</v>
      </c>
      <c r="J52" s="15" t="s">
        <v>75</v>
      </c>
      <c r="K52" s="28">
        <f t="shared" si="20"/>
        <v>14262</v>
      </c>
      <c r="L52" s="208">
        <f t="shared" si="12"/>
        <v>26.911972827625245</v>
      </c>
      <c r="M52" s="363">
        <v>5093</v>
      </c>
      <c r="N52" s="208">
        <f t="shared" si="13"/>
        <v>9.6103405981696373</v>
      </c>
      <c r="O52" s="363">
        <v>174</v>
      </c>
      <c r="P52" s="208">
        <f t="shared" si="14"/>
        <v>0.32833286159071612</v>
      </c>
      <c r="Q52" s="363">
        <v>8995</v>
      </c>
      <c r="R52" s="208">
        <f t="shared" si="15"/>
        <v>16.973299367864893</v>
      </c>
    </row>
    <row r="53" spans="1:18" ht="24.95" customHeight="1">
      <c r="A53" s="15" t="s">
        <v>76</v>
      </c>
      <c r="B53" s="28">
        <f t="shared" si="16"/>
        <v>62750</v>
      </c>
      <c r="C53" s="361">
        <f t="shared" si="17"/>
        <v>8.7087220453491963</v>
      </c>
      <c r="D53" s="362">
        <v>9411</v>
      </c>
      <c r="E53" s="208">
        <f t="shared" si="18"/>
        <v>14.99760956175299</v>
      </c>
      <c r="F53" s="363">
        <v>5402</v>
      </c>
      <c r="G53" s="208">
        <f t="shared" si="19"/>
        <v>8.6087649402390447</v>
      </c>
      <c r="H53" s="472">
        <v>30609</v>
      </c>
      <c r="I53" s="208">
        <f t="shared" si="11"/>
        <v>48.779282868525897</v>
      </c>
      <c r="J53" s="15" t="s">
        <v>76</v>
      </c>
      <c r="K53" s="28">
        <f t="shared" si="20"/>
        <v>17328</v>
      </c>
      <c r="L53" s="208">
        <f t="shared" si="12"/>
        <v>27.614342629482071</v>
      </c>
      <c r="M53" s="363">
        <v>7671</v>
      </c>
      <c r="N53" s="208">
        <f t="shared" si="13"/>
        <v>12.224701195219122</v>
      </c>
      <c r="O53" s="363">
        <v>181</v>
      </c>
      <c r="P53" s="208">
        <f t="shared" si="14"/>
        <v>0.28844621513944224</v>
      </c>
      <c r="Q53" s="363">
        <v>9476</v>
      </c>
      <c r="R53" s="208">
        <f t="shared" si="15"/>
        <v>15.101195219123506</v>
      </c>
    </row>
    <row r="54" spans="1:18" ht="24.95" customHeight="1">
      <c r="A54" s="15" t="s">
        <v>77</v>
      </c>
      <c r="B54" s="28">
        <f t="shared" si="16"/>
        <v>52179</v>
      </c>
      <c r="C54" s="361">
        <f t="shared" si="17"/>
        <v>7.2416319936936366</v>
      </c>
      <c r="D54" s="362">
        <v>7379</v>
      </c>
      <c r="E54" s="208">
        <f t="shared" si="18"/>
        <v>14.141704517142911</v>
      </c>
      <c r="F54" s="363">
        <v>4141</v>
      </c>
      <c r="G54" s="208">
        <f t="shared" si="19"/>
        <v>7.9361428927346251</v>
      </c>
      <c r="H54" s="472">
        <v>24575</v>
      </c>
      <c r="I54" s="208">
        <f t="shared" si="11"/>
        <v>47.097491327928857</v>
      </c>
      <c r="J54" s="15" t="s">
        <v>77</v>
      </c>
      <c r="K54" s="28">
        <f t="shared" si="20"/>
        <v>16084</v>
      </c>
      <c r="L54" s="208">
        <f t="shared" si="12"/>
        <v>30.824661262193604</v>
      </c>
      <c r="M54" s="363">
        <v>7315</v>
      </c>
      <c r="N54" s="208">
        <f t="shared" si="13"/>
        <v>14.019049809310257</v>
      </c>
      <c r="O54" s="363">
        <v>158</v>
      </c>
      <c r="P54" s="208">
        <f t="shared" si="14"/>
        <v>0.30280380996186207</v>
      </c>
      <c r="Q54" s="363">
        <v>8611</v>
      </c>
      <c r="R54" s="208">
        <f t="shared" si="15"/>
        <v>16.502807642921482</v>
      </c>
    </row>
    <row r="55" spans="1:18" ht="24.95" customHeight="1">
      <c r="A55" s="15" t="s">
        <v>78</v>
      </c>
      <c r="B55" s="28">
        <f t="shared" si="16"/>
        <v>49595</v>
      </c>
      <c r="C55" s="361">
        <f t="shared" si="17"/>
        <v>6.8830130651648336</v>
      </c>
      <c r="D55" s="362">
        <v>6764</v>
      </c>
      <c r="E55" s="208">
        <f t="shared" si="18"/>
        <v>13.638471620122997</v>
      </c>
      <c r="F55" s="363">
        <v>3642</v>
      </c>
      <c r="G55" s="208">
        <f t="shared" si="19"/>
        <v>7.3434822058675273</v>
      </c>
      <c r="H55" s="472">
        <v>25467</v>
      </c>
      <c r="I55" s="208">
        <f t="shared" si="11"/>
        <v>51.34993446920052</v>
      </c>
      <c r="J55" s="15" t="s">
        <v>78</v>
      </c>
      <c r="K55" s="28">
        <f t="shared" si="20"/>
        <v>13722</v>
      </c>
      <c r="L55" s="208">
        <f t="shared" si="12"/>
        <v>27.66811170480895</v>
      </c>
      <c r="M55" s="363">
        <v>5801</v>
      </c>
      <c r="N55" s="208">
        <f t="shared" si="13"/>
        <v>11.696743623349128</v>
      </c>
      <c r="O55" s="363">
        <v>139</v>
      </c>
      <c r="P55" s="208">
        <f t="shared" si="14"/>
        <v>0.28027018852706925</v>
      </c>
      <c r="Q55" s="363">
        <v>7782</v>
      </c>
      <c r="R55" s="208">
        <f t="shared" si="15"/>
        <v>15.691097892932756</v>
      </c>
    </row>
    <row r="56" spans="1:18" ht="24.95" customHeight="1">
      <c r="A56" s="15" t="s">
        <v>79</v>
      </c>
      <c r="B56" s="28">
        <f t="shared" si="16"/>
        <v>61492</v>
      </c>
      <c r="C56" s="361">
        <f t="shared" si="17"/>
        <v>8.5341312511970155</v>
      </c>
      <c r="D56" s="362">
        <v>7305</v>
      </c>
      <c r="E56" s="208">
        <f t="shared" si="18"/>
        <v>11.879594093540623</v>
      </c>
      <c r="F56" s="363">
        <v>4883</v>
      </c>
      <c r="G56" s="208">
        <f t="shared" si="19"/>
        <v>7.9408703571196257</v>
      </c>
      <c r="H56" s="472">
        <v>34093</v>
      </c>
      <c r="I56" s="208">
        <f t="shared" si="11"/>
        <v>55.442984453262213</v>
      </c>
      <c r="J56" s="15" t="s">
        <v>79</v>
      </c>
      <c r="K56" s="28">
        <f t="shared" si="20"/>
        <v>15211</v>
      </c>
      <c r="L56" s="208">
        <f t="shared" si="12"/>
        <v>24.736551096077537</v>
      </c>
      <c r="M56" s="363">
        <v>6933</v>
      </c>
      <c r="N56" s="208">
        <f t="shared" si="13"/>
        <v>11.274637351200155</v>
      </c>
      <c r="O56" s="363">
        <v>183</v>
      </c>
      <c r="P56" s="208">
        <f t="shared" si="14"/>
        <v>0.29759968776426204</v>
      </c>
      <c r="Q56" s="363">
        <v>8095</v>
      </c>
      <c r="R56" s="208">
        <f t="shared" si="15"/>
        <v>13.164314057113122</v>
      </c>
    </row>
    <row r="57" spans="1:18" ht="24.95" customHeight="1">
      <c r="A57" s="15" t="s">
        <v>80</v>
      </c>
      <c r="B57" s="28">
        <f t="shared" si="16"/>
        <v>71567</v>
      </c>
      <c r="C57" s="361">
        <f t="shared" si="17"/>
        <v>9.9323842329801728</v>
      </c>
      <c r="D57" s="362">
        <v>7532</v>
      </c>
      <c r="E57" s="208">
        <f t="shared" si="18"/>
        <v>10.524403705618511</v>
      </c>
      <c r="F57" s="363">
        <v>6347</v>
      </c>
      <c r="G57" s="208">
        <f t="shared" si="19"/>
        <v>8.8686126287255291</v>
      </c>
      <c r="H57" s="472">
        <v>44219</v>
      </c>
      <c r="I57" s="208">
        <f t="shared" si="11"/>
        <v>61.786857070996405</v>
      </c>
      <c r="J57" s="15" t="s">
        <v>80</v>
      </c>
      <c r="K57" s="28">
        <f t="shared" si="20"/>
        <v>13469</v>
      </c>
      <c r="L57" s="208">
        <f t="shared" si="12"/>
        <v>18.820126594659552</v>
      </c>
      <c r="M57" s="363">
        <v>5066</v>
      </c>
      <c r="N57" s="208">
        <f t="shared" si="13"/>
        <v>7.0786815152234963</v>
      </c>
      <c r="O57" s="363">
        <v>199</v>
      </c>
      <c r="P57" s="208">
        <f t="shared" si="14"/>
        <v>0.27806111755418</v>
      </c>
      <c r="Q57" s="363">
        <v>8204</v>
      </c>
      <c r="R57" s="208">
        <f t="shared" si="15"/>
        <v>11.463383961881874</v>
      </c>
    </row>
    <row r="58" spans="1:18">
      <c r="A58" s="19"/>
      <c r="B58" s="21"/>
      <c r="C58" s="21"/>
      <c r="D58" s="20"/>
      <c r="E58" s="55"/>
      <c r="F58" s="20"/>
      <c r="G58" s="55"/>
      <c r="H58" s="20"/>
      <c r="I58" s="55"/>
      <c r="J58" s="19"/>
      <c r="K58" s="21"/>
      <c r="L58" s="55"/>
      <c r="M58" s="20"/>
      <c r="N58" s="55"/>
      <c r="O58" s="20"/>
      <c r="P58" s="55"/>
      <c r="Q58" s="20"/>
      <c r="R58" s="55"/>
    </row>
    <row r="59" spans="1:18" ht="11.25" customHeight="1">
      <c r="A59" s="336"/>
      <c r="B59" s="46"/>
      <c r="C59" s="46"/>
      <c r="D59" s="354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</row>
    <row r="60" spans="1:18" ht="17.25">
      <c r="A60" s="216" t="s">
        <v>232</v>
      </c>
      <c r="B60" s="216"/>
      <c r="C60" s="13"/>
      <c r="D60" s="13"/>
      <c r="E60" s="13"/>
      <c r="F60" s="13"/>
      <c r="G60" s="13"/>
      <c r="H60" s="13"/>
      <c r="I60" s="13"/>
      <c r="J60" s="216" t="s">
        <v>232</v>
      </c>
      <c r="K60" s="13"/>
      <c r="L60" s="13"/>
      <c r="M60" s="13"/>
      <c r="N60" s="13"/>
      <c r="O60" s="13"/>
      <c r="P60" s="13"/>
      <c r="Q60" s="13"/>
      <c r="R60" s="13"/>
    </row>
  </sheetData>
  <phoneticPr fontId="4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U65"/>
  <sheetViews>
    <sheetView view="pageBreakPreview" topLeftCell="A34" zoomScaleNormal="100" zoomScaleSheetLayoutView="100" workbookViewId="0">
      <selection activeCell="S67" sqref="S67"/>
    </sheetView>
  </sheetViews>
  <sheetFormatPr defaultRowHeight="13.5" outlineLevelRow="1"/>
  <cols>
    <col min="1" max="21" width="10.7109375" style="192" customWidth="1"/>
    <col min="22" max="16384" width="9.140625" style="192"/>
  </cols>
  <sheetData>
    <row r="1" spans="1:21" ht="16.5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90"/>
      <c r="N1" s="191"/>
      <c r="O1" s="189"/>
      <c r="P1" s="189"/>
      <c r="Q1" s="189"/>
      <c r="R1" s="189"/>
      <c r="S1" s="189"/>
      <c r="T1" s="189"/>
      <c r="U1" s="189"/>
    </row>
    <row r="2" spans="1:21" ht="33" customHeight="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90"/>
      <c r="N2" s="191"/>
      <c r="O2" s="189"/>
      <c r="P2" s="189"/>
      <c r="Q2" s="189"/>
      <c r="R2" s="189"/>
      <c r="S2" s="189"/>
      <c r="T2" s="189"/>
      <c r="U2" s="189"/>
    </row>
    <row r="3" spans="1:21" ht="36.75" customHeight="1">
      <c r="A3" s="525" t="s">
        <v>239</v>
      </c>
      <c r="B3" s="525"/>
      <c r="C3" s="525"/>
      <c r="D3" s="525"/>
      <c r="E3" s="525"/>
      <c r="F3" s="525"/>
      <c r="G3" s="525"/>
      <c r="H3" s="525"/>
      <c r="I3" s="525"/>
      <c r="J3" s="525"/>
      <c r="K3" s="527" t="s">
        <v>240</v>
      </c>
      <c r="L3" s="527"/>
      <c r="M3" s="527"/>
      <c r="N3" s="527"/>
      <c r="O3" s="527"/>
      <c r="P3" s="527"/>
      <c r="Q3" s="527"/>
      <c r="R3" s="527"/>
      <c r="S3" s="527"/>
      <c r="T3" s="527"/>
      <c r="U3" s="527"/>
    </row>
    <row r="4" spans="1:21" ht="104.25" customHeight="1">
      <c r="A4" s="526" t="s">
        <v>388</v>
      </c>
      <c r="B4" s="525"/>
      <c r="C4" s="525"/>
      <c r="D4" s="525"/>
      <c r="E4" s="525"/>
      <c r="F4" s="525"/>
      <c r="G4" s="525"/>
      <c r="H4" s="525"/>
      <c r="I4" s="525"/>
      <c r="J4" s="525"/>
      <c r="K4" s="528" t="s">
        <v>389</v>
      </c>
      <c r="L4" s="528"/>
      <c r="M4" s="528"/>
      <c r="N4" s="528"/>
      <c r="O4" s="528"/>
      <c r="P4" s="528"/>
      <c r="Q4" s="528"/>
      <c r="R4" s="528"/>
      <c r="S4" s="528"/>
      <c r="T4" s="528"/>
      <c r="U4" s="528"/>
    </row>
    <row r="5" spans="1:21" ht="35.25">
      <c r="A5" s="352"/>
      <c r="B5" s="352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4"/>
      <c r="P5" s="194"/>
      <c r="Q5" s="194"/>
      <c r="R5" s="194"/>
      <c r="S5" s="194"/>
      <c r="T5" s="194"/>
      <c r="U5" s="194"/>
    </row>
    <row r="6" spans="1:21" ht="14.25" thickBot="1">
      <c r="A6" s="195" t="s">
        <v>6</v>
      </c>
      <c r="B6" s="195"/>
      <c r="C6" s="195"/>
      <c r="D6" s="195"/>
      <c r="E6" s="195"/>
      <c r="F6" s="195"/>
      <c r="G6" s="195"/>
      <c r="H6" s="195"/>
      <c r="I6" s="195"/>
      <c r="J6" s="195" t="s">
        <v>390</v>
      </c>
      <c r="K6" s="195" t="s">
        <v>6</v>
      </c>
      <c r="L6" s="195"/>
      <c r="M6" s="195"/>
      <c r="N6" s="195"/>
      <c r="O6" s="195"/>
      <c r="P6" s="195"/>
      <c r="Q6" s="195"/>
      <c r="R6" s="195"/>
      <c r="S6" s="195"/>
      <c r="T6" s="195"/>
      <c r="U6" s="195" t="s">
        <v>390</v>
      </c>
    </row>
    <row r="7" spans="1:21" ht="13.5" customHeight="1">
      <c r="A7" s="226" t="s">
        <v>241</v>
      </c>
      <c r="B7" s="226" t="s">
        <v>242</v>
      </c>
      <c r="C7" s="474" t="s">
        <v>344</v>
      </c>
      <c r="D7" s="474" t="s">
        <v>345</v>
      </c>
      <c r="E7" s="474" t="s">
        <v>346</v>
      </c>
      <c r="F7" s="474" t="s">
        <v>347</v>
      </c>
      <c r="G7" s="474" t="s">
        <v>348</v>
      </c>
      <c r="H7" s="474" t="s">
        <v>349</v>
      </c>
      <c r="I7" s="474" t="s">
        <v>350</v>
      </c>
      <c r="J7" s="474" t="s">
        <v>351</v>
      </c>
      <c r="K7" s="474" t="s">
        <v>241</v>
      </c>
      <c r="L7" s="474" t="s">
        <v>352</v>
      </c>
      <c r="M7" s="474" t="s">
        <v>353</v>
      </c>
      <c r="N7" s="475" t="s">
        <v>354</v>
      </c>
      <c r="O7" s="474" t="s">
        <v>355</v>
      </c>
      <c r="P7" s="474" t="s">
        <v>356</v>
      </c>
      <c r="Q7" s="474" t="s">
        <v>357</v>
      </c>
      <c r="R7" s="474" t="s">
        <v>358</v>
      </c>
      <c r="S7" s="474" t="s">
        <v>359</v>
      </c>
      <c r="T7" s="474" t="s">
        <v>360</v>
      </c>
      <c r="U7" s="474" t="s">
        <v>243</v>
      </c>
    </row>
    <row r="8" spans="1:21">
      <c r="A8" s="227"/>
      <c r="B8" s="227"/>
      <c r="C8" s="476"/>
      <c r="D8" s="476"/>
      <c r="E8" s="476" t="s">
        <v>361</v>
      </c>
      <c r="F8" s="476"/>
      <c r="G8" s="476"/>
      <c r="H8" s="476"/>
      <c r="I8" s="476"/>
      <c r="J8" s="476"/>
      <c r="K8" s="476"/>
      <c r="L8" s="476"/>
      <c r="M8" s="476"/>
      <c r="N8" s="477"/>
      <c r="O8" s="476"/>
      <c r="P8" s="476"/>
      <c r="Q8" s="476"/>
      <c r="R8" s="476"/>
      <c r="S8" s="476"/>
      <c r="T8" s="476"/>
      <c r="U8" s="476"/>
    </row>
    <row r="9" spans="1:21">
      <c r="A9" s="227"/>
      <c r="B9" s="227"/>
      <c r="C9" s="476"/>
      <c r="D9" s="476"/>
      <c r="E9" s="476"/>
      <c r="F9" s="476"/>
      <c r="G9" s="476"/>
      <c r="H9" s="476"/>
      <c r="I9" s="476"/>
      <c r="J9" s="476"/>
      <c r="K9" s="476"/>
      <c r="L9" s="476"/>
      <c r="M9" s="476"/>
      <c r="N9" s="477"/>
      <c r="O9" s="476"/>
      <c r="P9" s="476"/>
      <c r="Q9" s="476"/>
      <c r="R9" s="476"/>
      <c r="S9" s="476"/>
      <c r="T9" s="476"/>
      <c r="U9" s="476" t="s">
        <v>362</v>
      </c>
    </row>
    <row r="10" spans="1:21">
      <c r="A10" s="227"/>
      <c r="B10" s="227"/>
      <c r="C10" s="476" t="s">
        <v>363</v>
      </c>
      <c r="D10" s="476" t="s">
        <v>364</v>
      </c>
      <c r="E10" s="476" t="s">
        <v>365</v>
      </c>
      <c r="F10" s="476" t="s">
        <v>366</v>
      </c>
      <c r="G10" s="476" t="s">
        <v>367</v>
      </c>
      <c r="H10" s="476" t="s">
        <v>368</v>
      </c>
      <c r="I10" s="476" t="s">
        <v>369</v>
      </c>
      <c r="J10" s="476" t="s">
        <v>370</v>
      </c>
      <c r="K10" s="476"/>
      <c r="L10" s="476" t="s">
        <v>371</v>
      </c>
      <c r="M10" s="476" t="s">
        <v>372</v>
      </c>
      <c r="N10" s="477" t="s">
        <v>373</v>
      </c>
      <c r="O10" s="476" t="s">
        <v>374</v>
      </c>
      <c r="P10" s="476" t="s">
        <v>375</v>
      </c>
      <c r="Q10" s="476" t="s">
        <v>376</v>
      </c>
      <c r="R10" s="476" t="s">
        <v>377</v>
      </c>
      <c r="S10" s="476" t="s">
        <v>378</v>
      </c>
      <c r="T10" s="476" t="s">
        <v>379</v>
      </c>
      <c r="U10" s="476" t="s">
        <v>380</v>
      </c>
    </row>
    <row r="11" spans="1:21">
      <c r="A11" s="227"/>
      <c r="B11" s="227"/>
      <c r="C11" s="476" t="s">
        <v>246</v>
      </c>
      <c r="D11" s="476" t="s">
        <v>381</v>
      </c>
      <c r="E11" s="476" t="s">
        <v>382</v>
      </c>
      <c r="F11" s="476"/>
      <c r="G11" s="476" t="s">
        <v>244</v>
      </c>
      <c r="H11" s="476" t="s">
        <v>383</v>
      </c>
      <c r="I11" s="476" t="s">
        <v>384</v>
      </c>
      <c r="J11" s="476"/>
      <c r="K11" s="476"/>
      <c r="L11" s="476" t="s">
        <v>385</v>
      </c>
      <c r="M11" s="476" t="s">
        <v>386</v>
      </c>
      <c r="N11" s="477" t="s">
        <v>387</v>
      </c>
      <c r="O11" s="476" t="s">
        <v>387</v>
      </c>
      <c r="P11" s="476"/>
      <c r="Q11" s="476"/>
      <c r="R11" s="476"/>
      <c r="S11" s="476"/>
      <c r="T11" s="476"/>
      <c r="U11" s="476"/>
    </row>
    <row r="12" spans="1:21">
      <c r="A12" s="227"/>
      <c r="B12" s="227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7"/>
      <c r="O12" s="476"/>
      <c r="P12" s="476"/>
      <c r="Q12" s="476"/>
      <c r="R12" s="476"/>
      <c r="S12" s="476"/>
      <c r="T12" s="476"/>
      <c r="U12" s="476"/>
    </row>
    <row r="13" spans="1:21">
      <c r="A13" s="227"/>
      <c r="B13" s="227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7"/>
      <c r="O13" s="476"/>
      <c r="P13" s="476"/>
      <c r="Q13" s="476"/>
      <c r="R13" s="476"/>
      <c r="S13" s="476"/>
      <c r="T13" s="476"/>
      <c r="U13" s="476"/>
    </row>
    <row r="14" spans="1:21">
      <c r="A14" s="228" t="s">
        <v>245</v>
      </c>
      <c r="B14" s="228" t="s">
        <v>1</v>
      </c>
      <c r="C14" s="478"/>
      <c r="D14" s="479"/>
      <c r="E14" s="479"/>
      <c r="F14" s="479"/>
      <c r="G14" s="479"/>
      <c r="H14" s="479"/>
      <c r="I14" s="479"/>
      <c r="J14" s="479"/>
      <c r="K14" s="479" t="s">
        <v>245</v>
      </c>
      <c r="L14" s="479"/>
      <c r="M14" s="479"/>
      <c r="N14" s="480"/>
      <c r="O14" s="479"/>
      <c r="P14" s="479"/>
      <c r="Q14" s="479"/>
      <c r="R14" s="479"/>
      <c r="S14" s="479"/>
      <c r="T14" s="479"/>
      <c r="U14" s="479" t="s">
        <v>380</v>
      </c>
    </row>
    <row r="15" spans="1:21" ht="30" hidden="1" customHeight="1">
      <c r="A15" s="196">
        <v>2012</v>
      </c>
      <c r="B15" s="197">
        <v>90692</v>
      </c>
      <c r="C15" s="198" t="s">
        <v>249</v>
      </c>
      <c r="D15" s="198" t="s">
        <v>249</v>
      </c>
      <c r="E15" s="198" t="s">
        <v>249</v>
      </c>
      <c r="F15" s="198" t="s">
        <v>249</v>
      </c>
      <c r="G15" s="198" t="s">
        <v>249</v>
      </c>
      <c r="H15" s="198" t="s">
        <v>249</v>
      </c>
      <c r="I15" s="197">
        <v>1702</v>
      </c>
      <c r="J15" s="197">
        <v>48</v>
      </c>
      <c r="K15" s="196">
        <v>2012</v>
      </c>
      <c r="L15" s="197">
        <v>49</v>
      </c>
      <c r="M15" s="197">
        <v>0</v>
      </c>
      <c r="N15" s="197">
        <v>3205</v>
      </c>
      <c r="O15" s="198" t="s">
        <v>249</v>
      </c>
      <c r="P15" s="198" t="s">
        <v>249</v>
      </c>
      <c r="Q15" s="197">
        <v>5793</v>
      </c>
      <c r="R15" s="197">
        <v>108</v>
      </c>
      <c r="S15" s="198" t="s">
        <v>249</v>
      </c>
      <c r="T15" s="198" t="s">
        <v>249</v>
      </c>
      <c r="U15" s="197">
        <v>2985</v>
      </c>
    </row>
    <row r="16" spans="1:21" ht="30" customHeight="1">
      <c r="A16" s="196">
        <v>2013</v>
      </c>
      <c r="B16" s="197">
        <f t="shared" ref="B16:B47" si="0">SUM(C16:N16,O16:U16)</f>
        <v>30901</v>
      </c>
      <c r="C16" s="481">
        <v>13383</v>
      </c>
      <c r="D16" s="481">
        <v>226</v>
      </c>
      <c r="E16" s="481">
        <v>1863</v>
      </c>
      <c r="F16" s="481">
        <v>54</v>
      </c>
      <c r="G16" s="481">
        <v>48</v>
      </c>
      <c r="H16" s="481">
        <v>3885</v>
      </c>
      <c r="I16" s="482">
        <v>1912</v>
      </c>
      <c r="J16" s="482">
        <v>108</v>
      </c>
      <c r="K16" s="473">
        <v>2013</v>
      </c>
      <c r="L16" s="482">
        <v>260</v>
      </c>
      <c r="M16" s="482">
        <v>1001</v>
      </c>
      <c r="N16" s="482">
        <v>0</v>
      </c>
      <c r="O16" s="481">
        <v>98</v>
      </c>
      <c r="P16" s="481">
        <v>1781</v>
      </c>
      <c r="Q16" s="482">
        <v>3227</v>
      </c>
      <c r="R16" s="482">
        <v>193</v>
      </c>
      <c r="S16" s="481">
        <v>0</v>
      </c>
      <c r="T16" s="481">
        <v>834</v>
      </c>
      <c r="U16" s="482">
        <v>15</v>
      </c>
    </row>
    <row r="17" spans="1:21" ht="30" customHeight="1">
      <c r="A17" s="196">
        <v>2014</v>
      </c>
      <c r="B17" s="197">
        <f t="shared" si="0"/>
        <v>33441</v>
      </c>
      <c r="C17" s="481">
        <v>15051</v>
      </c>
      <c r="D17" s="481">
        <v>106</v>
      </c>
      <c r="E17" s="481">
        <v>2266</v>
      </c>
      <c r="F17" s="481">
        <v>55</v>
      </c>
      <c r="G17" s="481">
        <v>46</v>
      </c>
      <c r="H17" s="481">
        <v>5381</v>
      </c>
      <c r="I17" s="482">
        <v>1999</v>
      </c>
      <c r="J17" s="482">
        <v>95</v>
      </c>
      <c r="K17" s="473">
        <v>2014</v>
      </c>
      <c r="L17" s="482">
        <v>268</v>
      </c>
      <c r="M17" s="482">
        <v>1001</v>
      </c>
      <c r="N17" s="482">
        <v>0</v>
      </c>
      <c r="O17" s="481">
        <v>106</v>
      </c>
      <c r="P17" s="481">
        <v>385</v>
      </c>
      <c r="Q17" s="482">
        <v>3887</v>
      </c>
      <c r="R17" s="482">
        <v>189</v>
      </c>
      <c r="S17" s="481">
        <v>0</v>
      </c>
      <c r="T17" s="481">
        <v>580</v>
      </c>
      <c r="U17" s="482">
        <v>12</v>
      </c>
    </row>
    <row r="18" spans="1:21" ht="30" customHeight="1">
      <c r="A18" s="196">
        <v>2015</v>
      </c>
      <c r="B18" s="197">
        <f t="shared" si="0"/>
        <v>38654</v>
      </c>
      <c r="C18" s="481">
        <v>16845</v>
      </c>
      <c r="D18" s="481">
        <v>100</v>
      </c>
      <c r="E18" s="481">
        <v>2629</v>
      </c>
      <c r="F18" s="481">
        <v>25</v>
      </c>
      <c r="G18" s="481">
        <v>44</v>
      </c>
      <c r="H18" s="481">
        <v>5551</v>
      </c>
      <c r="I18" s="483">
        <v>1973</v>
      </c>
      <c r="J18" s="483">
        <v>131</v>
      </c>
      <c r="K18" s="473">
        <v>2015</v>
      </c>
      <c r="L18" s="483">
        <v>278</v>
      </c>
      <c r="M18" s="483">
        <v>1095</v>
      </c>
      <c r="N18" s="482">
        <v>0</v>
      </c>
      <c r="O18" s="481">
        <v>88</v>
      </c>
      <c r="P18" s="481">
        <v>498</v>
      </c>
      <c r="Q18" s="483">
        <v>6372</v>
      </c>
      <c r="R18" s="483">
        <v>180</v>
      </c>
      <c r="S18" s="481">
        <v>0</v>
      </c>
      <c r="T18" s="481">
        <v>818</v>
      </c>
      <c r="U18" s="483">
        <v>12</v>
      </c>
    </row>
    <row r="19" spans="1:21" ht="30" customHeight="1">
      <c r="A19" s="196">
        <v>2016</v>
      </c>
      <c r="B19" s="197">
        <f t="shared" si="0"/>
        <v>45304</v>
      </c>
      <c r="C19" s="481">
        <v>18137</v>
      </c>
      <c r="D19" s="481">
        <v>94</v>
      </c>
      <c r="E19" s="481">
        <v>2852</v>
      </c>
      <c r="F19" s="481">
        <v>27</v>
      </c>
      <c r="G19" s="481">
        <v>42</v>
      </c>
      <c r="H19" s="481">
        <v>5273</v>
      </c>
      <c r="I19" s="483">
        <v>2838</v>
      </c>
      <c r="J19" s="483">
        <v>144</v>
      </c>
      <c r="K19" s="473">
        <v>2016</v>
      </c>
      <c r="L19" s="483">
        <v>322</v>
      </c>
      <c r="M19" s="483">
        <v>1258</v>
      </c>
      <c r="N19" s="482">
        <v>0</v>
      </c>
      <c r="O19" s="481">
        <v>88</v>
      </c>
      <c r="P19" s="481">
        <v>965</v>
      </c>
      <c r="Q19" s="483">
        <v>10090</v>
      </c>
      <c r="R19" s="483">
        <v>187</v>
      </c>
      <c r="S19" s="481">
        <v>0</v>
      </c>
      <c r="T19" s="481">
        <v>957</v>
      </c>
      <c r="U19" s="483">
        <v>14</v>
      </c>
    </row>
    <row r="20" spans="1:21" ht="30" hidden="1" customHeight="1" outlineLevel="1">
      <c r="A20" s="200">
        <v>2016</v>
      </c>
      <c r="B20" s="197">
        <f t="shared" si="0"/>
        <v>44669</v>
      </c>
      <c r="C20" s="484">
        <v>18768</v>
      </c>
      <c r="D20" s="484">
        <v>38</v>
      </c>
      <c r="E20" s="484">
        <v>2774</v>
      </c>
      <c r="F20" s="484">
        <v>27</v>
      </c>
      <c r="G20" s="484">
        <v>38</v>
      </c>
      <c r="H20" s="484">
        <v>5083</v>
      </c>
      <c r="I20" s="484">
        <v>2294</v>
      </c>
      <c r="J20" s="484">
        <v>92</v>
      </c>
      <c r="K20" s="485">
        <v>2016</v>
      </c>
      <c r="L20" s="484">
        <v>307</v>
      </c>
      <c r="M20" s="484">
        <v>1393</v>
      </c>
      <c r="N20" s="482">
        <v>0</v>
      </c>
      <c r="O20" s="484">
        <v>110</v>
      </c>
      <c r="P20" s="484">
        <v>1117</v>
      </c>
      <c r="Q20" s="484">
        <v>9783</v>
      </c>
      <c r="R20" s="484">
        <v>166</v>
      </c>
      <c r="S20" s="481">
        <v>0</v>
      </c>
      <c r="T20" s="484">
        <v>650</v>
      </c>
      <c r="U20" s="484">
        <v>13</v>
      </c>
    </row>
    <row r="21" spans="1:21" ht="30" hidden="1" customHeight="1" outlineLevel="1">
      <c r="A21" s="196"/>
      <c r="B21" s="197">
        <f t="shared" si="0"/>
        <v>0</v>
      </c>
      <c r="C21" s="483"/>
      <c r="D21" s="483"/>
      <c r="E21" s="483"/>
      <c r="F21" s="483"/>
      <c r="G21" s="483"/>
      <c r="H21" s="483"/>
      <c r="I21" s="483"/>
      <c r="J21" s="483"/>
      <c r="K21" s="473"/>
      <c r="L21" s="483"/>
      <c r="M21" s="483"/>
      <c r="N21" s="482">
        <v>0</v>
      </c>
      <c r="O21" s="486"/>
      <c r="P21" s="483"/>
      <c r="Q21" s="487"/>
      <c r="R21" s="487"/>
      <c r="S21" s="481">
        <v>0</v>
      </c>
      <c r="T21" s="487"/>
      <c r="U21" s="487"/>
    </row>
    <row r="22" spans="1:21" ht="30" hidden="1" customHeight="1" outlineLevel="1">
      <c r="A22" s="196" t="s">
        <v>69</v>
      </c>
      <c r="B22" s="197">
        <f t="shared" si="0"/>
        <v>5038</v>
      </c>
      <c r="C22" s="488">
        <v>1606</v>
      </c>
      <c r="D22" s="488">
        <v>1606</v>
      </c>
      <c r="E22" s="488">
        <v>0</v>
      </c>
      <c r="F22" s="488">
        <v>12</v>
      </c>
      <c r="G22" s="488">
        <v>3</v>
      </c>
      <c r="H22" s="488">
        <v>0</v>
      </c>
      <c r="I22" s="202">
        <v>265</v>
      </c>
      <c r="J22" s="202">
        <v>6</v>
      </c>
      <c r="K22" s="473" t="s">
        <v>69</v>
      </c>
      <c r="L22" s="202">
        <v>4</v>
      </c>
      <c r="M22" s="202">
        <v>0</v>
      </c>
      <c r="N22" s="482">
        <v>0</v>
      </c>
      <c r="O22" s="489">
        <v>679</v>
      </c>
      <c r="P22" s="202">
        <v>48</v>
      </c>
      <c r="Q22" s="202">
        <v>598</v>
      </c>
      <c r="R22" s="202">
        <v>19</v>
      </c>
      <c r="S22" s="481">
        <v>0</v>
      </c>
      <c r="T22" s="202">
        <v>128</v>
      </c>
      <c r="U22" s="202">
        <v>64</v>
      </c>
    </row>
    <row r="23" spans="1:21" ht="30" hidden="1" customHeight="1" outlineLevel="1">
      <c r="A23" s="196" t="s">
        <v>70</v>
      </c>
      <c r="B23" s="197">
        <f t="shared" si="0"/>
        <v>4874</v>
      </c>
      <c r="C23" s="488">
        <v>1605</v>
      </c>
      <c r="D23" s="488">
        <v>1605</v>
      </c>
      <c r="E23" s="488">
        <v>0</v>
      </c>
      <c r="F23" s="488">
        <v>8</v>
      </c>
      <c r="G23" s="488">
        <v>3</v>
      </c>
      <c r="H23" s="488">
        <v>0</v>
      </c>
      <c r="I23" s="202">
        <v>259</v>
      </c>
      <c r="J23" s="202">
        <v>7</v>
      </c>
      <c r="K23" s="473" t="s">
        <v>70</v>
      </c>
      <c r="L23" s="202">
        <v>5</v>
      </c>
      <c r="M23" s="202">
        <v>0</v>
      </c>
      <c r="N23" s="482">
        <v>0</v>
      </c>
      <c r="O23" s="489">
        <v>677</v>
      </c>
      <c r="P23" s="202">
        <v>42</v>
      </c>
      <c r="Q23" s="202">
        <v>445</v>
      </c>
      <c r="R23" s="202">
        <v>24</v>
      </c>
      <c r="S23" s="481">
        <v>0</v>
      </c>
      <c r="T23" s="202">
        <v>127</v>
      </c>
      <c r="U23" s="202">
        <v>67</v>
      </c>
    </row>
    <row r="24" spans="1:21" ht="30" hidden="1" customHeight="1" outlineLevel="1">
      <c r="A24" s="196" t="s">
        <v>71</v>
      </c>
      <c r="B24" s="197">
        <f t="shared" si="0"/>
        <v>4656</v>
      </c>
      <c r="C24" s="488">
        <v>1417</v>
      </c>
      <c r="D24" s="488">
        <v>1417</v>
      </c>
      <c r="E24" s="488">
        <v>0</v>
      </c>
      <c r="F24" s="488">
        <v>8</v>
      </c>
      <c r="G24" s="488">
        <v>2</v>
      </c>
      <c r="H24" s="488">
        <v>0</v>
      </c>
      <c r="I24" s="202">
        <v>282</v>
      </c>
      <c r="J24" s="202">
        <v>6</v>
      </c>
      <c r="K24" s="473" t="s">
        <v>71</v>
      </c>
      <c r="L24" s="202">
        <v>4</v>
      </c>
      <c r="M24" s="202">
        <v>0</v>
      </c>
      <c r="N24" s="482">
        <v>0</v>
      </c>
      <c r="O24" s="489">
        <v>703</v>
      </c>
      <c r="P24" s="202">
        <v>43</v>
      </c>
      <c r="Q24" s="202">
        <v>603</v>
      </c>
      <c r="R24" s="202">
        <v>18</v>
      </c>
      <c r="S24" s="481">
        <v>0</v>
      </c>
      <c r="T24" s="202">
        <v>93</v>
      </c>
      <c r="U24" s="202">
        <v>60</v>
      </c>
    </row>
    <row r="25" spans="1:21" ht="30" hidden="1" customHeight="1" outlineLevel="1">
      <c r="A25" s="196" t="s">
        <v>72</v>
      </c>
      <c r="B25" s="197">
        <f t="shared" si="0"/>
        <v>4607</v>
      </c>
      <c r="C25" s="488">
        <v>1384</v>
      </c>
      <c r="D25" s="488">
        <v>1384</v>
      </c>
      <c r="E25" s="488">
        <v>0</v>
      </c>
      <c r="F25" s="488">
        <v>5</v>
      </c>
      <c r="G25" s="488">
        <v>2</v>
      </c>
      <c r="H25" s="488">
        <v>0</v>
      </c>
      <c r="I25" s="202">
        <v>254</v>
      </c>
      <c r="J25" s="202">
        <v>5</v>
      </c>
      <c r="K25" s="473" t="s">
        <v>72</v>
      </c>
      <c r="L25" s="202">
        <v>3</v>
      </c>
      <c r="M25" s="202">
        <v>0</v>
      </c>
      <c r="N25" s="482">
        <v>0</v>
      </c>
      <c r="O25" s="489">
        <v>646</v>
      </c>
      <c r="P25" s="202">
        <v>49</v>
      </c>
      <c r="Q25" s="202">
        <v>739</v>
      </c>
      <c r="R25" s="202">
        <v>15</v>
      </c>
      <c r="S25" s="481">
        <v>0</v>
      </c>
      <c r="T25" s="202">
        <v>73</v>
      </c>
      <c r="U25" s="202">
        <v>48</v>
      </c>
    </row>
    <row r="26" spans="1:21" ht="30" hidden="1" customHeight="1" outlineLevel="1">
      <c r="A26" s="196" t="s">
        <v>73</v>
      </c>
      <c r="B26" s="197">
        <f t="shared" si="0"/>
        <v>4588</v>
      </c>
      <c r="C26" s="488">
        <v>1351</v>
      </c>
      <c r="D26" s="488">
        <v>1351</v>
      </c>
      <c r="E26" s="488">
        <v>0</v>
      </c>
      <c r="F26" s="488">
        <v>5</v>
      </c>
      <c r="G26" s="488">
        <v>1</v>
      </c>
      <c r="H26" s="488">
        <v>0</v>
      </c>
      <c r="I26" s="202">
        <v>231</v>
      </c>
      <c r="J26" s="202">
        <v>5</v>
      </c>
      <c r="K26" s="473" t="s">
        <v>73</v>
      </c>
      <c r="L26" s="202">
        <v>1</v>
      </c>
      <c r="M26" s="202">
        <v>0</v>
      </c>
      <c r="N26" s="482">
        <v>0</v>
      </c>
      <c r="O26" s="489">
        <v>767</v>
      </c>
      <c r="P26" s="202">
        <v>41</v>
      </c>
      <c r="Q26" s="202">
        <v>725</v>
      </c>
      <c r="R26" s="202">
        <v>7</v>
      </c>
      <c r="S26" s="481">
        <v>0</v>
      </c>
      <c r="T26" s="202">
        <v>59</v>
      </c>
      <c r="U26" s="202">
        <v>44</v>
      </c>
    </row>
    <row r="27" spans="1:21" ht="30" hidden="1" customHeight="1" outlineLevel="1">
      <c r="A27" s="196" t="s">
        <v>74</v>
      </c>
      <c r="B27" s="197">
        <f t="shared" si="0"/>
        <v>4942</v>
      </c>
      <c r="C27" s="488">
        <v>1484</v>
      </c>
      <c r="D27" s="488">
        <v>1484</v>
      </c>
      <c r="E27" s="488">
        <v>0</v>
      </c>
      <c r="F27" s="488">
        <v>6</v>
      </c>
      <c r="G27" s="488">
        <v>1</v>
      </c>
      <c r="H27" s="488">
        <v>0</v>
      </c>
      <c r="I27" s="202">
        <v>225</v>
      </c>
      <c r="J27" s="202">
        <v>6</v>
      </c>
      <c r="K27" s="473" t="s">
        <v>74</v>
      </c>
      <c r="L27" s="202">
        <v>1</v>
      </c>
      <c r="M27" s="202">
        <v>0</v>
      </c>
      <c r="N27" s="482">
        <v>0</v>
      </c>
      <c r="O27" s="489">
        <v>857</v>
      </c>
      <c r="P27" s="202">
        <v>42</v>
      </c>
      <c r="Q27" s="202">
        <v>722</v>
      </c>
      <c r="R27" s="202">
        <v>8</v>
      </c>
      <c r="S27" s="481">
        <v>0</v>
      </c>
      <c r="T27" s="202">
        <v>59</v>
      </c>
      <c r="U27" s="202">
        <v>47</v>
      </c>
    </row>
    <row r="28" spans="1:21" ht="30" hidden="1" customHeight="1" outlineLevel="1">
      <c r="A28" s="196" t="s">
        <v>75</v>
      </c>
      <c r="B28" s="197">
        <f t="shared" si="0"/>
        <v>4922</v>
      </c>
      <c r="C28" s="488">
        <v>1478</v>
      </c>
      <c r="D28" s="488">
        <v>1478</v>
      </c>
      <c r="E28" s="488">
        <v>0</v>
      </c>
      <c r="F28" s="488">
        <v>7</v>
      </c>
      <c r="G28" s="488">
        <v>1</v>
      </c>
      <c r="H28" s="488">
        <v>0</v>
      </c>
      <c r="I28" s="202">
        <v>216</v>
      </c>
      <c r="J28" s="202">
        <v>6</v>
      </c>
      <c r="K28" s="473" t="s">
        <v>75</v>
      </c>
      <c r="L28" s="202">
        <v>1</v>
      </c>
      <c r="M28" s="202">
        <v>0</v>
      </c>
      <c r="N28" s="482">
        <v>0</v>
      </c>
      <c r="O28" s="489">
        <v>949</v>
      </c>
      <c r="P28" s="202">
        <v>50</v>
      </c>
      <c r="Q28" s="202">
        <v>578</v>
      </c>
      <c r="R28" s="202">
        <v>7</v>
      </c>
      <c r="S28" s="481">
        <v>0</v>
      </c>
      <c r="T28" s="202">
        <v>89</v>
      </c>
      <c r="U28" s="202">
        <v>62</v>
      </c>
    </row>
    <row r="29" spans="1:21" ht="30" hidden="1" customHeight="1" outlineLevel="1">
      <c r="A29" s="196" t="s">
        <v>76</v>
      </c>
      <c r="B29" s="197">
        <f t="shared" si="0"/>
        <v>5200</v>
      </c>
      <c r="C29" s="488">
        <v>1616</v>
      </c>
      <c r="D29" s="488">
        <v>1616</v>
      </c>
      <c r="E29" s="488">
        <v>0</v>
      </c>
      <c r="F29" s="488">
        <v>5</v>
      </c>
      <c r="G29" s="488">
        <v>1</v>
      </c>
      <c r="H29" s="488">
        <v>0</v>
      </c>
      <c r="I29" s="202">
        <v>198</v>
      </c>
      <c r="J29" s="202">
        <v>7</v>
      </c>
      <c r="K29" s="473" t="s">
        <v>76</v>
      </c>
      <c r="L29" s="202">
        <v>1</v>
      </c>
      <c r="M29" s="202">
        <v>0</v>
      </c>
      <c r="N29" s="482">
        <v>0</v>
      </c>
      <c r="O29" s="489">
        <v>874</v>
      </c>
      <c r="P29" s="202">
        <v>51</v>
      </c>
      <c r="Q29" s="202">
        <v>665</v>
      </c>
      <c r="R29" s="202">
        <v>7</v>
      </c>
      <c r="S29" s="481">
        <v>0</v>
      </c>
      <c r="T29" s="202">
        <v>110</v>
      </c>
      <c r="U29" s="202">
        <v>49</v>
      </c>
    </row>
    <row r="30" spans="1:21" ht="30" hidden="1" customHeight="1" outlineLevel="1">
      <c r="A30" s="196" t="s">
        <v>77</v>
      </c>
      <c r="B30" s="197">
        <f t="shared" si="0"/>
        <v>5087</v>
      </c>
      <c r="C30" s="488">
        <v>1628</v>
      </c>
      <c r="D30" s="488">
        <v>1628</v>
      </c>
      <c r="E30" s="488">
        <v>0</v>
      </c>
      <c r="F30" s="488">
        <v>6</v>
      </c>
      <c r="G30" s="488">
        <v>2</v>
      </c>
      <c r="H30" s="488">
        <v>0</v>
      </c>
      <c r="I30" s="202">
        <v>208</v>
      </c>
      <c r="J30" s="202">
        <v>7</v>
      </c>
      <c r="K30" s="473" t="s">
        <v>77</v>
      </c>
      <c r="L30" s="202">
        <v>2</v>
      </c>
      <c r="M30" s="202">
        <v>0</v>
      </c>
      <c r="N30" s="482">
        <v>0</v>
      </c>
      <c r="O30" s="489">
        <v>851</v>
      </c>
      <c r="P30" s="202">
        <v>53</v>
      </c>
      <c r="Q30" s="202">
        <v>570</v>
      </c>
      <c r="R30" s="202">
        <v>10</v>
      </c>
      <c r="S30" s="481">
        <v>0</v>
      </c>
      <c r="T30" s="202">
        <v>75</v>
      </c>
      <c r="U30" s="202">
        <v>47</v>
      </c>
    </row>
    <row r="31" spans="1:21" ht="30" hidden="1" customHeight="1" outlineLevel="1">
      <c r="A31" s="196" t="s">
        <v>78</v>
      </c>
      <c r="B31" s="197">
        <f t="shared" si="0"/>
        <v>4713</v>
      </c>
      <c r="C31" s="488">
        <v>1428</v>
      </c>
      <c r="D31" s="488">
        <v>1428</v>
      </c>
      <c r="E31" s="488">
        <v>0</v>
      </c>
      <c r="F31" s="488">
        <v>5</v>
      </c>
      <c r="G31" s="488">
        <v>3</v>
      </c>
      <c r="H31" s="488">
        <v>0</v>
      </c>
      <c r="I31" s="202">
        <v>224</v>
      </c>
      <c r="J31" s="202">
        <v>6</v>
      </c>
      <c r="K31" s="473" t="s">
        <v>78</v>
      </c>
      <c r="L31" s="202">
        <v>1</v>
      </c>
      <c r="M31" s="202">
        <v>0</v>
      </c>
      <c r="N31" s="482">
        <v>0</v>
      </c>
      <c r="O31" s="489">
        <v>827</v>
      </c>
      <c r="P31" s="202">
        <v>40</v>
      </c>
      <c r="Q31" s="202">
        <v>637</v>
      </c>
      <c r="R31" s="202">
        <v>8</v>
      </c>
      <c r="S31" s="481">
        <v>0</v>
      </c>
      <c r="T31" s="202">
        <v>70</v>
      </c>
      <c r="U31" s="202">
        <v>36</v>
      </c>
    </row>
    <row r="32" spans="1:21" ht="30" hidden="1" customHeight="1" outlineLevel="1">
      <c r="A32" s="196" t="s">
        <v>79</v>
      </c>
      <c r="B32" s="197">
        <f t="shared" si="0"/>
        <v>5372</v>
      </c>
      <c r="C32" s="488">
        <v>1672</v>
      </c>
      <c r="D32" s="488">
        <v>1672</v>
      </c>
      <c r="E32" s="488">
        <v>0</v>
      </c>
      <c r="F32" s="488">
        <v>8</v>
      </c>
      <c r="G32" s="488">
        <v>7</v>
      </c>
      <c r="H32" s="488">
        <v>0</v>
      </c>
      <c r="I32" s="202">
        <v>243</v>
      </c>
      <c r="J32" s="202">
        <v>7</v>
      </c>
      <c r="K32" s="473" t="s">
        <v>79</v>
      </c>
      <c r="L32" s="202">
        <v>2</v>
      </c>
      <c r="M32" s="202">
        <v>0</v>
      </c>
      <c r="N32" s="482">
        <v>0</v>
      </c>
      <c r="O32" s="489">
        <v>780</v>
      </c>
      <c r="P32" s="202">
        <v>41</v>
      </c>
      <c r="Q32" s="202">
        <v>815</v>
      </c>
      <c r="R32" s="202">
        <v>11</v>
      </c>
      <c r="S32" s="481">
        <v>0</v>
      </c>
      <c r="T32" s="202">
        <v>68</v>
      </c>
      <c r="U32" s="202">
        <v>46</v>
      </c>
    </row>
    <row r="33" spans="1:21" ht="30" hidden="1" customHeight="1" outlineLevel="1">
      <c r="A33" s="196" t="s">
        <v>80</v>
      </c>
      <c r="B33" s="197">
        <f t="shared" si="0"/>
        <v>5624</v>
      </c>
      <c r="C33" s="488">
        <v>1717</v>
      </c>
      <c r="D33" s="488">
        <v>1717</v>
      </c>
      <c r="E33" s="488">
        <v>0</v>
      </c>
      <c r="F33" s="488">
        <v>7</v>
      </c>
      <c r="G33" s="488">
        <v>14</v>
      </c>
      <c r="H33" s="488">
        <v>0</v>
      </c>
      <c r="I33" s="202">
        <v>282</v>
      </c>
      <c r="J33" s="202">
        <v>8</v>
      </c>
      <c r="K33" s="473" t="s">
        <v>80</v>
      </c>
      <c r="L33" s="202">
        <v>4</v>
      </c>
      <c r="M33" s="202">
        <v>0</v>
      </c>
      <c r="N33" s="482">
        <v>0</v>
      </c>
      <c r="O33" s="489">
        <v>848</v>
      </c>
      <c r="P33" s="202">
        <v>44</v>
      </c>
      <c r="Q33" s="202">
        <v>840</v>
      </c>
      <c r="R33" s="202">
        <v>11</v>
      </c>
      <c r="S33" s="481">
        <v>0</v>
      </c>
      <c r="T33" s="202">
        <v>75</v>
      </c>
      <c r="U33" s="202">
        <v>57</v>
      </c>
    </row>
    <row r="34" spans="1:21" s="365" customFormat="1" ht="30" customHeight="1" collapsed="1">
      <c r="A34" s="364">
        <v>2017</v>
      </c>
      <c r="B34" s="197">
        <f t="shared" si="0"/>
        <v>44988</v>
      </c>
      <c r="C34" s="490">
        <v>18768</v>
      </c>
      <c r="D34" s="490">
        <v>171</v>
      </c>
      <c r="E34" s="490">
        <v>2774</v>
      </c>
      <c r="F34" s="490">
        <v>27</v>
      </c>
      <c r="G34" s="490">
        <v>38</v>
      </c>
      <c r="H34" s="490">
        <v>5268</v>
      </c>
      <c r="I34" s="490">
        <v>2294</v>
      </c>
      <c r="J34" s="490">
        <v>92</v>
      </c>
      <c r="K34" s="491">
        <v>2017</v>
      </c>
      <c r="L34" s="490">
        <v>307</v>
      </c>
      <c r="M34" s="490">
        <v>1393</v>
      </c>
      <c r="N34" s="482">
        <v>0</v>
      </c>
      <c r="O34" s="490">
        <v>110</v>
      </c>
      <c r="P34" s="490">
        <v>1117</v>
      </c>
      <c r="Q34" s="490">
        <v>9783</v>
      </c>
      <c r="R34" s="490">
        <v>166</v>
      </c>
      <c r="S34" s="481">
        <v>0</v>
      </c>
      <c r="T34" s="490">
        <v>650</v>
      </c>
      <c r="U34" s="490">
        <v>13</v>
      </c>
    </row>
    <row r="35" spans="1:21" ht="9" hidden="1" customHeight="1" outlineLevel="1">
      <c r="A35" s="196"/>
      <c r="B35" s="197">
        <f t="shared" si="0"/>
        <v>0</v>
      </c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97">
        <v>0</v>
      </c>
      <c r="O35" s="199"/>
      <c r="P35" s="199"/>
      <c r="Q35" s="199"/>
      <c r="R35" s="199"/>
      <c r="S35" s="198">
        <v>0</v>
      </c>
      <c r="T35" s="199"/>
      <c r="U35" s="199"/>
    </row>
    <row r="36" spans="1:21" ht="30" hidden="1" customHeight="1" outlineLevel="1">
      <c r="A36" s="196" t="s">
        <v>69</v>
      </c>
      <c r="B36" s="197">
        <f t="shared" si="0"/>
        <v>3457</v>
      </c>
      <c r="C36" s="201">
        <v>1385</v>
      </c>
      <c r="D36" s="201">
        <v>99</v>
      </c>
      <c r="E36" s="201">
        <v>0</v>
      </c>
      <c r="F36" s="201">
        <v>4</v>
      </c>
      <c r="G36" s="201">
        <v>18</v>
      </c>
      <c r="H36" s="201">
        <v>0</v>
      </c>
      <c r="I36" s="202">
        <v>267</v>
      </c>
      <c r="J36" s="202">
        <v>6</v>
      </c>
      <c r="K36" s="196" t="s">
        <v>69</v>
      </c>
      <c r="L36" s="202">
        <v>5</v>
      </c>
      <c r="M36" s="202">
        <v>0</v>
      </c>
      <c r="N36" s="197">
        <v>0</v>
      </c>
      <c r="O36" s="203">
        <v>811</v>
      </c>
      <c r="P36" s="202">
        <v>52</v>
      </c>
      <c r="Q36" s="202">
        <v>631</v>
      </c>
      <c r="R36" s="202">
        <v>13</v>
      </c>
      <c r="S36" s="198">
        <v>0</v>
      </c>
      <c r="T36" s="202">
        <v>94</v>
      </c>
      <c r="U36" s="202">
        <v>72</v>
      </c>
    </row>
    <row r="37" spans="1:21" ht="30" hidden="1" customHeight="1" outlineLevel="1">
      <c r="A37" s="196" t="s">
        <v>70</v>
      </c>
      <c r="B37" s="197">
        <f t="shared" si="0"/>
        <v>3202</v>
      </c>
      <c r="C37" s="201">
        <v>1403</v>
      </c>
      <c r="D37" s="201">
        <v>106</v>
      </c>
      <c r="E37" s="201">
        <v>0</v>
      </c>
      <c r="F37" s="201">
        <v>2</v>
      </c>
      <c r="G37" s="201">
        <v>22</v>
      </c>
      <c r="H37" s="201">
        <v>0</v>
      </c>
      <c r="I37" s="202">
        <v>248</v>
      </c>
      <c r="J37" s="202">
        <v>6</v>
      </c>
      <c r="K37" s="196" t="s">
        <v>70</v>
      </c>
      <c r="L37" s="202">
        <v>5</v>
      </c>
      <c r="M37" s="202">
        <v>0</v>
      </c>
      <c r="N37" s="197">
        <v>0</v>
      </c>
      <c r="O37" s="203">
        <v>772</v>
      </c>
      <c r="P37" s="202">
        <v>53</v>
      </c>
      <c r="Q37" s="202">
        <v>366</v>
      </c>
      <c r="R37" s="202">
        <v>14</v>
      </c>
      <c r="S37" s="198">
        <v>0</v>
      </c>
      <c r="T37" s="202">
        <v>112</v>
      </c>
      <c r="U37" s="202">
        <v>93</v>
      </c>
    </row>
    <row r="38" spans="1:21" ht="30" hidden="1" customHeight="1" outlineLevel="1">
      <c r="A38" s="196" t="s">
        <v>71</v>
      </c>
      <c r="B38" s="197">
        <f t="shared" si="0"/>
        <v>3249</v>
      </c>
      <c r="C38" s="201">
        <v>1208</v>
      </c>
      <c r="D38" s="201">
        <v>92</v>
      </c>
      <c r="E38" s="201">
        <v>0</v>
      </c>
      <c r="F38" s="201">
        <v>3</v>
      </c>
      <c r="G38" s="201">
        <v>14</v>
      </c>
      <c r="H38" s="201">
        <v>0</v>
      </c>
      <c r="I38" s="202">
        <v>265</v>
      </c>
      <c r="J38" s="202">
        <v>5</v>
      </c>
      <c r="K38" s="196" t="s">
        <v>71</v>
      </c>
      <c r="L38" s="202">
        <v>4</v>
      </c>
      <c r="M38" s="202">
        <v>0</v>
      </c>
      <c r="N38" s="197">
        <v>0</v>
      </c>
      <c r="O38" s="203">
        <v>869</v>
      </c>
      <c r="P38" s="202">
        <v>51</v>
      </c>
      <c r="Q38" s="202">
        <v>566</v>
      </c>
      <c r="R38" s="202">
        <v>12</v>
      </c>
      <c r="S38" s="198">
        <v>0</v>
      </c>
      <c r="T38" s="202">
        <v>88</v>
      </c>
      <c r="U38" s="202">
        <v>72</v>
      </c>
    </row>
    <row r="39" spans="1:21" ht="30" hidden="1" customHeight="1" outlineLevel="1">
      <c r="A39" s="196" t="s">
        <v>72</v>
      </c>
      <c r="B39" s="197">
        <f t="shared" si="0"/>
        <v>3462</v>
      </c>
      <c r="C39" s="201">
        <v>1369</v>
      </c>
      <c r="D39" s="201">
        <v>85</v>
      </c>
      <c r="E39" s="201">
        <v>0</v>
      </c>
      <c r="F39" s="201">
        <v>2</v>
      </c>
      <c r="G39" s="201">
        <v>12</v>
      </c>
      <c r="H39" s="201">
        <v>0</v>
      </c>
      <c r="I39" s="202">
        <v>250</v>
      </c>
      <c r="J39" s="202">
        <v>5</v>
      </c>
      <c r="K39" s="196" t="s">
        <v>72</v>
      </c>
      <c r="L39" s="202">
        <v>4</v>
      </c>
      <c r="M39" s="202">
        <v>0</v>
      </c>
      <c r="N39" s="197">
        <v>0</v>
      </c>
      <c r="O39" s="203">
        <v>736</v>
      </c>
      <c r="P39" s="202">
        <v>65</v>
      </c>
      <c r="Q39" s="202">
        <v>782</v>
      </c>
      <c r="R39" s="202">
        <v>9</v>
      </c>
      <c r="S39" s="198">
        <v>0</v>
      </c>
      <c r="T39" s="202">
        <v>87</v>
      </c>
      <c r="U39" s="202">
        <v>56</v>
      </c>
    </row>
    <row r="40" spans="1:21" ht="30" hidden="1" customHeight="1" outlineLevel="1">
      <c r="A40" s="196" t="s">
        <v>73</v>
      </c>
      <c r="B40" s="197">
        <f t="shared" si="0"/>
        <v>2988</v>
      </c>
      <c r="C40" s="201">
        <v>1183</v>
      </c>
      <c r="D40" s="201">
        <v>62</v>
      </c>
      <c r="E40" s="201">
        <v>0</v>
      </c>
      <c r="F40" s="201">
        <v>2</v>
      </c>
      <c r="G40" s="201">
        <v>7</v>
      </c>
      <c r="H40" s="201">
        <v>0</v>
      </c>
      <c r="I40" s="202">
        <v>239</v>
      </c>
      <c r="J40" s="202">
        <v>6</v>
      </c>
      <c r="K40" s="196" t="s">
        <v>73</v>
      </c>
      <c r="L40" s="202">
        <v>2</v>
      </c>
      <c r="M40" s="202">
        <v>0</v>
      </c>
      <c r="N40" s="197">
        <v>0</v>
      </c>
      <c r="O40" s="203">
        <v>570</v>
      </c>
      <c r="P40" s="202">
        <v>49</v>
      </c>
      <c r="Q40" s="202">
        <v>760</v>
      </c>
      <c r="R40" s="202">
        <v>6</v>
      </c>
      <c r="S40" s="198">
        <v>0</v>
      </c>
      <c r="T40" s="202">
        <v>73</v>
      </c>
      <c r="U40" s="202">
        <v>29</v>
      </c>
    </row>
    <row r="41" spans="1:21" ht="30" hidden="1" customHeight="1" outlineLevel="1">
      <c r="A41" s="196" t="s">
        <v>74</v>
      </c>
      <c r="B41" s="197">
        <f t="shared" si="0"/>
        <v>7712</v>
      </c>
      <c r="C41" s="201">
        <v>1346</v>
      </c>
      <c r="D41" s="201">
        <v>4481</v>
      </c>
      <c r="E41" s="201">
        <v>0</v>
      </c>
      <c r="F41" s="201">
        <v>3</v>
      </c>
      <c r="G41" s="201">
        <v>9</v>
      </c>
      <c r="H41" s="201">
        <v>0</v>
      </c>
      <c r="I41" s="202">
        <v>199</v>
      </c>
      <c r="J41" s="202">
        <v>6</v>
      </c>
      <c r="K41" s="196" t="s">
        <v>74</v>
      </c>
      <c r="L41" s="202">
        <v>1</v>
      </c>
      <c r="M41" s="202">
        <v>0</v>
      </c>
      <c r="N41" s="197">
        <v>0</v>
      </c>
      <c r="O41" s="203">
        <v>743</v>
      </c>
      <c r="P41" s="202">
        <v>60</v>
      </c>
      <c r="Q41" s="202">
        <v>749</v>
      </c>
      <c r="R41" s="202">
        <v>5</v>
      </c>
      <c r="S41" s="198">
        <v>0</v>
      </c>
      <c r="T41" s="202">
        <v>100</v>
      </c>
      <c r="U41" s="202">
        <v>10</v>
      </c>
    </row>
    <row r="42" spans="1:21" ht="30" hidden="1" customHeight="1" outlineLevel="1">
      <c r="A42" s="196" t="s">
        <v>75</v>
      </c>
      <c r="B42" s="197">
        <f t="shared" si="0"/>
        <v>8548</v>
      </c>
      <c r="C42" s="201">
        <v>1638</v>
      </c>
      <c r="D42" s="201">
        <v>5043</v>
      </c>
      <c r="E42" s="201">
        <v>0</v>
      </c>
      <c r="F42" s="201">
        <v>3</v>
      </c>
      <c r="G42" s="201">
        <v>9</v>
      </c>
      <c r="H42" s="201">
        <v>0</v>
      </c>
      <c r="I42" s="202">
        <v>204</v>
      </c>
      <c r="J42" s="202">
        <v>5</v>
      </c>
      <c r="K42" s="196" t="s">
        <v>75</v>
      </c>
      <c r="L42" s="202">
        <v>1</v>
      </c>
      <c r="M42" s="202">
        <v>0</v>
      </c>
      <c r="N42" s="197">
        <v>0</v>
      </c>
      <c r="O42" s="203">
        <v>850</v>
      </c>
      <c r="P42" s="202">
        <v>67</v>
      </c>
      <c r="Q42" s="202">
        <v>574</v>
      </c>
      <c r="R42" s="202">
        <v>3</v>
      </c>
      <c r="S42" s="198">
        <v>0</v>
      </c>
      <c r="T42" s="202">
        <v>113</v>
      </c>
      <c r="U42" s="202">
        <v>38</v>
      </c>
    </row>
    <row r="43" spans="1:21" ht="30" hidden="1" customHeight="1" outlineLevel="1">
      <c r="A43" s="196" t="s">
        <v>76</v>
      </c>
      <c r="B43" s="197">
        <f t="shared" si="0"/>
        <v>8506</v>
      </c>
      <c r="C43" s="201">
        <v>1748</v>
      </c>
      <c r="D43" s="201">
        <v>4939</v>
      </c>
      <c r="E43" s="201">
        <v>0</v>
      </c>
      <c r="F43" s="201">
        <v>4</v>
      </c>
      <c r="G43" s="201">
        <v>10</v>
      </c>
      <c r="H43" s="201">
        <v>0</v>
      </c>
      <c r="I43" s="202">
        <v>204</v>
      </c>
      <c r="J43" s="202">
        <v>6</v>
      </c>
      <c r="K43" s="196" t="s">
        <v>76</v>
      </c>
      <c r="L43" s="202">
        <v>1</v>
      </c>
      <c r="M43" s="202">
        <v>0</v>
      </c>
      <c r="N43" s="197">
        <v>0</v>
      </c>
      <c r="O43" s="203">
        <v>819</v>
      </c>
      <c r="P43" s="202">
        <v>58</v>
      </c>
      <c r="Q43" s="202">
        <v>575</v>
      </c>
      <c r="R43" s="202">
        <v>4</v>
      </c>
      <c r="S43" s="198">
        <v>0</v>
      </c>
      <c r="T43" s="202">
        <v>97</v>
      </c>
      <c r="U43" s="202">
        <v>41</v>
      </c>
    </row>
    <row r="44" spans="1:21" ht="30" hidden="1" customHeight="1" outlineLevel="1">
      <c r="A44" s="196" t="s">
        <v>77</v>
      </c>
      <c r="B44" s="197">
        <f t="shared" si="0"/>
        <v>8095</v>
      </c>
      <c r="C44" s="201">
        <v>1635</v>
      </c>
      <c r="D44" s="201">
        <v>4527</v>
      </c>
      <c r="E44" s="201">
        <v>0</v>
      </c>
      <c r="F44" s="201">
        <v>3</v>
      </c>
      <c r="G44" s="201">
        <v>10</v>
      </c>
      <c r="H44" s="201">
        <v>0</v>
      </c>
      <c r="I44" s="202">
        <v>228</v>
      </c>
      <c r="J44" s="202">
        <v>6</v>
      </c>
      <c r="K44" s="196" t="s">
        <v>77</v>
      </c>
      <c r="L44" s="202">
        <v>1</v>
      </c>
      <c r="M44" s="202">
        <v>0</v>
      </c>
      <c r="N44" s="197">
        <v>0</v>
      </c>
      <c r="O44" s="203">
        <v>795</v>
      </c>
      <c r="P44" s="202">
        <v>64</v>
      </c>
      <c r="Q44" s="202">
        <v>664</v>
      </c>
      <c r="R44" s="202">
        <v>3</v>
      </c>
      <c r="S44" s="198">
        <v>0</v>
      </c>
      <c r="T44" s="202">
        <v>122</v>
      </c>
      <c r="U44" s="202">
        <v>37</v>
      </c>
    </row>
    <row r="45" spans="1:21" ht="30" hidden="1" customHeight="1" outlineLevel="1">
      <c r="A45" s="196" t="s">
        <v>78</v>
      </c>
      <c r="B45" s="197">
        <f t="shared" si="0"/>
        <v>6712</v>
      </c>
      <c r="C45" s="201">
        <v>1451</v>
      </c>
      <c r="D45" s="201">
        <v>3698</v>
      </c>
      <c r="E45" s="201">
        <v>0</v>
      </c>
      <c r="F45" s="201">
        <v>5</v>
      </c>
      <c r="G45" s="201">
        <v>8</v>
      </c>
      <c r="H45" s="201">
        <v>0</v>
      </c>
      <c r="I45" s="202">
        <v>190</v>
      </c>
      <c r="J45" s="202">
        <v>6</v>
      </c>
      <c r="K45" s="196" t="s">
        <v>78</v>
      </c>
      <c r="L45" s="202">
        <v>1</v>
      </c>
      <c r="M45" s="202">
        <v>0</v>
      </c>
      <c r="N45" s="197">
        <v>0</v>
      </c>
      <c r="O45" s="203">
        <v>664</v>
      </c>
      <c r="P45" s="202">
        <v>50</v>
      </c>
      <c r="Q45" s="202">
        <v>535</v>
      </c>
      <c r="R45" s="202">
        <v>2</v>
      </c>
      <c r="S45" s="198">
        <v>0</v>
      </c>
      <c r="T45" s="202">
        <v>76</v>
      </c>
      <c r="U45" s="202">
        <v>26</v>
      </c>
    </row>
    <row r="46" spans="1:21" ht="30" hidden="1" customHeight="1" outlineLevel="1">
      <c r="A46" s="196" t="s">
        <v>79</v>
      </c>
      <c r="B46" s="197">
        <f t="shared" si="0"/>
        <v>7428</v>
      </c>
      <c r="C46" s="201">
        <v>1752</v>
      </c>
      <c r="D46" s="201">
        <v>3715</v>
      </c>
      <c r="E46" s="201">
        <v>0</v>
      </c>
      <c r="F46" s="201">
        <v>4</v>
      </c>
      <c r="G46" s="201">
        <v>12</v>
      </c>
      <c r="H46" s="201">
        <v>0</v>
      </c>
      <c r="I46" s="202">
        <v>253</v>
      </c>
      <c r="J46" s="202">
        <v>7</v>
      </c>
      <c r="K46" s="196" t="s">
        <v>79</v>
      </c>
      <c r="L46" s="202">
        <v>2</v>
      </c>
      <c r="M46" s="202">
        <v>0</v>
      </c>
      <c r="N46" s="197">
        <v>0</v>
      </c>
      <c r="O46" s="203">
        <v>729</v>
      </c>
      <c r="P46" s="202">
        <v>54</v>
      </c>
      <c r="Q46" s="202">
        <v>757</v>
      </c>
      <c r="R46" s="202">
        <v>4</v>
      </c>
      <c r="S46" s="198">
        <v>0</v>
      </c>
      <c r="T46" s="202">
        <v>94</v>
      </c>
      <c r="U46" s="202">
        <v>45</v>
      </c>
    </row>
    <row r="47" spans="1:21" ht="30" hidden="1" customHeight="1" outlineLevel="1">
      <c r="A47" s="196" t="s">
        <v>80</v>
      </c>
      <c r="B47" s="197">
        <f t="shared" si="0"/>
        <v>7633</v>
      </c>
      <c r="C47" s="201">
        <v>1738</v>
      </c>
      <c r="D47" s="201">
        <v>3698</v>
      </c>
      <c r="E47" s="201">
        <v>0</v>
      </c>
      <c r="F47" s="201">
        <v>4</v>
      </c>
      <c r="G47" s="201">
        <v>18</v>
      </c>
      <c r="H47" s="201">
        <v>0</v>
      </c>
      <c r="I47" s="202">
        <v>263</v>
      </c>
      <c r="J47" s="202">
        <v>7</v>
      </c>
      <c r="K47" s="196" t="s">
        <v>80</v>
      </c>
      <c r="L47" s="202">
        <v>4</v>
      </c>
      <c r="M47" s="202">
        <v>0</v>
      </c>
      <c r="N47" s="197">
        <v>0</v>
      </c>
      <c r="O47" s="203">
        <v>805</v>
      </c>
      <c r="P47" s="202">
        <v>72</v>
      </c>
      <c r="Q47" s="202">
        <v>847</v>
      </c>
      <c r="R47" s="202">
        <v>10</v>
      </c>
      <c r="S47" s="198">
        <v>0</v>
      </c>
      <c r="T47" s="202">
        <v>103</v>
      </c>
      <c r="U47" s="202">
        <v>64</v>
      </c>
    </row>
    <row r="48" spans="1:21" s="365" customFormat="1" ht="30" customHeight="1" collapsed="1">
      <c r="A48" s="366">
        <v>2018</v>
      </c>
      <c r="B48" s="367">
        <f>SUM(B50:B61)</f>
        <v>44176</v>
      </c>
      <c r="C48" s="367">
        <f t="shared" ref="C48:U48" si="1">SUM(C50:C61)</f>
        <v>19334</v>
      </c>
      <c r="D48" s="367">
        <f t="shared" si="1"/>
        <v>194</v>
      </c>
      <c r="E48" s="367">
        <f t="shared" si="1"/>
        <v>2977</v>
      </c>
      <c r="F48" s="367">
        <f t="shared" si="1"/>
        <v>12</v>
      </c>
      <c r="G48" s="367">
        <f t="shared" si="1"/>
        <v>37</v>
      </c>
      <c r="H48" s="367">
        <f t="shared" si="1"/>
        <v>4845</v>
      </c>
      <c r="I48" s="367">
        <f t="shared" si="1"/>
        <v>2164</v>
      </c>
      <c r="J48" s="367">
        <f t="shared" si="1"/>
        <v>109</v>
      </c>
      <c r="K48" s="366">
        <v>2018</v>
      </c>
      <c r="L48" s="367">
        <f t="shared" si="1"/>
        <v>352</v>
      </c>
      <c r="M48" s="367">
        <f t="shared" si="1"/>
        <v>1766</v>
      </c>
      <c r="N48" s="197">
        <v>0</v>
      </c>
      <c r="O48" s="367">
        <f t="shared" si="1"/>
        <v>95</v>
      </c>
      <c r="P48" s="367">
        <f t="shared" si="1"/>
        <v>1083</v>
      </c>
      <c r="Q48" s="367">
        <f t="shared" si="1"/>
        <v>9839</v>
      </c>
      <c r="R48" s="367">
        <f t="shared" si="1"/>
        <v>180</v>
      </c>
      <c r="S48" s="198">
        <v>0</v>
      </c>
      <c r="T48" s="367">
        <f t="shared" si="1"/>
        <v>1185</v>
      </c>
      <c r="U48" s="367">
        <f t="shared" si="1"/>
        <v>4</v>
      </c>
    </row>
    <row r="49" spans="1:21" ht="24.75" customHeight="1">
      <c r="A49" s="473" t="s">
        <v>339</v>
      </c>
      <c r="B49" s="199">
        <f>SUM(C48:N48,O48:U48)</f>
        <v>46194</v>
      </c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</row>
    <row r="50" spans="1:21" ht="30" customHeight="1">
      <c r="A50" s="196" t="s">
        <v>69</v>
      </c>
      <c r="B50" s="368">
        <f t="shared" ref="B50:B61" si="2">SUM(C50:N50,O50:U50)</f>
        <v>4091</v>
      </c>
      <c r="C50" s="369">
        <v>1750</v>
      </c>
      <c r="D50" s="369">
        <v>24</v>
      </c>
      <c r="E50" s="369">
        <v>279</v>
      </c>
      <c r="F50" s="369">
        <v>1</v>
      </c>
      <c r="G50" s="369">
        <v>6</v>
      </c>
      <c r="H50" s="369">
        <v>483</v>
      </c>
      <c r="I50" s="370">
        <v>205</v>
      </c>
      <c r="J50" s="370">
        <v>15</v>
      </c>
      <c r="K50" s="196" t="s">
        <v>69</v>
      </c>
      <c r="L50" s="370">
        <v>32</v>
      </c>
      <c r="M50" s="370">
        <v>150</v>
      </c>
      <c r="N50" s="370">
        <v>0</v>
      </c>
      <c r="O50" s="371">
        <v>15</v>
      </c>
      <c r="P50" s="370">
        <v>91</v>
      </c>
      <c r="Q50" s="370">
        <v>909</v>
      </c>
      <c r="R50" s="370">
        <v>21</v>
      </c>
      <c r="S50" s="370">
        <v>0</v>
      </c>
      <c r="T50" s="370">
        <v>109</v>
      </c>
      <c r="U50" s="370">
        <v>1</v>
      </c>
    </row>
    <row r="51" spans="1:21" ht="30" customHeight="1">
      <c r="A51" s="196" t="s">
        <v>70</v>
      </c>
      <c r="B51" s="368">
        <f t="shared" si="2"/>
        <v>4208</v>
      </c>
      <c r="C51" s="369">
        <v>1908</v>
      </c>
      <c r="D51" s="369">
        <v>24</v>
      </c>
      <c r="E51" s="369">
        <v>264</v>
      </c>
      <c r="F51" s="369">
        <v>1</v>
      </c>
      <c r="G51" s="369">
        <v>6</v>
      </c>
      <c r="H51" s="369">
        <v>518</v>
      </c>
      <c r="I51" s="370">
        <v>204</v>
      </c>
      <c r="J51" s="370">
        <v>18</v>
      </c>
      <c r="K51" s="196" t="s">
        <v>70</v>
      </c>
      <c r="L51" s="370">
        <v>31</v>
      </c>
      <c r="M51" s="370">
        <v>155</v>
      </c>
      <c r="N51" s="370">
        <v>0</v>
      </c>
      <c r="O51" s="371">
        <v>14</v>
      </c>
      <c r="P51" s="370">
        <v>106</v>
      </c>
      <c r="Q51" s="370">
        <v>860</v>
      </c>
      <c r="R51" s="370">
        <v>23</v>
      </c>
      <c r="S51" s="370">
        <v>0</v>
      </c>
      <c r="T51" s="370">
        <v>75</v>
      </c>
      <c r="U51" s="370">
        <v>1</v>
      </c>
    </row>
    <row r="52" spans="1:21" ht="30" customHeight="1">
      <c r="A52" s="196" t="s">
        <v>71</v>
      </c>
      <c r="B52" s="368">
        <f t="shared" si="2"/>
        <v>3386</v>
      </c>
      <c r="C52" s="369">
        <v>1431</v>
      </c>
      <c r="D52" s="369">
        <v>18</v>
      </c>
      <c r="E52" s="369">
        <v>253</v>
      </c>
      <c r="F52" s="369">
        <v>1</v>
      </c>
      <c r="G52" s="369">
        <v>5</v>
      </c>
      <c r="H52" s="369">
        <v>407</v>
      </c>
      <c r="I52" s="370">
        <v>147</v>
      </c>
      <c r="J52" s="370">
        <v>13</v>
      </c>
      <c r="K52" s="196" t="s">
        <v>71</v>
      </c>
      <c r="L52" s="370">
        <v>25</v>
      </c>
      <c r="M52" s="370">
        <v>134</v>
      </c>
      <c r="N52" s="370">
        <v>0</v>
      </c>
      <c r="O52" s="371">
        <v>10</v>
      </c>
      <c r="P52" s="370">
        <v>67</v>
      </c>
      <c r="Q52" s="370">
        <v>816</v>
      </c>
      <c r="R52" s="370">
        <v>17</v>
      </c>
      <c r="S52" s="370">
        <v>0</v>
      </c>
      <c r="T52" s="370">
        <v>42</v>
      </c>
      <c r="U52" s="370">
        <v>0</v>
      </c>
    </row>
    <row r="53" spans="1:21" ht="30" customHeight="1">
      <c r="A53" s="196" t="s">
        <v>72</v>
      </c>
      <c r="B53" s="368">
        <f t="shared" si="2"/>
        <v>3568</v>
      </c>
      <c r="C53" s="369">
        <v>1516</v>
      </c>
      <c r="D53" s="369">
        <v>14</v>
      </c>
      <c r="E53" s="369">
        <v>252</v>
      </c>
      <c r="F53" s="369">
        <v>1</v>
      </c>
      <c r="G53" s="369">
        <v>4</v>
      </c>
      <c r="H53" s="369">
        <v>394</v>
      </c>
      <c r="I53" s="370">
        <v>224</v>
      </c>
      <c r="J53" s="370">
        <v>8</v>
      </c>
      <c r="K53" s="196" t="s">
        <v>72</v>
      </c>
      <c r="L53" s="370">
        <v>24</v>
      </c>
      <c r="M53" s="370">
        <v>131</v>
      </c>
      <c r="N53" s="370">
        <v>0</v>
      </c>
      <c r="O53" s="371">
        <v>9</v>
      </c>
      <c r="P53" s="370">
        <v>82</v>
      </c>
      <c r="Q53" s="370">
        <v>787</v>
      </c>
      <c r="R53" s="370">
        <v>14</v>
      </c>
      <c r="S53" s="370">
        <v>0</v>
      </c>
      <c r="T53" s="370">
        <v>108</v>
      </c>
      <c r="U53" s="370">
        <v>0</v>
      </c>
    </row>
    <row r="54" spans="1:21" ht="30" customHeight="1">
      <c r="A54" s="196" t="s">
        <v>73</v>
      </c>
      <c r="B54" s="368">
        <f t="shared" si="2"/>
        <v>3337</v>
      </c>
      <c r="C54" s="369">
        <v>1484</v>
      </c>
      <c r="D54" s="369">
        <v>13</v>
      </c>
      <c r="E54" s="369">
        <v>235</v>
      </c>
      <c r="F54" s="369">
        <v>1</v>
      </c>
      <c r="G54" s="369">
        <v>2</v>
      </c>
      <c r="H54" s="369">
        <v>356</v>
      </c>
      <c r="I54" s="370">
        <v>174</v>
      </c>
      <c r="J54" s="370">
        <v>6</v>
      </c>
      <c r="K54" s="196" t="s">
        <v>73</v>
      </c>
      <c r="L54" s="370">
        <v>21</v>
      </c>
      <c r="M54" s="370">
        <v>96</v>
      </c>
      <c r="N54" s="370">
        <v>0</v>
      </c>
      <c r="O54" s="371">
        <v>7</v>
      </c>
      <c r="P54" s="370">
        <v>58</v>
      </c>
      <c r="Q54" s="370">
        <v>760</v>
      </c>
      <c r="R54" s="370">
        <v>13</v>
      </c>
      <c r="S54" s="370">
        <v>0</v>
      </c>
      <c r="T54" s="370">
        <v>111</v>
      </c>
      <c r="U54" s="370">
        <v>0</v>
      </c>
    </row>
    <row r="55" spans="1:21" ht="30" customHeight="1">
      <c r="A55" s="196" t="s">
        <v>74</v>
      </c>
      <c r="B55" s="368">
        <f t="shared" si="2"/>
        <v>3456</v>
      </c>
      <c r="C55" s="369">
        <v>1575</v>
      </c>
      <c r="D55" s="369">
        <v>13</v>
      </c>
      <c r="E55" s="369">
        <v>229</v>
      </c>
      <c r="F55" s="369">
        <v>1</v>
      </c>
      <c r="G55" s="369">
        <v>1</v>
      </c>
      <c r="H55" s="369">
        <v>367</v>
      </c>
      <c r="I55" s="370">
        <v>176</v>
      </c>
      <c r="J55" s="370">
        <v>5</v>
      </c>
      <c r="K55" s="196" t="s">
        <v>74</v>
      </c>
      <c r="L55" s="370">
        <v>21</v>
      </c>
      <c r="M55" s="370">
        <v>122</v>
      </c>
      <c r="N55" s="370">
        <v>0</v>
      </c>
      <c r="O55" s="371">
        <v>5</v>
      </c>
      <c r="P55" s="370">
        <v>75</v>
      </c>
      <c r="Q55" s="370">
        <v>793</v>
      </c>
      <c r="R55" s="370">
        <v>13</v>
      </c>
      <c r="S55" s="370">
        <v>0</v>
      </c>
      <c r="T55" s="370">
        <v>60</v>
      </c>
      <c r="U55" s="370">
        <v>0</v>
      </c>
    </row>
    <row r="56" spans="1:21" ht="30" customHeight="1">
      <c r="A56" s="196" t="s">
        <v>75</v>
      </c>
      <c r="B56" s="368">
        <f t="shared" si="2"/>
        <v>3605</v>
      </c>
      <c r="C56" s="369">
        <v>1584</v>
      </c>
      <c r="D56" s="369">
        <v>16</v>
      </c>
      <c r="E56" s="369">
        <v>212</v>
      </c>
      <c r="F56" s="369">
        <v>1</v>
      </c>
      <c r="G56" s="369">
        <v>1</v>
      </c>
      <c r="H56" s="369">
        <v>372</v>
      </c>
      <c r="I56" s="370">
        <v>174</v>
      </c>
      <c r="J56" s="370">
        <v>5</v>
      </c>
      <c r="K56" s="196" t="s">
        <v>75</v>
      </c>
      <c r="L56" s="370">
        <v>20</v>
      </c>
      <c r="M56" s="370">
        <v>122</v>
      </c>
      <c r="N56" s="370">
        <v>0</v>
      </c>
      <c r="O56" s="371">
        <v>5</v>
      </c>
      <c r="P56" s="370">
        <v>100</v>
      </c>
      <c r="Q56" s="370">
        <v>881</v>
      </c>
      <c r="R56" s="370">
        <v>10</v>
      </c>
      <c r="S56" s="370">
        <v>0</v>
      </c>
      <c r="T56" s="370">
        <v>102</v>
      </c>
      <c r="U56" s="370">
        <v>0</v>
      </c>
    </row>
    <row r="57" spans="1:21" ht="30" customHeight="1">
      <c r="A57" s="196" t="s">
        <v>76</v>
      </c>
      <c r="B57" s="368">
        <f t="shared" si="2"/>
        <v>3915</v>
      </c>
      <c r="C57" s="369">
        <v>1801</v>
      </c>
      <c r="D57" s="369">
        <v>14</v>
      </c>
      <c r="E57" s="369">
        <v>220</v>
      </c>
      <c r="F57" s="369">
        <v>1</v>
      </c>
      <c r="G57" s="369">
        <v>2</v>
      </c>
      <c r="H57" s="369">
        <v>363</v>
      </c>
      <c r="I57" s="370">
        <v>181</v>
      </c>
      <c r="J57" s="370">
        <v>7</v>
      </c>
      <c r="K57" s="196" t="s">
        <v>76</v>
      </c>
      <c r="L57" s="370">
        <v>22</v>
      </c>
      <c r="M57" s="370">
        <v>138</v>
      </c>
      <c r="N57" s="370">
        <v>0</v>
      </c>
      <c r="O57" s="371">
        <v>5</v>
      </c>
      <c r="P57" s="370">
        <v>104</v>
      </c>
      <c r="Q57" s="370">
        <v>939</v>
      </c>
      <c r="R57" s="370">
        <v>12</v>
      </c>
      <c r="S57" s="370">
        <v>0</v>
      </c>
      <c r="T57" s="370">
        <v>105</v>
      </c>
      <c r="U57" s="370">
        <v>1</v>
      </c>
    </row>
    <row r="58" spans="1:21" ht="30" customHeight="1">
      <c r="A58" s="196" t="s">
        <v>77</v>
      </c>
      <c r="B58" s="368">
        <f t="shared" si="2"/>
        <v>3645</v>
      </c>
      <c r="C58" s="369">
        <v>1642</v>
      </c>
      <c r="D58" s="369">
        <v>14</v>
      </c>
      <c r="E58" s="369">
        <v>220</v>
      </c>
      <c r="F58" s="369">
        <v>1</v>
      </c>
      <c r="G58" s="369">
        <v>2</v>
      </c>
      <c r="H58" s="369">
        <v>381</v>
      </c>
      <c r="I58" s="370">
        <v>158</v>
      </c>
      <c r="J58" s="370">
        <v>6</v>
      </c>
      <c r="K58" s="196" t="s">
        <v>77</v>
      </c>
      <c r="L58" s="370">
        <v>22</v>
      </c>
      <c r="M58" s="370">
        <v>173</v>
      </c>
      <c r="N58" s="370">
        <v>0</v>
      </c>
      <c r="O58" s="371">
        <v>4</v>
      </c>
      <c r="P58" s="370">
        <v>129</v>
      </c>
      <c r="Q58" s="370">
        <v>798</v>
      </c>
      <c r="R58" s="370">
        <v>12</v>
      </c>
      <c r="S58" s="370">
        <v>0</v>
      </c>
      <c r="T58" s="370">
        <v>83</v>
      </c>
      <c r="U58" s="370">
        <v>0</v>
      </c>
    </row>
    <row r="59" spans="1:21" ht="30" customHeight="1">
      <c r="A59" s="196" t="s">
        <v>78</v>
      </c>
      <c r="B59" s="368">
        <f t="shared" si="2"/>
        <v>3269</v>
      </c>
      <c r="C59" s="369">
        <v>1424</v>
      </c>
      <c r="D59" s="369">
        <v>11</v>
      </c>
      <c r="E59" s="369">
        <v>246</v>
      </c>
      <c r="F59" s="369">
        <v>1</v>
      </c>
      <c r="G59" s="369">
        <v>1</v>
      </c>
      <c r="H59" s="369">
        <v>307</v>
      </c>
      <c r="I59" s="370">
        <v>139</v>
      </c>
      <c r="J59" s="370">
        <v>5</v>
      </c>
      <c r="K59" s="196" t="s">
        <v>78</v>
      </c>
      <c r="L59" s="370">
        <v>32</v>
      </c>
      <c r="M59" s="370">
        <v>144</v>
      </c>
      <c r="N59" s="370">
        <v>0</v>
      </c>
      <c r="O59" s="371">
        <v>4</v>
      </c>
      <c r="P59" s="370">
        <v>74</v>
      </c>
      <c r="Q59" s="370">
        <v>788</v>
      </c>
      <c r="R59" s="370">
        <v>11</v>
      </c>
      <c r="S59" s="370">
        <v>0</v>
      </c>
      <c r="T59" s="370">
        <v>82</v>
      </c>
      <c r="U59" s="370">
        <v>0</v>
      </c>
    </row>
    <row r="60" spans="1:21" ht="30" customHeight="1">
      <c r="A60" s="196" t="s">
        <v>79</v>
      </c>
      <c r="B60" s="368">
        <f t="shared" si="2"/>
        <v>3751</v>
      </c>
      <c r="C60" s="369">
        <v>1654</v>
      </c>
      <c r="D60" s="369">
        <v>14</v>
      </c>
      <c r="E60" s="369">
        <v>269</v>
      </c>
      <c r="F60" s="369">
        <v>1</v>
      </c>
      <c r="G60" s="369">
        <v>3</v>
      </c>
      <c r="H60" s="369">
        <v>430</v>
      </c>
      <c r="I60" s="370">
        <v>183</v>
      </c>
      <c r="J60" s="370">
        <v>8</v>
      </c>
      <c r="K60" s="196" t="s">
        <v>79</v>
      </c>
      <c r="L60" s="370">
        <v>48</v>
      </c>
      <c r="M60" s="370">
        <v>196</v>
      </c>
      <c r="N60" s="370">
        <v>0</v>
      </c>
      <c r="O60" s="371">
        <v>8</v>
      </c>
      <c r="P60" s="370">
        <v>79</v>
      </c>
      <c r="Q60" s="370">
        <v>717</v>
      </c>
      <c r="R60" s="370">
        <v>15</v>
      </c>
      <c r="S60" s="370">
        <v>0</v>
      </c>
      <c r="T60" s="370">
        <v>126</v>
      </c>
      <c r="U60" s="370">
        <v>0</v>
      </c>
    </row>
    <row r="61" spans="1:21" ht="30" customHeight="1">
      <c r="A61" s="196" t="s">
        <v>80</v>
      </c>
      <c r="B61" s="368">
        <f t="shared" si="2"/>
        <v>3945</v>
      </c>
      <c r="C61" s="369">
        <v>1565</v>
      </c>
      <c r="D61" s="369">
        <v>19</v>
      </c>
      <c r="E61" s="369">
        <v>298</v>
      </c>
      <c r="F61" s="369">
        <v>1</v>
      </c>
      <c r="G61" s="369">
        <v>4</v>
      </c>
      <c r="H61" s="369">
        <v>467</v>
      </c>
      <c r="I61" s="370">
        <v>199</v>
      </c>
      <c r="J61" s="370">
        <v>13</v>
      </c>
      <c r="K61" s="196" t="s">
        <v>80</v>
      </c>
      <c r="L61" s="370">
        <v>54</v>
      </c>
      <c r="M61" s="370">
        <v>205</v>
      </c>
      <c r="N61" s="370"/>
      <c r="O61" s="371">
        <v>9</v>
      </c>
      <c r="P61" s="370">
        <v>118</v>
      </c>
      <c r="Q61" s="370">
        <v>791</v>
      </c>
      <c r="R61" s="370">
        <v>19</v>
      </c>
      <c r="S61" s="370">
        <v>0</v>
      </c>
      <c r="T61" s="370">
        <v>182</v>
      </c>
      <c r="U61" s="370">
        <v>1</v>
      </c>
    </row>
    <row r="62" spans="1:21">
      <c r="A62" s="204"/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P62" s="205"/>
      <c r="Q62" s="205"/>
      <c r="R62" s="205"/>
      <c r="S62" s="205"/>
      <c r="T62" s="205"/>
      <c r="U62" s="205"/>
    </row>
    <row r="63" spans="1:21" ht="9" customHeight="1">
      <c r="A63" s="337"/>
      <c r="B63" s="343"/>
      <c r="C63" s="343"/>
      <c r="D63" s="343"/>
      <c r="E63" s="343"/>
      <c r="F63" s="343"/>
      <c r="G63" s="343"/>
      <c r="H63" s="343"/>
      <c r="I63" s="343"/>
      <c r="J63" s="343"/>
      <c r="K63" s="343"/>
      <c r="L63" s="343"/>
      <c r="M63" s="343"/>
      <c r="N63" s="343"/>
      <c r="O63" s="343"/>
      <c r="P63" s="343"/>
      <c r="Q63" s="343"/>
      <c r="R63" s="343"/>
      <c r="S63" s="343"/>
      <c r="T63" s="343"/>
      <c r="U63" s="343"/>
    </row>
    <row r="64" spans="1:21">
      <c r="A64" s="195" t="s">
        <v>247</v>
      </c>
      <c r="B64" s="195"/>
      <c r="C64" s="195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195"/>
      <c r="P64" s="195"/>
      <c r="Q64" s="206"/>
      <c r="R64" s="206"/>
      <c r="S64" s="206"/>
      <c r="T64" s="206"/>
      <c r="U64" s="195"/>
    </row>
    <row r="65" spans="1:21">
      <c r="A65" s="206"/>
      <c r="B65" s="206"/>
      <c r="C65" s="206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6"/>
    </row>
  </sheetData>
  <mergeCells count="4">
    <mergeCell ref="A3:J3"/>
    <mergeCell ref="A4:J4"/>
    <mergeCell ref="K3:U3"/>
    <mergeCell ref="K4:U4"/>
  </mergeCells>
  <phoneticPr fontId="8" type="noConversion"/>
  <pageMargins left="0.59055118110236227" right="0.51181102362204722" top="0.62992125984251968" bottom="0.74803149606299213" header="0.31496062992125984" footer="0.31496062992125984"/>
  <pageSetup paperSize="9" scale="76" orientation="portrait" blackAndWhite="1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A1:G60"/>
  <sheetViews>
    <sheetView view="pageBreakPreview" zoomScaleNormal="100" workbookViewId="0">
      <selection activeCell="K12" sqref="K12"/>
    </sheetView>
  </sheetViews>
  <sheetFormatPr defaultRowHeight="13.5" outlineLevelRow="1"/>
  <cols>
    <col min="1" max="1" width="14.140625" style="131" customWidth="1"/>
    <col min="2" max="7" width="14.28515625" style="131" customWidth="1"/>
    <col min="8" max="16384" width="9.140625" style="131"/>
  </cols>
  <sheetData>
    <row r="1" spans="1:7" s="117" customFormat="1" ht="24.95" customHeight="1">
      <c r="G1" s="118"/>
    </row>
    <row r="2" spans="1:7" s="117" customFormat="1" ht="37.5" customHeight="1">
      <c r="G2" s="118"/>
    </row>
    <row r="3" spans="1:7" s="122" customFormat="1" ht="24.95" customHeight="1">
      <c r="A3" s="119" t="s">
        <v>94</v>
      </c>
      <c r="B3" s="120"/>
      <c r="C3" s="120"/>
      <c r="D3" s="120"/>
      <c r="E3" s="120"/>
      <c r="F3" s="121"/>
      <c r="G3" s="120"/>
    </row>
    <row r="4" spans="1:7" s="125" customFormat="1" ht="31.5">
      <c r="A4" s="123" t="s">
        <v>51</v>
      </c>
      <c r="B4" s="183"/>
      <c r="C4" s="183"/>
      <c r="D4" s="183"/>
      <c r="E4" s="183"/>
      <c r="F4" s="183"/>
      <c r="G4" s="183"/>
    </row>
    <row r="5" spans="1:7" s="126" customFormat="1" ht="15" customHeight="1" thickBot="1">
      <c r="A5" s="126" t="s">
        <v>52</v>
      </c>
      <c r="G5" s="126" t="s">
        <v>392</v>
      </c>
    </row>
    <row r="6" spans="1:7" s="122" customFormat="1" ht="18" customHeight="1">
      <c r="A6" s="229" t="s">
        <v>82</v>
      </c>
      <c r="B6" s="230" t="s">
        <v>274</v>
      </c>
      <c r="C6" s="231"/>
      <c r="D6" s="230" t="s">
        <v>275</v>
      </c>
      <c r="E6" s="231"/>
      <c r="F6" s="230" t="s">
        <v>276</v>
      </c>
      <c r="G6" s="230"/>
    </row>
    <row r="7" spans="1:7" s="122" customFormat="1" ht="24.75" customHeight="1">
      <c r="A7" s="232"/>
      <c r="B7" s="233" t="s">
        <v>53</v>
      </c>
      <c r="C7" s="234"/>
      <c r="D7" s="233" t="s">
        <v>54</v>
      </c>
      <c r="E7" s="234"/>
      <c r="F7" s="233" t="s">
        <v>55</v>
      </c>
      <c r="G7" s="233"/>
    </row>
    <row r="8" spans="1:7" s="122" customFormat="1" ht="24" customHeight="1">
      <c r="A8" s="232"/>
      <c r="B8" s="232" t="s">
        <v>8</v>
      </c>
      <c r="C8" s="232" t="s">
        <v>277</v>
      </c>
      <c r="D8" s="232" t="s">
        <v>8</v>
      </c>
      <c r="E8" s="232" t="s">
        <v>56</v>
      </c>
      <c r="F8" s="232" t="s">
        <v>8</v>
      </c>
      <c r="G8" s="235" t="s">
        <v>56</v>
      </c>
    </row>
    <row r="9" spans="1:7" s="122" customFormat="1" ht="25.5" customHeight="1">
      <c r="A9" s="236" t="s">
        <v>289</v>
      </c>
      <c r="B9" s="237" t="s">
        <v>57</v>
      </c>
      <c r="C9" s="236" t="s">
        <v>58</v>
      </c>
      <c r="D9" s="236"/>
      <c r="E9" s="236"/>
      <c r="F9" s="236"/>
      <c r="G9" s="238"/>
    </row>
    <row r="10" spans="1:7" ht="24.75" hidden="1" customHeight="1">
      <c r="A10" s="129">
        <v>2012</v>
      </c>
      <c r="B10" s="130">
        <v>1</v>
      </c>
      <c r="C10" s="130">
        <v>20057</v>
      </c>
      <c r="D10" s="130">
        <v>19</v>
      </c>
      <c r="E10" s="130">
        <v>1421</v>
      </c>
      <c r="F10" s="130">
        <v>6</v>
      </c>
      <c r="G10" s="130">
        <v>5682</v>
      </c>
    </row>
    <row r="11" spans="1:7" ht="24.75" customHeight="1">
      <c r="A11" s="129">
        <v>2013</v>
      </c>
      <c r="B11" s="130">
        <v>1</v>
      </c>
      <c r="C11" s="130">
        <v>19723</v>
      </c>
      <c r="D11" s="130">
        <v>16</v>
      </c>
      <c r="E11" s="130">
        <v>1994</v>
      </c>
      <c r="F11" s="130">
        <v>8</v>
      </c>
      <c r="G11" s="130">
        <v>5123</v>
      </c>
    </row>
    <row r="12" spans="1:7" ht="24.75" customHeight="1">
      <c r="A12" s="129">
        <v>2014</v>
      </c>
      <c r="B12" s="130">
        <v>1</v>
      </c>
      <c r="C12" s="130">
        <v>18477</v>
      </c>
      <c r="D12" s="130">
        <v>12</v>
      </c>
      <c r="E12" s="130">
        <v>3455</v>
      </c>
      <c r="F12" s="130">
        <v>8</v>
      </c>
      <c r="G12" s="130">
        <v>4755</v>
      </c>
    </row>
    <row r="13" spans="1:7" ht="24.75" customHeight="1">
      <c r="A13" s="129">
        <v>2015</v>
      </c>
      <c r="B13" s="130">
        <v>1</v>
      </c>
      <c r="C13" s="130">
        <v>18898</v>
      </c>
      <c r="D13" s="130">
        <v>13</v>
      </c>
      <c r="E13" s="130">
        <v>3852.5199509999998</v>
      </c>
      <c r="F13" s="130">
        <v>8</v>
      </c>
      <c r="G13" s="130">
        <v>13210.455699</v>
      </c>
    </row>
    <row r="14" spans="1:7" ht="24.75" customHeight="1">
      <c r="A14" s="129">
        <v>2016</v>
      </c>
      <c r="B14" s="130">
        <v>1</v>
      </c>
      <c r="C14" s="130">
        <v>19173</v>
      </c>
      <c r="D14" s="130">
        <v>13</v>
      </c>
      <c r="E14" s="130">
        <v>4306.3548419999997</v>
      </c>
      <c r="F14" s="130">
        <v>8</v>
      </c>
      <c r="G14" s="130">
        <v>4369.2966960000003</v>
      </c>
    </row>
    <row r="15" spans="1:7" s="133" customFormat="1" ht="24.75" hidden="1" customHeight="1" outlineLevel="1">
      <c r="A15" s="134">
        <v>2016</v>
      </c>
      <c r="B15" s="184"/>
      <c r="C15" s="184">
        <f>SUM(C17:C28)</f>
        <v>19173</v>
      </c>
      <c r="D15" s="184"/>
      <c r="E15" s="184">
        <f>SUM(E17:E28)</f>
        <v>4306.3548419999997</v>
      </c>
      <c r="F15" s="184"/>
      <c r="G15" s="184">
        <f>SUM(G17:G28)</f>
        <v>4369.2966960000003</v>
      </c>
    </row>
    <row r="16" spans="1:7" ht="12.75" hidden="1" customHeight="1" outlineLevel="1">
      <c r="A16" s="129"/>
      <c r="B16" s="130"/>
      <c r="C16" s="130"/>
      <c r="D16" s="130"/>
      <c r="E16" s="130"/>
      <c r="F16" s="130"/>
      <c r="G16" s="130"/>
    </row>
    <row r="17" spans="1:7" ht="24.75" hidden="1" customHeight="1" outlineLevel="1">
      <c r="A17" s="129" t="s">
        <v>278</v>
      </c>
      <c r="B17" s="139">
        <v>1</v>
      </c>
      <c r="C17" s="139">
        <v>2599</v>
      </c>
      <c r="D17" s="139">
        <v>13</v>
      </c>
      <c r="E17" s="185">
        <v>497.51009699999997</v>
      </c>
      <c r="F17" s="186">
        <v>7</v>
      </c>
      <c r="G17" s="187">
        <v>326.19099299999999</v>
      </c>
    </row>
    <row r="18" spans="1:7" ht="24.75" hidden="1" customHeight="1" outlineLevel="1">
      <c r="A18" s="129" t="s">
        <v>70</v>
      </c>
      <c r="B18" s="139">
        <v>1</v>
      </c>
      <c r="C18" s="139">
        <v>2282</v>
      </c>
      <c r="D18" s="139">
        <v>13</v>
      </c>
      <c r="E18" s="185">
        <v>493.874799</v>
      </c>
      <c r="F18" s="186">
        <v>7</v>
      </c>
      <c r="G18" s="187">
        <v>346.31645200000003</v>
      </c>
    </row>
    <row r="19" spans="1:7" ht="24.75" hidden="1" customHeight="1" outlineLevel="1">
      <c r="A19" s="129" t="s">
        <v>71</v>
      </c>
      <c r="B19" s="139">
        <v>1</v>
      </c>
      <c r="C19" s="139">
        <v>1872</v>
      </c>
      <c r="D19" s="139">
        <v>13</v>
      </c>
      <c r="E19" s="185">
        <v>511.06631700000003</v>
      </c>
      <c r="F19" s="186">
        <v>7</v>
      </c>
      <c r="G19" s="187">
        <v>338.64402799999999</v>
      </c>
    </row>
    <row r="20" spans="1:7" ht="24.75" hidden="1" customHeight="1" outlineLevel="1">
      <c r="A20" s="129" t="s">
        <v>72</v>
      </c>
      <c r="B20" s="139">
        <v>1</v>
      </c>
      <c r="C20" s="139">
        <v>1366</v>
      </c>
      <c r="D20" s="139">
        <v>13</v>
      </c>
      <c r="E20" s="185">
        <v>385.60565300000002</v>
      </c>
      <c r="F20" s="186">
        <v>7</v>
      </c>
      <c r="G20" s="187">
        <v>329.795681</v>
      </c>
    </row>
    <row r="21" spans="1:7" ht="24.75" hidden="1" customHeight="1" outlineLevel="1">
      <c r="A21" s="129" t="s">
        <v>73</v>
      </c>
      <c r="B21" s="139">
        <v>1</v>
      </c>
      <c r="C21" s="139">
        <v>1195</v>
      </c>
      <c r="D21" s="139">
        <v>13</v>
      </c>
      <c r="E21" s="185">
        <v>265.564459</v>
      </c>
      <c r="F21" s="186">
        <v>7</v>
      </c>
      <c r="G21" s="187">
        <v>384.26295800000003</v>
      </c>
    </row>
    <row r="22" spans="1:7" ht="24.75" hidden="1" customHeight="1" outlineLevel="1">
      <c r="A22" s="129" t="s">
        <v>74</v>
      </c>
      <c r="B22" s="139">
        <v>1</v>
      </c>
      <c r="C22" s="139">
        <v>1021</v>
      </c>
      <c r="D22" s="139">
        <v>13</v>
      </c>
      <c r="E22" s="185">
        <v>213.13675000000001</v>
      </c>
      <c r="F22" s="186">
        <v>7</v>
      </c>
      <c r="G22" s="187">
        <v>337.87095599999998</v>
      </c>
    </row>
    <row r="23" spans="1:7" ht="24.75" hidden="1" customHeight="1" outlineLevel="1">
      <c r="A23" s="129" t="s">
        <v>75</v>
      </c>
      <c r="B23" s="139">
        <v>1</v>
      </c>
      <c r="C23" s="139">
        <v>1130</v>
      </c>
      <c r="D23" s="139">
        <v>13</v>
      </c>
      <c r="E23" s="185">
        <v>327.90743300000003</v>
      </c>
      <c r="F23" s="186">
        <v>7</v>
      </c>
      <c r="G23" s="187">
        <v>412.35698600000001</v>
      </c>
    </row>
    <row r="24" spans="1:7" ht="24.75" hidden="1" customHeight="1" outlineLevel="1">
      <c r="A24" s="129" t="s">
        <v>76</v>
      </c>
      <c r="B24" s="139">
        <v>1</v>
      </c>
      <c r="C24" s="139">
        <v>900</v>
      </c>
      <c r="D24" s="139">
        <v>13</v>
      </c>
      <c r="E24" s="185">
        <v>301.49103500000001</v>
      </c>
      <c r="F24" s="186">
        <v>7</v>
      </c>
      <c r="G24" s="187">
        <v>452.79586399999999</v>
      </c>
    </row>
    <row r="25" spans="1:7" ht="24.75" hidden="1" customHeight="1" outlineLevel="1">
      <c r="A25" s="129" t="s">
        <v>77</v>
      </c>
      <c r="B25" s="139">
        <v>1</v>
      </c>
      <c r="C25" s="139">
        <v>899</v>
      </c>
      <c r="D25" s="139">
        <v>13</v>
      </c>
      <c r="E25" s="185">
        <v>352.37059599999998</v>
      </c>
      <c r="F25" s="186">
        <v>7</v>
      </c>
      <c r="G25" s="187">
        <v>362.16369500000002</v>
      </c>
    </row>
    <row r="26" spans="1:7" ht="24.75" hidden="1" customHeight="1" outlineLevel="1">
      <c r="A26" s="129" t="s">
        <v>78</v>
      </c>
      <c r="B26" s="139">
        <v>1</v>
      </c>
      <c r="C26" s="139">
        <v>1228</v>
      </c>
      <c r="D26" s="139">
        <v>14</v>
      </c>
      <c r="E26" s="185">
        <v>266.44426499999997</v>
      </c>
      <c r="F26" s="186">
        <v>7</v>
      </c>
      <c r="G26" s="187">
        <v>412.91994599999998</v>
      </c>
    </row>
    <row r="27" spans="1:7" ht="24.75" hidden="1" customHeight="1" outlineLevel="1">
      <c r="A27" s="129" t="s">
        <v>79</v>
      </c>
      <c r="B27" s="139">
        <v>1</v>
      </c>
      <c r="C27" s="139">
        <v>2128</v>
      </c>
      <c r="D27" s="139">
        <v>14</v>
      </c>
      <c r="E27" s="185">
        <v>318.37180699999999</v>
      </c>
      <c r="F27" s="186">
        <v>7</v>
      </c>
      <c r="G27" s="187">
        <v>346.156342</v>
      </c>
    </row>
    <row r="28" spans="1:7" ht="24.75" hidden="1" customHeight="1" outlineLevel="1">
      <c r="A28" s="129" t="s">
        <v>80</v>
      </c>
      <c r="B28" s="139">
        <v>1</v>
      </c>
      <c r="C28" s="139">
        <v>2553</v>
      </c>
      <c r="D28" s="139">
        <v>14</v>
      </c>
      <c r="E28" s="185">
        <v>373.01163100000002</v>
      </c>
      <c r="F28" s="186">
        <v>7</v>
      </c>
      <c r="G28" s="187">
        <v>319.82279499999999</v>
      </c>
    </row>
    <row r="29" spans="1:7" ht="24.95" customHeight="1" collapsed="1">
      <c r="A29" s="129">
        <v>2017</v>
      </c>
      <c r="B29" s="130">
        <v>1</v>
      </c>
      <c r="C29" s="130">
        <v>20364</v>
      </c>
      <c r="D29" s="130">
        <v>14</v>
      </c>
      <c r="E29" s="130">
        <v>4542</v>
      </c>
      <c r="F29" s="130">
        <v>7</v>
      </c>
      <c r="G29" s="130">
        <v>4092</v>
      </c>
    </row>
    <row r="30" spans="1:7" s="126" customFormat="1" ht="24.95" hidden="1" customHeight="1" outlineLevel="1">
      <c r="A30" s="129"/>
      <c r="B30" s="130"/>
      <c r="C30" s="130"/>
      <c r="D30" s="130"/>
      <c r="E30" s="130"/>
      <c r="F30" s="130"/>
      <c r="G30" s="130"/>
    </row>
    <row r="31" spans="1:7" ht="24.95" hidden="1" customHeight="1" outlineLevel="1">
      <c r="A31" s="129" t="s">
        <v>278</v>
      </c>
      <c r="B31" s="372">
        <v>1</v>
      </c>
      <c r="C31" s="372">
        <v>2513</v>
      </c>
      <c r="D31" s="372">
        <v>14</v>
      </c>
      <c r="E31" s="373">
        <v>518</v>
      </c>
      <c r="F31" s="339">
        <v>7</v>
      </c>
      <c r="G31" s="374">
        <v>342</v>
      </c>
    </row>
    <row r="32" spans="1:7" ht="24.95" hidden="1" customHeight="1" outlineLevel="1">
      <c r="A32" s="129" t="s">
        <v>70</v>
      </c>
      <c r="B32" s="372">
        <v>1</v>
      </c>
      <c r="C32" s="372">
        <v>2493</v>
      </c>
      <c r="D32" s="372">
        <v>14</v>
      </c>
      <c r="E32" s="373">
        <v>459</v>
      </c>
      <c r="F32" s="339">
        <v>7</v>
      </c>
      <c r="G32" s="374">
        <v>322</v>
      </c>
    </row>
    <row r="33" spans="1:7" ht="24.95" hidden="1" customHeight="1" outlineLevel="1">
      <c r="A33" s="129" t="s">
        <v>71</v>
      </c>
      <c r="B33" s="372">
        <v>1</v>
      </c>
      <c r="C33" s="372">
        <v>2095</v>
      </c>
      <c r="D33" s="372">
        <v>14</v>
      </c>
      <c r="E33" s="373">
        <v>401</v>
      </c>
      <c r="F33" s="339">
        <v>7</v>
      </c>
      <c r="G33" s="374">
        <v>294</v>
      </c>
    </row>
    <row r="34" spans="1:7" ht="24.95" hidden="1" customHeight="1" outlineLevel="1">
      <c r="A34" s="129" t="s">
        <v>72</v>
      </c>
      <c r="B34" s="372">
        <v>1</v>
      </c>
      <c r="C34" s="372">
        <v>1410</v>
      </c>
      <c r="D34" s="372">
        <v>14</v>
      </c>
      <c r="E34" s="373">
        <v>352</v>
      </c>
      <c r="F34" s="339">
        <v>7</v>
      </c>
      <c r="G34" s="374">
        <v>295</v>
      </c>
    </row>
    <row r="35" spans="1:7" ht="24.95" hidden="1" customHeight="1" outlineLevel="1">
      <c r="A35" s="129" t="s">
        <v>73</v>
      </c>
      <c r="B35" s="372">
        <v>1</v>
      </c>
      <c r="C35" s="372">
        <v>1123</v>
      </c>
      <c r="D35" s="372">
        <v>14</v>
      </c>
      <c r="E35" s="373">
        <v>244</v>
      </c>
      <c r="F35" s="339">
        <v>7</v>
      </c>
      <c r="G35" s="374">
        <v>350</v>
      </c>
    </row>
    <row r="36" spans="1:7" ht="24.95" hidden="1" customHeight="1" outlineLevel="1">
      <c r="A36" s="129" t="s">
        <v>74</v>
      </c>
      <c r="B36" s="372">
        <v>1</v>
      </c>
      <c r="C36" s="372">
        <v>1134</v>
      </c>
      <c r="D36" s="372">
        <v>14</v>
      </c>
      <c r="E36" s="373">
        <v>231</v>
      </c>
      <c r="F36" s="339">
        <v>7</v>
      </c>
      <c r="G36" s="374">
        <v>334</v>
      </c>
    </row>
    <row r="37" spans="1:7" ht="24.95" hidden="1" customHeight="1" outlineLevel="1">
      <c r="A37" s="129" t="s">
        <v>75</v>
      </c>
      <c r="B37" s="372">
        <v>1</v>
      </c>
      <c r="C37" s="372">
        <v>1145</v>
      </c>
      <c r="D37" s="372">
        <v>14</v>
      </c>
      <c r="E37" s="373">
        <v>344</v>
      </c>
      <c r="F37" s="339">
        <v>7</v>
      </c>
      <c r="G37" s="374">
        <v>400</v>
      </c>
    </row>
    <row r="38" spans="1:7" ht="24.95" hidden="1" customHeight="1" outlineLevel="1">
      <c r="A38" s="129" t="s">
        <v>76</v>
      </c>
      <c r="B38" s="372">
        <v>1</v>
      </c>
      <c r="C38" s="372">
        <v>1115</v>
      </c>
      <c r="D38" s="372">
        <v>14</v>
      </c>
      <c r="E38" s="373">
        <v>369</v>
      </c>
      <c r="F38" s="339">
        <v>7</v>
      </c>
      <c r="G38" s="374">
        <v>436</v>
      </c>
    </row>
    <row r="39" spans="1:7" ht="24.95" hidden="1" customHeight="1" outlineLevel="1">
      <c r="A39" s="129" t="s">
        <v>77</v>
      </c>
      <c r="B39" s="372">
        <v>1</v>
      </c>
      <c r="C39" s="372">
        <v>1150</v>
      </c>
      <c r="D39" s="372">
        <v>14</v>
      </c>
      <c r="E39" s="373">
        <v>331</v>
      </c>
      <c r="F39" s="339">
        <v>7</v>
      </c>
      <c r="G39" s="374">
        <v>328</v>
      </c>
    </row>
    <row r="40" spans="1:7" ht="24.95" hidden="1" customHeight="1" outlineLevel="1">
      <c r="A40" s="129" t="s">
        <v>78</v>
      </c>
      <c r="B40" s="372">
        <v>1</v>
      </c>
      <c r="C40" s="372">
        <v>1249</v>
      </c>
      <c r="D40" s="372">
        <v>14</v>
      </c>
      <c r="E40" s="373">
        <v>354</v>
      </c>
      <c r="F40" s="339">
        <v>7</v>
      </c>
      <c r="G40" s="374">
        <v>376</v>
      </c>
    </row>
    <row r="41" spans="1:7" ht="24.95" hidden="1" customHeight="1" outlineLevel="1">
      <c r="A41" s="129" t="s">
        <v>79</v>
      </c>
      <c r="B41" s="372">
        <v>1</v>
      </c>
      <c r="C41" s="372">
        <v>2133</v>
      </c>
      <c r="D41" s="372">
        <v>14</v>
      </c>
      <c r="E41" s="373">
        <v>409</v>
      </c>
      <c r="F41" s="339">
        <v>7</v>
      </c>
      <c r="G41" s="374">
        <v>304</v>
      </c>
    </row>
    <row r="42" spans="1:7" ht="24.95" hidden="1" customHeight="1" outlineLevel="1">
      <c r="A42" s="129" t="s">
        <v>80</v>
      </c>
      <c r="B42" s="372">
        <v>1</v>
      </c>
      <c r="C42" s="372">
        <v>2804</v>
      </c>
      <c r="D42" s="372">
        <v>14</v>
      </c>
      <c r="E42" s="373">
        <v>530</v>
      </c>
      <c r="F42" s="339">
        <v>7</v>
      </c>
      <c r="G42" s="374">
        <v>311</v>
      </c>
    </row>
    <row r="43" spans="1:7" ht="24.95" customHeight="1" collapsed="1">
      <c r="A43" s="134">
        <v>2018</v>
      </c>
      <c r="B43" s="135">
        <v>1</v>
      </c>
      <c r="C43" s="135">
        <f>SUM(C45:C56)</f>
        <v>22264</v>
      </c>
      <c r="D43" s="135">
        <v>14</v>
      </c>
      <c r="E43" s="135">
        <f>SUM(E45:E56)</f>
        <v>4475</v>
      </c>
      <c r="F43" s="135">
        <v>7</v>
      </c>
      <c r="G43" s="135">
        <f>SUM(G45:G56)</f>
        <v>3814</v>
      </c>
    </row>
    <row r="44" spans="1:7" ht="24.95" customHeight="1">
      <c r="A44" s="129"/>
      <c r="B44" s="130"/>
      <c r="C44" s="130"/>
      <c r="D44" s="130"/>
      <c r="E44" s="130"/>
      <c r="F44" s="130"/>
      <c r="G44" s="130"/>
    </row>
    <row r="45" spans="1:7" ht="24.95" customHeight="1">
      <c r="A45" s="129" t="s">
        <v>278</v>
      </c>
      <c r="B45" s="375">
        <v>1</v>
      </c>
      <c r="C45" s="375">
        <v>3064</v>
      </c>
      <c r="D45" s="375">
        <v>14</v>
      </c>
      <c r="E45" s="376">
        <v>536</v>
      </c>
      <c r="F45" s="377">
        <v>7</v>
      </c>
      <c r="G45" s="378">
        <v>306</v>
      </c>
    </row>
    <row r="46" spans="1:7" ht="24.95" customHeight="1">
      <c r="A46" s="129" t="s">
        <v>70</v>
      </c>
      <c r="B46" s="375">
        <v>1</v>
      </c>
      <c r="C46" s="375">
        <v>2847</v>
      </c>
      <c r="D46" s="375">
        <v>14</v>
      </c>
      <c r="E46" s="376">
        <v>436</v>
      </c>
      <c r="F46" s="377">
        <v>7</v>
      </c>
      <c r="G46" s="378">
        <v>284</v>
      </c>
    </row>
    <row r="47" spans="1:7" ht="24.95" customHeight="1">
      <c r="A47" s="129" t="s">
        <v>71</v>
      </c>
      <c r="B47" s="375">
        <v>1</v>
      </c>
      <c r="C47" s="375">
        <v>2217</v>
      </c>
      <c r="D47" s="375">
        <v>14</v>
      </c>
      <c r="E47" s="376">
        <v>428</v>
      </c>
      <c r="F47" s="377">
        <v>7</v>
      </c>
      <c r="G47" s="378">
        <v>285</v>
      </c>
    </row>
    <row r="48" spans="1:7" ht="24.95" customHeight="1">
      <c r="A48" s="129" t="s">
        <v>72</v>
      </c>
      <c r="B48" s="375">
        <v>1</v>
      </c>
      <c r="C48" s="375">
        <v>1629</v>
      </c>
      <c r="D48" s="375">
        <v>14</v>
      </c>
      <c r="E48" s="376">
        <v>400</v>
      </c>
      <c r="F48" s="377">
        <v>7</v>
      </c>
      <c r="G48" s="378">
        <v>298</v>
      </c>
    </row>
    <row r="49" spans="1:7" ht="24.95" customHeight="1">
      <c r="A49" s="129" t="s">
        <v>73</v>
      </c>
      <c r="B49" s="375">
        <v>1</v>
      </c>
      <c r="C49" s="375">
        <v>1424</v>
      </c>
      <c r="D49" s="375">
        <v>14</v>
      </c>
      <c r="E49" s="376">
        <v>281</v>
      </c>
      <c r="F49" s="377">
        <v>7</v>
      </c>
      <c r="G49" s="378">
        <v>344</v>
      </c>
    </row>
    <row r="50" spans="1:7" ht="24.95" customHeight="1">
      <c r="A50" s="129" t="s">
        <v>74</v>
      </c>
      <c r="B50" s="375">
        <v>1</v>
      </c>
      <c r="C50" s="375">
        <v>1241</v>
      </c>
      <c r="D50" s="375">
        <v>14</v>
      </c>
      <c r="E50" s="376">
        <v>227</v>
      </c>
      <c r="F50" s="377">
        <v>7</v>
      </c>
      <c r="G50" s="378">
        <v>316</v>
      </c>
    </row>
    <row r="51" spans="1:7" ht="24.95" customHeight="1">
      <c r="A51" s="129" t="s">
        <v>75</v>
      </c>
      <c r="B51" s="375">
        <v>1</v>
      </c>
      <c r="C51" s="375">
        <v>1236</v>
      </c>
      <c r="D51" s="375">
        <v>14</v>
      </c>
      <c r="E51" s="376">
        <v>323</v>
      </c>
      <c r="F51" s="377">
        <v>7</v>
      </c>
      <c r="G51" s="378">
        <v>376</v>
      </c>
    </row>
    <row r="52" spans="1:7" ht="24.95" customHeight="1">
      <c r="A52" s="129" t="s">
        <v>76</v>
      </c>
      <c r="B52" s="375">
        <v>1</v>
      </c>
      <c r="C52" s="375">
        <v>1075</v>
      </c>
      <c r="D52" s="375">
        <v>14</v>
      </c>
      <c r="E52" s="376">
        <v>295</v>
      </c>
      <c r="F52" s="377">
        <v>7</v>
      </c>
      <c r="G52" s="378">
        <v>388</v>
      </c>
    </row>
    <row r="53" spans="1:7" ht="24.95" customHeight="1">
      <c r="A53" s="129" t="s">
        <v>77</v>
      </c>
      <c r="B53" s="375">
        <v>1</v>
      </c>
      <c r="C53" s="375">
        <v>1128</v>
      </c>
      <c r="D53" s="375">
        <v>14</v>
      </c>
      <c r="E53" s="376">
        <v>301</v>
      </c>
      <c r="F53" s="377">
        <v>7</v>
      </c>
      <c r="G53" s="378">
        <v>311</v>
      </c>
    </row>
    <row r="54" spans="1:7" ht="24.95" customHeight="1">
      <c r="A54" s="129" t="s">
        <v>78</v>
      </c>
      <c r="B54" s="375">
        <v>1</v>
      </c>
      <c r="C54" s="375">
        <v>1570</v>
      </c>
      <c r="D54" s="375">
        <v>14</v>
      </c>
      <c r="E54" s="376">
        <v>352</v>
      </c>
      <c r="F54" s="377">
        <v>7</v>
      </c>
      <c r="G54" s="378">
        <v>328</v>
      </c>
    </row>
    <row r="55" spans="1:7" ht="24.95" customHeight="1">
      <c r="A55" s="129" t="s">
        <v>79</v>
      </c>
      <c r="B55" s="375">
        <v>1</v>
      </c>
      <c r="C55" s="375">
        <v>2090</v>
      </c>
      <c r="D55" s="375">
        <v>14</v>
      </c>
      <c r="E55" s="376">
        <v>391</v>
      </c>
      <c r="F55" s="377">
        <v>7</v>
      </c>
      <c r="G55" s="378">
        <v>289</v>
      </c>
    </row>
    <row r="56" spans="1:7" ht="24.95" customHeight="1">
      <c r="A56" s="129" t="s">
        <v>80</v>
      </c>
      <c r="B56" s="375">
        <v>1</v>
      </c>
      <c r="C56" s="375">
        <v>2743</v>
      </c>
      <c r="D56" s="375">
        <v>14</v>
      </c>
      <c r="E56" s="376">
        <v>505</v>
      </c>
      <c r="F56" s="377">
        <v>7</v>
      </c>
      <c r="G56" s="378">
        <v>289</v>
      </c>
    </row>
    <row r="57" spans="1:7">
      <c r="A57" s="147"/>
      <c r="B57" s="188"/>
      <c r="C57" s="148"/>
      <c r="D57" s="148"/>
      <c r="E57" s="148"/>
      <c r="F57" s="148"/>
      <c r="G57" s="148"/>
    </row>
    <row r="58" spans="1:7">
      <c r="A58" s="338"/>
      <c r="B58" s="339"/>
      <c r="C58" s="339"/>
      <c r="D58" s="339"/>
      <c r="E58" s="339"/>
      <c r="F58" s="339"/>
      <c r="G58" s="339"/>
    </row>
    <row r="59" spans="1:7">
      <c r="A59" s="77" t="s">
        <v>292</v>
      </c>
      <c r="B59" s="126"/>
      <c r="C59" s="126"/>
      <c r="D59" s="126"/>
      <c r="E59" s="126"/>
      <c r="F59" s="126"/>
      <c r="G59" s="126"/>
    </row>
    <row r="60" spans="1:7">
      <c r="A60" s="150"/>
      <c r="B60" s="150"/>
      <c r="C60" s="150"/>
      <c r="D60" s="150"/>
      <c r="E60" s="150"/>
      <c r="F60" s="150"/>
      <c r="G60" s="150"/>
    </row>
  </sheetData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8" pageOrder="overThenDown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3"/>
  <sheetViews>
    <sheetView view="pageBreakPreview" zoomScaleNormal="100" zoomScaleSheetLayoutView="100" workbookViewId="0">
      <selection activeCell="G23" sqref="G23"/>
    </sheetView>
  </sheetViews>
  <sheetFormatPr defaultRowHeight="12"/>
  <cols>
    <col min="2" max="2" width="22.42578125" customWidth="1"/>
    <col min="3" max="3" width="26.5703125" customWidth="1"/>
    <col min="4" max="4" width="25.140625" customWidth="1"/>
  </cols>
  <sheetData>
    <row r="1" spans="1:4" ht="36" customHeight="1">
      <c r="A1" s="379"/>
      <c r="B1" s="379"/>
      <c r="C1" s="379"/>
      <c r="D1" s="379"/>
    </row>
    <row r="2" spans="1:4" ht="37.5">
      <c r="A2" s="530" t="s">
        <v>293</v>
      </c>
      <c r="B2" s="530"/>
      <c r="C2" s="530"/>
      <c r="D2" s="530"/>
    </row>
    <row r="3" spans="1:4" ht="26.25">
      <c r="A3" s="531" t="s">
        <v>294</v>
      </c>
      <c r="B3" s="531"/>
      <c r="C3" s="531"/>
      <c r="D3" s="531"/>
    </row>
    <row r="4" spans="1:4" ht="26.25">
      <c r="A4" s="395"/>
      <c r="B4" s="395"/>
      <c r="C4" s="395"/>
      <c r="D4" s="395"/>
    </row>
    <row r="5" spans="1:4" ht="14.25" thickBot="1">
      <c r="A5" s="380" t="s">
        <v>295</v>
      </c>
      <c r="B5" s="380"/>
      <c r="C5" s="380"/>
      <c r="D5" s="389" t="s">
        <v>309</v>
      </c>
    </row>
    <row r="6" spans="1:4" ht="12" customHeight="1">
      <c r="A6" s="532" t="s">
        <v>296</v>
      </c>
      <c r="B6" s="390" t="s">
        <v>297</v>
      </c>
      <c r="C6" s="390" t="s">
        <v>298</v>
      </c>
      <c r="D6" s="391" t="s">
        <v>299</v>
      </c>
    </row>
    <row r="7" spans="1:4" ht="13.5">
      <c r="A7" s="533"/>
      <c r="B7" s="392"/>
      <c r="C7" s="392" t="s">
        <v>300</v>
      </c>
      <c r="D7" s="393" t="s">
        <v>301</v>
      </c>
    </row>
    <row r="8" spans="1:4" ht="13.5">
      <c r="A8" s="533"/>
      <c r="B8" s="393" t="s">
        <v>302</v>
      </c>
      <c r="C8" s="393" t="s">
        <v>303</v>
      </c>
      <c r="D8" s="393" t="s">
        <v>217</v>
      </c>
    </row>
    <row r="9" spans="1:4" ht="13.5">
      <c r="A9" s="533"/>
      <c r="B9" s="393"/>
      <c r="C9" s="393" t="s">
        <v>304</v>
      </c>
      <c r="D9" s="393" t="s">
        <v>305</v>
      </c>
    </row>
    <row r="10" spans="1:4" ht="13.5">
      <c r="A10" s="534"/>
      <c r="B10" s="394" t="s">
        <v>306</v>
      </c>
      <c r="C10" s="394" t="s">
        <v>307</v>
      </c>
      <c r="D10" s="394" t="s">
        <v>307</v>
      </c>
    </row>
    <row r="11" spans="1:4" ht="39.950000000000003" customHeight="1">
      <c r="A11" s="381">
        <v>2013</v>
      </c>
      <c r="B11" s="400">
        <f>C11/D11*100</f>
        <v>29.661648049214829</v>
      </c>
      <c r="C11" s="396">
        <v>9161</v>
      </c>
      <c r="D11" s="397">
        <v>30885</v>
      </c>
    </row>
    <row r="12" spans="1:4" ht="39.950000000000003" customHeight="1">
      <c r="A12" s="381">
        <v>2014</v>
      </c>
      <c r="B12" s="400">
        <f t="shared" ref="B12:B16" si="0">C12/D12*100</f>
        <v>31.000865856396114</v>
      </c>
      <c r="C12" s="396">
        <v>9667</v>
      </c>
      <c r="D12" s="397">
        <v>31183</v>
      </c>
    </row>
    <row r="13" spans="1:4" ht="39.950000000000003" customHeight="1">
      <c r="A13" s="381">
        <v>2015</v>
      </c>
      <c r="B13" s="400">
        <f t="shared" si="0"/>
        <v>32.255191934611837</v>
      </c>
      <c r="C13" s="396">
        <v>10142</v>
      </c>
      <c r="D13" s="397">
        <v>31443</v>
      </c>
    </row>
    <row r="14" spans="1:4" ht="39.950000000000003" customHeight="1">
      <c r="A14" s="381">
        <v>2016</v>
      </c>
      <c r="B14" s="400">
        <f t="shared" si="0"/>
        <v>34.73360334055446</v>
      </c>
      <c r="C14" s="396">
        <v>11063</v>
      </c>
      <c r="D14" s="397">
        <v>31851</v>
      </c>
    </row>
    <row r="15" spans="1:4" ht="39.950000000000003" customHeight="1">
      <c r="A15" s="381">
        <v>2017</v>
      </c>
      <c r="B15" s="400">
        <f t="shared" si="0"/>
        <v>34.992453876243566</v>
      </c>
      <c r="C15" s="398">
        <v>11361</v>
      </c>
      <c r="D15" s="399">
        <v>32467</v>
      </c>
    </row>
    <row r="16" spans="1:4" ht="39.950000000000003" customHeight="1">
      <c r="A16" s="382">
        <v>2018</v>
      </c>
      <c r="B16" s="400">
        <f t="shared" si="0"/>
        <v>35.406640268047518</v>
      </c>
      <c r="C16" s="383">
        <v>11624</v>
      </c>
      <c r="D16" s="384">
        <v>32830</v>
      </c>
    </row>
    <row r="17" spans="1:4" ht="13.5">
      <c r="A17" s="385"/>
      <c r="B17" s="386"/>
      <c r="C17" s="387"/>
      <c r="D17" s="387"/>
    </row>
    <row r="18" spans="1:4" ht="54.75" customHeight="1">
      <c r="A18" s="401"/>
      <c r="B18" s="402"/>
      <c r="C18" s="403"/>
      <c r="D18" s="403"/>
    </row>
    <row r="19" spans="1:4" ht="13.5">
      <c r="A19" s="380" t="s">
        <v>308</v>
      </c>
      <c r="B19" s="388"/>
      <c r="C19" s="388"/>
      <c r="D19" s="404"/>
    </row>
    <row r="20" spans="1:4" ht="13.5">
      <c r="A20" s="529" t="s">
        <v>312</v>
      </c>
      <c r="B20" s="529"/>
      <c r="C20" s="529"/>
      <c r="D20" s="529"/>
    </row>
    <row r="21" spans="1:4" ht="13.5">
      <c r="A21" s="407"/>
      <c r="B21" s="407"/>
      <c r="C21" s="407"/>
      <c r="D21" s="407"/>
    </row>
    <row r="22" spans="1:4" ht="13.5">
      <c r="A22" s="380" t="s">
        <v>310</v>
      </c>
      <c r="B22" s="388"/>
      <c r="C22" s="388"/>
      <c r="D22" s="380"/>
    </row>
    <row r="23" spans="1:4" ht="13.5">
      <c r="A23" s="380"/>
      <c r="B23" s="380"/>
      <c r="C23" s="389"/>
      <c r="D23" s="389"/>
    </row>
  </sheetData>
  <mergeCells count="4">
    <mergeCell ref="A20:D20"/>
    <mergeCell ref="A2:D2"/>
    <mergeCell ref="A3:D3"/>
    <mergeCell ref="A6:A10"/>
  </mergeCells>
  <phoneticPr fontId="8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21"/>
  <sheetViews>
    <sheetView view="pageBreakPreview" zoomScaleNormal="100" workbookViewId="0">
      <selection activeCell="J37" sqref="J37"/>
    </sheetView>
  </sheetViews>
  <sheetFormatPr defaultRowHeight="13.5"/>
  <cols>
    <col min="1" max="1" width="12.140625" style="163" customWidth="1"/>
    <col min="2" max="7" width="15.28515625" style="163" customWidth="1"/>
    <col min="8" max="8" width="12.140625" style="163" customWidth="1"/>
    <col min="9" max="16384" width="9.140625" style="163"/>
  </cols>
  <sheetData>
    <row r="1" spans="1:8" s="153" customFormat="1" ht="24.95" customHeight="1">
      <c r="A1" s="152"/>
      <c r="G1" s="59"/>
      <c r="H1" s="59"/>
    </row>
    <row r="2" spans="1:8" s="153" customFormat="1" ht="24.95" customHeight="1">
      <c r="A2" s="152"/>
      <c r="G2" s="59"/>
      <c r="H2" s="59"/>
    </row>
    <row r="3" spans="1:8" s="153" customFormat="1" ht="24.95" customHeight="1">
      <c r="A3" s="152"/>
      <c r="G3" s="59"/>
      <c r="H3" s="59"/>
    </row>
    <row r="4" spans="1:8" s="155" customFormat="1" ht="24.95" customHeight="1">
      <c r="A4" s="154" t="s">
        <v>211</v>
      </c>
      <c r="B4" s="154"/>
      <c r="C4" s="154"/>
      <c r="D4" s="154"/>
      <c r="E4" s="154"/>
      <c r="F4" s="154"/>
      <c r="G4" s="154"/>
      <c r="H4" s="154"/>
    </row>
    <row r="5" spans="1:8" s="157" customFormat="1" ht="31.5">
      <c r="A5" s="156" t="s">
        <v>210</v>
      </c>
      <c r="B5" s="156"/>
      <c r="C5" s="156"/>
      <c r="D5" s="156"/>
      <c r="E5" s="156"/>
      <c r="F5" s="156"/>
      <c r="G5" s="156"/>
      <c r="H5" s="156"/>
    </row>
    <row r="6" spans="1:8" s="158" customFormat="1" ht="15" customHeight="1" thickBot="1">
      <c r="A6" s="158" t="s">
        <v>159</v>
      </c>
      <c r="G6" s="159"/>
      <c r="H6" s="159" t="s">
        <v>160</v>
      </c>
    </row>
    <row r="7" spans="1:8" s="155" customFormat="1" ht="18" customHeight="1">
      <c r="A7" s="239"/>
      <c r="B7" s="240" t="s">
        <v>197</v>
      </c>
      <c r="C7" s="240" t="s">
        <v>198</v>
      </c>
      <c r="D7" s="240" t="s">
        <v>199</v>
      </c>
      <c r="E7" s="240" t="s">
        <v>200</v>
      </c>
      <c r="F7" s="240" t="s">
        <v>201</v>
      </c>
      <c r="G7" s="240" t="s">
        <v>202</v>
      </c>
      <c r="H7" s="241" t="s">
        <v>203</v>
      </c>
    </row>
    <row r="8" spans="1:8" s="155" customFormat="1" ht="23.25" customHeight="1">
      <c r="A8" s="535" t="s">
        <v>82</v>
      </c>
      <c r="B8" s="242"/>
      <c r="C8" s="242"/>
      <c r="D8" s="242"/>
      <c r="E8" s="242"/>
      <c r="F8" s="242"/>
      <c r="G8" s="242"/>
      <c r="H8" s="243"/>
    </row>
    <row r="9" spans="1:8" s="155" customFormat="1" ht="25.5" customHeight="1">
      <c r="A9" s="536"/>
      <c r="B9" s="244" t="s">
        <v>1</v>
      </c>
      <c r="C9" s="245" t="s">
        <v>204</v>
      </c>
      <c r="D9" s="245" t="s">
        <v>205</v>
      </c>
      <c r="E9" s="245" t="s">
        <v>206</v>
      </c>
      <c r="F9" s="245" t="s">
        <v>207</v>
      </c>
      <c r="G9" s="245" t="s">
        <v>208</v>
      </c>
      <c r="H9" s="246" t="s">
        <v>209</v>
      </c>
    </row>
    <row r="10" spans="1:8" ht="65.099999999999994" hidden="1" customHeight="1">
      <c r="A10" s="160">
        <v>2012</v>
      </c>
      <c r="B10" s="161" t="s">
        <v>249</v>
      </c>
      <c r="C10" s="162">
        <v>17</v>
      </c>
      <c r="D10" s="161" t="s">
        <v>249</v>
      </c>
      <c r="E10" s="161" t="s">
        <v>249</v>
      </c>
      <c r="F10" s="161" t="s">
        <v>249</v>
      </c>
      <c r="G10" s="161" t="s">
        <v>249</v>
      </c>
      <c r="H10" s="161" t="s">
        <v>249</v>
      </c>
    </row>
    <row r="11" spans="1:8" ht="65.099999999999994" customHeight="1">
      <c r="A11" s="160">
        <v>2013</v>
      </c>
      <c r="B11" s="161" t="s">
        <v>249</v>
      </c>
      <c r="C11" s="162">
        <v>15</v>
      </c>
      <c r="D11" s="161" t="s">
        <v>249</v>
      </c>
      <c r="E11" s="161" t="s">
        <v>249</v>
      </c>
      <c r="F11" s="161" t="s">
        <v>249</v>
      </c>
      <c r="G11" s="161" t="s">
        <v>249</v>
      </c>
      <c r="H11" s="161" t="s">
        <v>249</v>
      </c>
    </row>
    <row r="12" spans="1:8" ht="65.099999999999994" customHeight="1">
      <c r="A12" s="160">
        <v>2014</v>
      </c>
      <c r="B12" s="161">
        <v>23</v>
      </c>
      <c r="C12" s="162">
        <v>15</v>
      </c>
      <c r="D12" s="161">
        <v>1</v>
      </c>
      <c r="E12" s="161">
        <v>6</v>
      </c>
      <c r="F12" s="164">
        <v>0</v>
      </c>
      <c r="G12" s="161">
        <v>1</v>
      </c>
      <c r="H12" s="164">
        <v>0</v>
      </c>
    </row>
    <row r="13" spans="1:8" ht="65.099999999999994" customHeight="1">
      <c r="A13" s="160">
        <v>2015</v>
      </c>
      <c r="B13" s="165">
        <v>28</v>
      </c>
      <c r="C13" s="162">
        <v>18</v>
      </c>
      <c r="D13" s="162">
        <v>3</v>
      </c>
      <c r="E13" s="162">
        <v>6</v>
      </c>
      <c r="F13" s="162">
        <v>0</v>
      </c>
      <c r="G13" s="162">
        <v>1</v>
      </c>
      <c r="H13" s="166" t="s">
        <v>248</v>
      </c>
    </row>
    <row r="14" spans="1:8" ht="65.099999999999994" customHeight="1">
      <c r="A14" s="160">
        <v>2016</v>
      </c>
      <c r="B14" s="165">
        <v>28</v>
      </c>
      <c r="C14" s="162">
        <v>18</v>
      </c>
      <c r="D14" s="162">
        <v>3</v>
      </c>
      <c r="E14" s="162">
        <v>6</v>
      </c>
      <c r="F14" s="162">
        <v>0</v>
      </c>
      <c r="G14" s="162">
        <v>1</v>
      </c>
      <c r="H14" s="166">
        <v>0</v>
      </c>
    </row>
    <row r="15" spans="1:8" ht="65.099999999999994" customHeight="1">
      <c r="A15" s="160">
        <v>2017</v>
      </c>
      <c r="B15" s="165">
        <v>29</v>
      </c>
      <c r="C15" s="162">
        <v>18</v>
      </c>
      <c r="D15" s="162">
        <v>2</v>
      </c>
      <c r="E15" s="162">
        <v>7</v>
      </c>
      <c r="F15" s="405">
        <v>1</v>
      </c>
      <c r="G15" s="162">
        <v>1</v>
      </c>
      <c r="H15" s="406">
        <v>0</v>
      </c>
    </row>
    <row r="16" spans="1:8" s="172" customFormat="1" ht="65.099999999999994" customHeight="1">
      <c r="A16" s="167">
        <v>2018</v>
      </c>
      <c r="B16" s="168">
        <v>32</v>
      </c>
      <c r="C16" s="169">
        <v>21</v>
      </c>
      <c r="D16" s="169">
        <v>2</v>
      </c>
      <c r="E16" s="169">
        <v>7</v>
      </c>
      <c r="F16" s="170">
        <v>1</v>
      </c>
      <c r="G16" s="169">
        <v>1</v>
      </c>
      <c r="H16" s="171">
        <v>0</v>
      </c>
    </row>
    <row r="17" spans="1:10" ht="9" customHeight="1">
      <c r="A17" s="173"/>
      <c r="B17" s="174"/>
      <c r="C17" s="175"/>
      <c r="D17" s="175"/>
      <c r="E17" s="175"/>
      <c r="F17" s="175"/>
      <c r="G17" s="175"/>
      <c r="H17" s="175"/>
    </row>
    <row r="18" spans="1:10" ht="50.25" customHeight="1">
      <c r="A18" s="340"/>
      <c r="B18" s="340"/>
      <c r="C18" s="178"/>
      <c r="D18" s="178"/>
      <c r="E18" s="178"/>
      <c r="F18" s="178"/>
      <c r="G18" s="178"/>
      <c r="H18" s="178"/>
    </row>
    <row r="19" spans="1:10" ht="15" customHeight="1">
      <c r="A19" s="176"/>
      <c r="B19" s="176"/>
      <c r="C19" s="177"/>
      <c r="D19" s="178"/>
      <c r="E19" s="178"/>
      <c r="F19" s="178"/>
      <c r="G19" s="178"/>
      <c r="H19" s="178"/>
      <c r="I19" s="178"/>
      <c r="J19" s="178"/>
    </row>
    <row r="20" spans="1:10" s="179" customFormat="1" ht="15" customHeight="1">
      <c r="H20" s="180"/>
      <c r="I20" s="181"/>
    </row>
    <row r="21" spans="1:10">
      <c r="A21" s="77" t="s">
        <v>311</v>
      </c>
      <c r="B21" s="13"/>
      <c r="C21" s="182"/>
      <c r="D21" s="182"/>
      <c r="E21" s="182"/>
      <c r="F21" s="182"/>
      <c r="G21" s="182"/>
      <c r="H21" s="182"/>
    </row>
  </sheetData>
  <mergeCells count="1">
    <mergeCell ref="A8:A9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6" pageOrder="overThenDown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46"/>
  <sheetViews>
    <sheetView view="pageBreakPreview" zoomScaleNormal="100" workbookViewId="0">
      <selection activeCell="H6" sqref="H6"/>
    </sheetView>
  </sheetViews>
  <sheetFormatPr defaultRowHeight="13.5" outlineLevelRow="1"/>
  <cols>
    <col min="1" max="1" width="16.28515625" style="131" customWidth="1"/>
    <col min="2" max="3" width="13.28515625" style="131" customWidth="1"/>
    <col min="4" max="5" width="13.42578125" style="131" customWidth="1"/>
    <col min="6" max="6" width="17.140625" style="131" bestFit="1" customWidth="1"/>
    <col min="7" max="7" width="17.5703125" style="131" bestFit="1" customWidth="1"/>
    <col min="8" max="8" width="13.42578125" style="131" customWidth="1"/>
    <col min="9" max="9" width="9.28515625" style="131" customWidth="1"/>
    <col min="10" max="16384" width="9.140625" style="131"/>
  </cols>
  <sheetData>
    <row r="1" spans="1:9" s="117" customFormat="1" ht="24.95" customHeight="1">
      <c r="H1" s="118"/>
    </row>
    <row r="2" spans="1:9" s="117" customFormat="1" ht="24.95" customHeight="1">
      <c r="H2" s="118"/>
    </row>
    <row r="3" spans="1:9" s="117" customFormat="1" ht="24.95" customHeight="1">
      <c r="H3" s="118"/>
    </row>
    <row r="4" spans="1:9" s="122" customFormat="1" ht="35.25">
      <c r="A4" s="346" t="s">
        <v>161</v>
      </c>
      <c r="B4" s="120"/>
      <c r="C4" s="120"/>
      <c r="D4" s="120"/>
      <c r="E4" s="120"/>
      <c r="F4" s="121"/>
      <c r="G4" s="120"/>
      <c r="H4" s="120"/>
    </row>
    <row r="5" spans="1:9" s="125" customFormat="1" ht="35.25">
      <c r="A5" s="347" t="s">
        <v>162</v>
      </c>
      <c r="B5" s="124"/>
      <c r="C5" s="124"/>
      <c r="D5" s="124"/>
      <c r="E5" s="124"/>
      <c r="F5" s="124"/>
      <c r="G5" s="124"/>
      <c r="H5" s="124"/>
    </row>
    <row r="6" spans="1:9" s="126" customFormat="1" ht="15" customHeight="1" thickBot="1">
      <c r="A6" s="126" t="s">
        <v>163</v>
      </c>
      <c r="B6" s="127"/>
      <c r="H6" s="126" t="s">
        <v>393</v>
      </c>
    </row>
    <row r="7" spans="1:9" s="122" customFormat="1" ht="12" customHeight="1">
      <c r="A7" s="229" t="s">
        <v>82</v>
      </c>
      <c r="B7" s="232" t="s">
        <v>164</v>
      </c>
      <c r="C7" s="255" t="s">
        <v>9</v>
      </c>
      <c r="D7" s="229"/>
      <c r="E7" s="229" t="s">
        <v>10</v>
      </c>
      <c r="F7" s="229" t="s">
        <v>11</v>
      </c>
      <c r="G7" s="229" t="s">
        <v>269</v>
      </c>
      <c r="H7" s="255" t="s">
        <v>238</v>
      </c>
      <c r="I7" s="128"/>
    </row>
    <row r="8" spans="1:9" s="122" customFormat="1" ht="12" customHeight="1">
      <c r="A8" s="232"/>
      <c r="B8" s="232"/>
      <c r="C8" s="235" t="s">
        <v>270</v>
      </c>
      <c r="D8" s="236"/>
      <c r="E8" s="232" t="s">
        <v>271</v>
      </c>
      <c r="F8" s="232" t="s">
        <v>271</v>
      </c>
      <c r="G8" s="232" t="s">
        <v>272</v>
      </c>
      <c r="H8" s="235"/>
      <c r="I8" s="128"/>
    </row>
    <row r="9" spans="1:9" s="122" customFormat="1" ht="12" customHeight="1">
      <c r="A9" s="232"/>
      <c r="B9" s="232"/>
      <c r="C9" s="232"/>
      <c r="D9" s="256" t="s">
        <v>273</v>
      </c>
      <c r="E9" s="232"/>
      <c r="F9" s="232"/>
      <c r="G9" s="232" t="s">
        <v>12</v>
      </c>
      <c r="H9" s="235"/>
    </row>
    <row r="10" spans="1:9" s="122" customFormat="1" ht="12" customHeight="1">
      <c r="A10" s="232" t="s">
        <v>288</v>
      </c>
      <c r="B10" s="232"/>
      <c r="C10" s="232" t="s">
        <v>165</v>
      </c>
      <c r="D10" s="232"/>
      <c r="E10" s="232" t="s">
        <v>165</v>
      </c>
      <c r="F10" s="232" t="s">
        <v>166</v>
      </c>
      <c r="G10" s="232" t="s">
        <v>167</v>
      </c>
      <c r="H10" s="235" t="s">
        <v>168</v>
      </c>
    </row>
    <row r="11" spans="1:9" s="122" customFormat="1" ht="27" customHeight="1">
      <c r="A11" s="236" t="s">
        <v>193</v>
      </c>
      <c r="B11" s="236" t="s">
        <v>169</v>
      </c>
      <c r="C11" s="236" t="s">
        <v>170</v>
      </c>
      <c r="D11" s="236" t="s">
        <v>171</v>
      </c>
      <c r="E11" s="236" t="s">
        <v>172</v>
      </c>
      <c r="F11" s="236" t="s">
        <v>173</v>
      </c>
      <c r="G11" s="236" t="s">
        <v>174</v>
      </c>
      <c r="H11" s="238" t="s">
        <v>175</v>
      </c>
    </row>
    <row r="12" spans="1:9" ht="50.1" hidden="1" customHeight="1">
      <c r="A12" s="129">
        <v>2012</v>
      </c>
      <c r="B12" s="130">
        <v>70401</v>
      </c>
      <c r="C12" s="130">
        <v>47068</v>
      </c>
      <c r="D12" s="132">
        <v>66.857004872089888</v>
      </c>
      <c r="E12" s="130">
        <v>31100</v>
      </c>
      <c r="F12" s="130">
        <v>22026</v>
      </c>
      <c r="G12" s="130">
        <v>467.96124755672645</v>
      </c>
      <c r="H12" s="130">
        <v>9298</v>
      </c>
    </row>
    <row r="13" spans="1:9" s="133" customFormat="1" ht="50.1" customHeight="1">
      <c r="A13" s="129">
        <v>2013</v>
      </c>
      <c r="B13" s="130">
        <v>71360</v>
      </c>
      <c r="C13" s="130">
        <v>48631</v>
      </c>
      <c r="D13" s="132">
        <v>68.099999999999994</v>
      </c>
      <c r="E13" s="130">
        <v>31050</v>
      </c>
      <c r="F13" s="130">
        <v>22187</v>
      </c>
      <c r="G13" s="130">
        <v>456</v>
      </c>
      <c r="H13" s="130">
        <v>9936</v>
      </c>
      <c r="I13" s="131"/>
    </row>
    <row r="14" spans="1:9" s="133" customFormat="1" ht="50.1" customHeight="1">
      <c r="A14" s="129">
        <v>2014</v>
      </c>
      <c r="B14" s="130">
        <v>71256</v>
      </c>
      <c r="C14" s="130">
        <v>48901</v>
      </c>
      <c r="D14" s="132">
        <v>68.599999999999994</v>
      </c>
      <c r="E14" s="130">
        <v>39850</v>
      </c>
      <c r="F14" s="130">
        <v>23208</v>
      </c>
      <c r="G14" s="130">
        <v>434</v>
      </c>
      <c r="H14" s="130">
        <v>10546</v>
      </c>
      <c r="I14" s="131"/>
    </row>
    <row r="15" spans="1:9" s="133" customFormat="1" ht="50.1" customHeight="1">
      <c r="A15" s="129">
        <v>2015</v>
      </c>
      <c r="B15" s="130">
        <v>71159</v>
      </c>
      <c r="C15" s="130">
        <v>49963</v>
      </c>
      <c r="D15" s="132">
        <v>70.213184558523864</v>
      </c>
      <c r="E15" s="130">
        <v>37850</v>
      </c>
      <c r="F15" s="130">
        <v>25123</v>
      </c>
      <c r="G15" s="130">
        <v>502.83209575085561</v>
      </c>
      <c r="H15" s="130">
        <v>10984</v>
      </c>
      <c r="I15" s="131"/>
    </row>
    <row r="16" spans="1:9" s="133" customFormat="1" ht="50.1" customHeight="1">
      <c r="A16" s="129">
        <v>2016</v>
      </c>
      <c r="B16" s="130">
        <v>70961</v>
      </c>
      <c r="C16" s="130">
        <v>50706</v>
      </c>
      <c r="D16" s="132">
        <v>71.45615197080086</v>
      </c>
      <c r="E16" s="130">
        <v>37850</v>
      </c>
      <c r="F16" s="492">
        <v>25212</v>
      </c>
      <c r="G16" s="130">
        <v>495.46404764722126</v>
      </c>
      <c r="H16" s="130">
        <v>11447</v>
      </c>
      <c r="I16" s="131"/>
    </row>
    <row r="17" spans="1:8" s="133" customFormat="1" ht="50.1" hidden="1" customHeight="1" outlineLevel="1">
      <c r="A17" s="134"/>
      <c r="B17" s="135">
        <f>SUM(B18:B27)</f>
        <v>70961</v>
      </c>
      <c r="C17" s="135">
        <f t="shared" ref="C17:H17" si="0">SUM(C18:C27)</f>
        <v>50706</v>
      </c>
      <c r="D17" s="135">
        <f t="shared" si="0"/>
        <v>479.57385458075282</v>
      </c>
      <c r="E17" s="135">
        <f t="shared" si="0"/>
        <v>37850</v>
      </c>
      <c r="F17" s="135">
        <f t="shared" si="0"/>
        <v>25212</v>
      </c>
      <c r="G17" s="135"/>
      <c r="H17" s="135">
        <f t="shared" si="0"/>
        <v>11447</v>
      </c>
    </row>
    <row r="18" spans="1:8" ht="50.1" hidden="1" customHeight="1" outlineLevel="1">
      <c r="A18" s="137" t="s">
        <v>187</v>
      </c>
      <c r="B18" s="138">
        <v>35915</v>
      </c>
      <c r="C18" s="139">
        <v>33899</v>
      </c>
      <c r="D18" s="140">
        <f t="shared" ref="D18:D27" si="1">C18/B18*100</f>
        <v>94.386746484755662</v>
      </c>
      <c r="E18" s="139">
        <v>33000</v>
      </c>
      <c r="F18" s="141">
        <v>22423</v>
      </c>
      <c r="G18" s="142">
        <f>F18*1000/C18</f>
        <v>661.46493996873062</v>
      </c>
      <c r="H18" s="143">
        <v>7264</v>
      </c>
    </row>
    <row r="19" spans="1:8" ht="50.1" hidden="1" customHeight="1" outlineLevel="1">
      <c r="A19" s="137" t="s">
        <v>84</v>
      </c>
      <c r="B19" s="138">
        <v>4714</v>
      </c>
      <c r="C19" s="139">
        <v>2576</v>
      </c>
      <c r="D19" s="140">
        <f t="shared" si="1"/>
        <v>54.645736105218504</v>
      </c>
      <c r="E19" s="139">
        <v>2200</v>
      </c>
      <c r="F19" s="141">
        <v>1296</v>
      </c>
      <c r="G19" s="142">
        <f>F19*1000/C19</f>
        <v>503.10559006211179</v>
      </c>
      <c r="H19" s="143">
        <v>939</v>
      </c>
    </row>
    <row r="20" spans="1:8" ht="50.1" hidden="1" customHeight="1" outlineLevel="1">
      <c r="A20" s="137" t="s">
        <v>85</v>
      </c>
      <c r="B20" s="138">
        <v>2473</v>
      </c>
      <c r="C20" s="139">
        <v>1044</v>
      </c>
      <c r="D20" s="140">
        <f t="shared" si="1"/>
        <v>42.215932066316213</v>
      </c>
      <c r="E20" s="139">
        <v>500</v>
      </c>
      <c r="F20" s="141">
        <v>257</v>
      </c>
      <c r="G20" s="142">
        <f t="shared" ref="G20:G27" si="2">F20*1000/C20</f>
        <v>246.16858237547893</v>
      </c>
      <c r="H20" s="143">
        <v>289</v>
      </c>
    </row>
    <row r="21" spans="1:8" ht="50.1" hidden="1" customHeight="1" outlineLevel="1">
      <c r="A21" s="137" t="s">
        <v>86</v>
      </c>
      <c r="B21" s="138">
        <v>2459</v>
      </c>
      <c r="C21" s="139">
        <v>566</v>
      </c>
      <c r="D21" s="140">
        <f t="shared" si="1"/>
        <v>23.017486783245221</v>
      </c>
      <c r="E21" s="139">
        <v>450</v>
      </c>
      <c r="F21" s="141">
        <v>157</v>
      </c>
      <c r="G21" s="142">
        <f t="shared" si="2"/>
        <v>277.38515901060072</v>
      </c>
      <c r="H21" s="143">
        <v>164</v>
      </c>
    </row>
    <row r="22" spans="1:8" ht="50.1" hidden="1" customHeight="1" outlineLevel="1">
      <c r="A22" s="137" t="s">
        <v>87</v>
      </c>
      <c r="B22" s="138">
        <v>4001</v>
      </c>
      <c r="C22" s="139">
        <v>1629</v>
      </c>
      <c r="D22" s="140">
        <f t="shared" si="1"/>
        <v>40.714821294676327</v>
      </c>
      <c r="E22" s="139">
        <v>700</v>
      </c>
      <c r="F22" s="141">
        <v>523</v>
      </c>
      <c r="G22" s="142">
        <f t="shared" si="2"/>
        <v>321.05586249232658</v>
      </c>
      <c r="H22" s="143">
        <v>370</v>
      </c>
    </row>
    <row r="23" spans="1:8" ht="50.1" hidden="1" customHeight="1" outlineLevel="1">
      <c r="A23" s="137" t="s">
        <v>88</v>
      </c>
      <c r="B23" s="138">
        <v>3704</v>
      </c>
      <c r="C23" s="139">
        <v>1414</v>
      </c>
      <c r="D23" s="140">
        <f t="shared" si="1"/>
        <v>38.174946004319651</v>
      </c>
      <c r="E23" s="139">
        <v>500</v>
      </c>
      <c r="F23" s="141">
        <v>216</v>
      </c>
      <c r="G23" s="142">
        <f t="shared" si="2"/>
        <v>152.75813295615276</v>
      </c>
      <c r="H23" s="143">
        <v>186</v>
      </c>
    </row>
    <row r="24" spans="1:8" ht="50.1" hidden="1" customHeight="1" outlineLevel="1">
      <c r="A24" s="137" t="s">
        <v>89</v>
      </c>
      <c r="B24" s="138">
        <v>6418</v>
      </c>
      <c r="C24" s="139">
        <v>6047</v>
      </c>
      <c r="D24" s="144">
        <f t="shared" si="1"/>
        <v>94.21938298535369</v>
      </c>
      <c r="E24" s="139">
        <v>0</v>
      </c>
      <c r="F24" s="141">
        <v>0</v>
      </c>
      <c r="G24" s="142">
        <f t="shared" si="2"/>
        <v>0</v>
      </c>
      <c r="H24" s="143">
        <v>1216</v>
      </c>
    </row>
    <row r="25" spans="1:8" ht="50.1" hidden="1" customHeight="1" outlineLevel="1">
      <c r="A25" s="137" t="s">
        <v>90</v>
      </c>
      <c r="B25" s="138">
        <v>3778</v>
      </c>
      <c r="C25" s="139">
        <v>0</v>
      </c>
      <c r="D25" s="144">
        <f t="shared" si="1"/>
        <v>0</v>
      </c>
      <c r="E25" s="139">
        <v>0</v>
      </c>
      <c r="F25" s="141">
        <v>0</v>
      </c>
      <c r="G25" s="142">
        <v>0</v>
      </c>
      <c r="H25" s="145">
        <v>0</v>
      </c>
    </row>
    <row r="26" spans="1:8" ht="50.1" hidden="1" customHeight="1" outlineLevel="1">
      <c r="A26" s="137" t="s">
        <v>91</v>
      </c>
      <c r="B26" s="138">
        <v>3974</v>
      </c>
      <c r="C26" s="139">
        <v>2487</v>
      </c>
      <c r="D26" s="140">
        <f t="shared" si="1"/>
        <v>62.581781580271766</v>
      </c>
      <c r="E26" s="139">
        <v>0</v>
      </c>
      <c r="F26" s="141">
        <v>0</v>
      </c>
      <c r="G26" s="142">
        <f t="shared" si="2"/>
        <v>0</v>
      </c>
      <c r="H26" s="146">
        <v>711</v>
      </c>
    </row>
    <row r="27" spans="1:8" ht="50.1" hidden="1" customHeight="1" outlineLevel="1">
      <c r="A27" s="137" t="s">
        <v>92</v>
      </c>
      <c r="B27" s="138">
        <v>3525</v>
      </c>
      <c r="C27" s="139">
        <v>1044</v>
      </c>
      <c r="D27" s="140">
        <f t="shared" si="1"/>
        <v>29.617021276595747</v>
      </c>
      <c r="E27" s="139">
        <v>500</v>
      </c>
      <c r="F27" s="141">
        <v>340</v>
      </c>
      <c r="G27" s="142">
        <f t="shared" si="2"/>
        <v>325.67049808429118</v>
      </c>
      <c r="H27" s="143">
        <v>308</v>
      </c>
    </row>
    <row r="28" spans="1:8" ht="50.1" customHeight="1" collapsed="1">
      <c r="A28" s="129">
        <v>2017</v>
      </c>
      <c r="B28" s="130">
        <v>71285</v>
      </c>
      <c r="C28" s="130">
        <v>51699</v>
      </c>
      <c r="D28" s="132">
        <v>72.524373991723365</v>
      </c>
      <c r="E28" s="130">
        <v>37850</v>
      </c>
      <c r="F28" s="130">
        <v>24985</v>
      </c>
      <c r="G28" s="408">
        <v>483.27820654171262</v>
      </c>
      <c r="H28" s="130">
        <v>11914</v>
      </c>
    </row>
    <row r="29" spans="1:8" s="126" customFormat="1" ht="11.25" hidden="1" customHeight="1" outlineLevel="1">
      <c r="A29" s="134"/>
      <c r="B29" s="135"/>
      <c r="C29" s="135"/>
      <c r="D29" s="132"/>
      <c r="E29" s="135"/>
      <c r="F29" s="135"/>
      <c r="G29" s="136"/>
      <c r="H29" s="135"/>
    </row>
    <row r="30" spans="1:8" ht="35.1" hidden="1" customHeight="1" outlineLevel="1">
      <c r="A30" s="137" t="s">
        <v>187</v>
      </c>
      <c r="B30" s="138">
        <v>36137</v>
      </c>
      <c r="C30" s="139">
        <v>34584</v>
      </c>
      <c r="D30" s="140">
        <v>95.7</v>
      </c>
      <c r="E30" s="139">
        <v>33000</v>
      </c>
      <c r="F30" s="141">
        <v>17196</v>
      </c>
      <c r="G30" s="142">
        <v>497</v>
      </c>
      <c r="H30" s="143">
        <v>7465</v>
      </c>
    </row>
    <row r="31" spans="1:8" ht="35.1" hidden="1" customHeight="1" outlineLevel="1">
      <c r="A31" s="137" t="s">
        <v>84</v>
      </c>
      <c r="B31" s="138">
        <v>4741</v>
      </c>
      <c r="C31" s="139">
        <v>2615</v>
      </c>
      <c r="D31" s="140">
        <v>55.2</v>
      </c>
      <c r="E31" s="139">
        <v>2200</v>
      </c>
      <c r="F31" s="141">
        <v>1445</v>
      </c>
      <c r="G31" s="142">
        <v>553</v>
      </c>
      <c r="H31" s="143">
        <v>952</v>
      </c>
    </row>
    <row r="32" spans="1:8" ht="35.1" hidden="1" customHeight="1" outlineLevel="1">
      <c r="A32" s="137" t="s">
        <v>85</v>
      </c>
      <c r="B32" s="138">
        <v>2468</v>
      </c>
      <c r="C32" s="139">
        <v>1057</v>
      </c>
      <c r="D32" s="140">
        <v>42.8</v>
      </c>
      <c r="E32" s="139">
        <v>500</v>
      </c>
      <c r="F32" s="141">
        <v>201</v>
      </c>
      <c r="G32" s="142">
        <v>190</v>
      </c>
      <c r="H32" s="143">
        <v>297</v>
      </c>
    </row>
    <row r="33" spans="1:8" ht="35.1" hidden="1" customHeight="1" outlineLevel="1">
      <c r="A33" s="137" t="s">
        <v>86</v>
      </c>
      <c r="B33" s="138">
        <v>2439</v>
      </c>
      <c r="C33" s="139">
        <v>567</v>
      </c>
      <c r="D33" s="140">
        <v>23.2</v>
      </c>
      <c r="E33" s="139">
        <v>450</v>
      </c>
      <c r="F33" s="141">
        <v>155</v>
      </c>
      <c r="G33" s="142">
        <v>273</v>
      </c>
      <c r="H33" s="143">
        <v>167</v>
      </c>
    </row>
    <row r="34" spans="1:8" ht="35.1" hidden="1" customHeight="1" outlineLevel="1">
      <c r="A34" s="137" t="s">
        <v>87</v>
      </c>
      <c r="B34" s="138">
        <v>4001</v>
      </c>
      <c r="C34" s="139">
        <v>1691</v>
      </c>
      <c r="D34" s="140">
        <v>42.3</v>
      </c>
      <c r="E34" s="139">
        <v>700</v>
      </c>
      <c r="F34" s="141">
        <v>582</v>
      </c>
      <c r="G34" s="142">
        <v>344</v>
      </c>
      <c r="H34" s="143">
        <v>400</v>
      </c>
    </row>
    <row r="35" spans="1:8" ht="35.1" hidden="1" customHeight="1" outlineLevel="1">
      <c r="A35" s="137" t="s">
        <v>88</v>
      </c>
      <c r="B35" s="138">
        <v>3817</v>
      </c>
      <c r="C35" s="139">
        <v>1520</v>
      </c>
      <c r="D35" s="140">
        <v>39.799999999999997</v>
      </c>
      <c r="E35" s="139">
        <v>500</v>
      </c>
      <c r="F35" s="141">
        <v>197</v>
      </c>
      <c r="G35" s="142">
        <v>130</v>
      </c>
      <c r="H35" s="143">
        <v>216</v>
      </c>
    </row>
    <row r="36" spans="1:8" ht="35.1" hidden="1" customHeight="1" outlineLevel="1">
      <c r="A36" s="137" t="s">
        <v>89</v>
      </c>
      <c r="B36" s="138">
        <v>6331</v>
      </c>
      <c r="C36" s="139">
        <v>6062</v>
      </c>
      <c r="D36" s="144">
        <v>95.8</v>
      </c>
      <c r="E36" s="139">
        <v>0</v>
      </c>
      <c r="F36" s="141">
        <v>3133</v>
      </c>
      <c r="G36" s="142">
        <v>517</v>
      </c>
      <c r="H36" s="143">
        <v>1360</v>
      </c>
    </row>
    <row r="37" spans="1:8" ht="35.1" hidden="1" customHeight="1" outlineLevel="1">
      <c r="A37" s="137" t="s">
        <v>90</v>
      </c>
      <c r="B37" s="138">
        <v>3846</v>
      </c>
      <c r="C37" s="139">
        <v>0</v>
      </c>
      <c r="D37" s="144">
        <v>0</v>
      </c>
      <c r="E37" s="139">
        <v>0</v>
      </c>
      <c r="F37" s="141">
        <v>0</v>
      </c>
      <c r="G37" s="142">
        <v>0</v>
      </c>
      <c r="H37" s="145">
        <v>0</v>
      </c>
    </row>
    <row r="38" spans="1:8" ht="35.1" hidden="1" customHeight="1" outlineLevel="1">
      <c r="A38" s="137" t="s">
        <v>91</v>
      </c>
      <c r="B38" s="138">
        <v>3958</v>
      </c>
      <c r="C38" s="139">
        <v>2553</v>
      </c>
      <c r="D38" s="140">
        <v>64.5</v>
      </c>
      <c r="E38" s="139">
        <v>0</v>
      </c>
      <c r="F38" s="141">
        <v>1725</v>
      </c>
      <c r="G38" s="142">
        <v>676</v>
      </c>
      <c r="H38" s="146">
        <v>749</v>
      </c>
    </row>
    <row r="39" spans="1:8" ht="35.1" hidden="1" customHeight="1" outlineLevel="1">
      <c r="A39" s="247" t="s">
        <v>92</v>
      </c>
      <c r="B39" s="248">
        <v>3547</v>
      </c>
      <c r="C39" s="249">
        <v>1050</v>
      </c>
      <c r="D39" s="250">
        <v>29.6</v>
      </c>
      <c r="E39" s="249">
        <v>500</v>
      </c>
      <c r="F39" s="251">
        <v>351</v>
      </c>
      <c r="G39" s="252">
        <v>334</v>
      </c>
      <c r="H39" s="248">
        <v>308</v>
      </c>
    </row>
    <row r="40" spans="1:8" s="133" customFormat="1" ht="50.1" customHeight="1" collapsed="1">
      <c r="A40" s="134">
        <v>2018</v>
      </c>
      <c r="B40" s="135">
        <f>SUM(B42:B51)</f>
        <v>70898</v>
      </c>
      <c r="C40" s="135">
        <f t="shared" ref="C40:H40" si="3">SUM(C42:C51)</f>
        <v>52219</v>
      </c>
      <c r="D40" s="413">
        <f>C40/B40*100</f>
        <v>73.653699681232183</v>
      </c>
      <c r="E40" s="135">
        <f t="shared" si="3"/>
        <v>37850</v>
      </c>
      <c r="F40" s="135">
        <f t="shared" si="3"/>
        <v>32571</v>
      </c>
      <c r="G40" s="414">
        <f t="shared" ref="G40:G51" si="4">F40*1000/C40</f>
        <v>623.73848599168889</v>
      </c>
      <c r="H40" s="135">
        <f t="shared" si="3"/>
        <v>12359</v>
      </c>
    </row>
    <row r="41" spans="1:8" s="412" customFormat="1" ht="30.75" customHeight="1">
      <c r="A41" s="409"/>
      <c r="B41" s="410"/>
      <c r="C41" s="410"/>
      <c r="D41" s="469"/>
      <c r="E41" s="410"/>
      <c r="F41" s="410"/>
      <c r="G41" s="411"/>
      <c r="H41" s="410"/>
    </row>
    <row r="42" spans="1:8" ht="35.1" customHeight="1">
      <c r="A42" s="137" t="s">
        <v>105</v>
      </c>
      <c r="B42" s="415">
        <v>35919</v>
      </c>
      <c r="C42" s="375">
        <v>34727</v>
      </c>
      <c r="D42" s="361">
        <f t="shared" ref="D42:D51" si="5">C42/B42*100</f>
        <v>96.681422088588207</v>
      </c>
      <c r="E42" s="375">
        <v>33000</v>
      </c>
      <c r="F42" s="418">
        <v>21632</v>
      </c>
      <c r="G42" s="414">
        <f t="shared" si="4"/>
        <v>622.91588677397988</v>
      </c>
      <c r="H42" s="420">
        <v>7615</v>
      </c>
    </row>
    <row r="43" spans="1:8" ht="35.1" customHeight="1">
      <c r="A43" s="137" t="s">
        <v>84</v>
      </c>
      <c r="B43" s="415">
        <v>4736</v>
      </c>
      <c r="C43" s="375">
        <v>2650</v>
      </c>
      <c r="D43" s="361">
        <f t="shared" si="5"/>
        <v>55.954391891891895</v>
      </c>
      <c r="E43" s="375">
        <v>2200</v>
      </c>
      <c r="F43" s="418">
        <v>1635</v>
      </c>
      <c r="G43" s="414">
        <f t="shared" si="4"/>
        <v>616.98113207547169</v>
      </c>
      <c r="H43" s="420">
        <v>972</v>
      </c>
    </row>
    <row r="44" spans="1:8" ht="35.1" customHeight="1">
      <c r="A44" s="137" t="s">
        <v>85</v>
      </c>
      <c r="B44" s="415">
        <v>2425</v>
      </c>
      <c r="C44" s="375">
        <v>1121</v>
      </c>
      <c r="D44" s="361">
        <f t="shared" si="5"/>
        <v>46.226804123711339</v>
      </c>
      <c r="E44" s="375">
        <v>500</v>
      </c>
      <c r="F44" s="418">
        <v>236</v>
      </c>
      <c r="G44" s="414">
        <f t="shared" si="4"/>
        <v>210.52631578947367</v>
      </c>
      <c r="H44" s="420">
        <v>341</v>
      </c>
    </row>
    <row r="45" spans="1:8" ht="35.1" customHeight="1">
      <c r="A45" s="137" t="s">
        <v>86</v>
      </c>
      <c r="B45" s="415">
        <v>2447</v>
      </c>
      <c r="C45" s="375">
        <v>574</v>
      </c>
      <c r="D45" s="361">
        <f t="shared" si="5"/>
        <v>23.457294646505925</v>
      </c>
      <c r="E45" s="375">
        <v>450</v>
      </c>
      <c r="F45" s="418">
        <v>164</v>
      </c>
      <c r="G45" s="414">
        <f t="shared" si="4"/>
        <v>285.71428571428572</v>
      </c>
      <c r="H45" s="420">
        <v>170</v>
      </c>
    </row>
    <row r="46" spans="1:8" ht="35.1" customHeight="1">
      <c r="A46" s="137" t="s">
        <v>87</v>
      </c>
      <c r="B46" s="415">
        <v>3945</v>
      </c>
      <c r="C46" s="375">
        <v>1730</v>
      </c>
      <c r="D46" s="361">
        <f t="shared" si="5"/>
        <v>43.852978453738913</v>
      </c>
      <c r="E46" s="375">
        <v>700</v>
      </c>
      <c r="F46" s="418">
        <v>738</v>
      </c>
      <c r="G46" s="414">
        <f t="shared" si="4"/>
        <v>426.58959537572252</v>
      </c>
      <c r="H46" s="420">
        <v>431</v>
      </c>
    </row>
    <row r="47" spans="1:8" ht="35.1" customHeight="1">
      <c r="A47" s="137" t="s">
        <v>88</v>
      </c>
      <c r="B47" s="415">
        <v>3872</v>
      </c>
      <c r="C47" s="375">
        <v>1601</v>
      </c>
      <c r="D47" s="361">
        <f t="shared" si="5"/>
        <v>41.348140495867767</v>
      </c>
      <c r="E47" s="375">
        <v>500</v>
      </c>
      <c r="F47" s="418">
        <v>270</v>
      </c>
      <c r="G47" s="414">
        <f t="shared" si="4"/>
        <v>168.64459712679576</v>
      </c>
      <c r="H47" s="420">
        <v>245</v>
      </c>
    </row>
    <row r="48" spans="1:8" ht="35.1" customHeight="1">
      <c r="A48" s="137" t="s">
        <v>89</v>
      </c>
      <c r="B48" s="415">
        <v>6169</v>
      </c>
      <c r="C48" s="375">
        <v>6092</v>
      </c>
      <c r="D48" s="361">
        <f t="shared" si="5"/>
        <v>98.751823634300536</v>
      </c>
      <c r="E48" s="375">
        <v>0</v>
      </c>
      <c r="F48" s="418">
        <v>4886</v>
      </c>
      <c r="G48" s="414">
        <f t="shared" si="4"/>
        <v>802.03545633617864</v>
      </c>
      <c r="H48" s="420">
        <v>1476</v>
      </c>
    </row>
    <row r="49" spans="1:8" ht="35.1" customHeight="1">
      <c r="A49" s="137" t="s">
        <v>90</v>
      </c>
      <c r="B49" s="415">
        <v>3886</v>
      </c>
      <c r="C49" s="375">
        <v>0</v>
      </c>
      <c r="D49" s="361">
        <f t="shared" si="5"/>
        <v>0</v>
      </c>
      <c r="E49" s="375">
        <v>0</v>
      </c>
      <c r="F49" s="418"/>
      <c r="G49" s="414" t="e">
        <f t="shared" si="4"/>
        <v>#DIV/0!</v>
      </c>
      <c r="H49" s="421">
        <v>0</v>
      </c>
    </row>
    <row r="50" spans="1:8" ht="35.1" customHeight="1">
      <c r="A50" s="137" t="s">
        <v>91</v>
      </c>
      <c r="B50" s="415">
        <v>4014</v>
      </c>
      <c r="C50" s="375">
        <v>2683</v>
      </c>
      <c r="D50" s="361">
        <f t="shared" si="5"/>
        <v>66.84105630293972</v>
      </c>
      <c r="E50" s="375">
        <v>0</v>
      </c>
      <c r="F50" s="418">
        <v>2564</v>
      </c>
      <c r="G50" s="414">
        <f t="shared" si="4"/>
        <v>955.64666418188597</v>
      </c>
      <c r="H50" s="422">
        <v>796</v>
      </c>
    </row>
    <row r="51" spans="1:8" ht="35.1" customHeight="1">
      <c r="A51" s="247" t="s">
        <v>92</v>
      </c>
      <c r="B51" s="416">
        <v>3485</v>
      </c>
      <c r="C51" s="417">
        <v>1041</v>
      </c>
      <c r="D51" s="361">
        <f t="shared" si="5"/>
        <v>29.870875179340029</v>
      </c>
      <c r="E51" s="417">
        <v>500</v>
      </c>
      <c r="F51" s="419">
        <v>446</v>
      </c>
      <c r="G51" s="414">
        <f t="shared" si="4"/>
        <v>428.43419788664744</v>
      </c>
      <c r="H51" s="416">
        <v>313</v>
      </c>
    </row>
    <row r="52" spans="1:8" ht="24.95" customHeight="1">
      <c r="B52" s="149"/>
      <c r="C52" s="149"/>
      <c r="D52" s="149"/>
      <c r="E52" s="149"/>
      <c r="F52" s="149"/>
      <c r="G52" s="149"/>
      <c r="H52" s="149"/>
    </row>
    <row r="53" spans="1:8">
      <c r="A53" s="77" t="s">
        <v>340</v>
      </c>
      <c r="H53" s="151"/>
    </row>
    <row r="54" spans="1:8">
      <c r="H54" s="151"/>
    </row>
    <row r="55" spans="1:8">
      <c r="H55" s="151"/>
    </row>
    <row r="56" spans="1:8">
      <c r="H56" s="151"/>
    </row>
    <row r="57" spans="1:8">
      <c r="H57" s="151"/>
    </row>
    <row r="58" spans="1:8">
      <c r="H58" s="151"/>
    </row>
    <row r="59" spans="1:8">
      <c r="H59" s="151"/>
    </row>
    <row r="60" spans="1:8">
      <c r="H60" s="151"/>
    </row>
    <row r="61" spans="1:8">
      <c r="H61" s="151"/>
    </row>
    <row r="62" spans="1:8">
      <c r="H62" s="151"/>
    </row>
    <row r="63" spans="1:8">
      <c r="H63" s="151"/>
    </row>
    <row r="64" spans="1:8">
      <c r="H64" s="151"/>
    </row>
    <row r="65" spans="8:8">
      <c r="H65" s="151"/>
    </row>
    <row r="66" spans="8:8">
      <c r="H66" s="151"/>
    </row>
    <row r="67" spans="8:8">
      <c r="H67" s="151"/>
    </row>
    <row r="68" spans="8:8">
      <c r="H68" s="151"/>
    </row>
    <row r="69" spans="8:8">
      <c r="H69" s="151"/>
    </row>
    <row r="70" spans="8:8">
      <c r="H70" s="151"/>
    </row>
    <row r="71" spans="8:8">
      <c r="H71" s="151"/>
    </row>
    <row r="72" spans="8:8">
      <c r="H72" s="151"/>
    </row>
    <row r="73" spans="8:8">
      <c r="H73" s="151"/>
    </row>
    <row r="74" spans="8:8">
      <c r="H74" s="151"/>
    </row>
    <row r="75" spans="8:8">
      <c r="H75" s="151"/>
    </row>
    <row r="76" spans="8:8">
      <c r="H76" s="151"/>
    </row>
    <row r="77" spans="8:8">
      <c r="H77" s="151"/>
    </row>
    <row r="78" spans="8:8">
      <c r="H78" s="151"/>
    </row>
    <row r="79" spans="8:8">
      <c r="H79" s="151"/>
    </row>
    <row r="80" spans="8:8">
      <c r="H80" s="151"/>
    </row>
    <row r="81" spans="8:8">
      <c r="H81" s="151"/>
    </row>
    <row r="82" spans="8:8">
      <c r="H82" s="151"/>
    </row>
    <row r="83" spans="8:8">
      <c r="H83" s="151"/>
    </row>
    <row r="84" spans="8:8">
      <c r="H84" s="151"/>
    </row>
    <row r="85" spans="8:8">
      <c r="H85" s="151"/>
    </row>
    <row r="86" spans="8:8">
      <c r="H86" s="151"/>
    </row>
    <row r="87" spans="8:8">
      <c r="H87" s="151"/>
    </row>
    <row r="88" spans="8:8">
      <c r="H88" s="151"/>
    </row>
    <row r="89" spans="8:8">
      <c r="H89" s="151"/>
    </row>
    <row r="90" spans="8:8">
      <c r="H90" s="151"/>
    </row>
    <row r="91" spans="8:8">
      <c r="H91" s="151"/>
    </row>
    <row r="92" spans="8:8">
      <c r="H92" s="151"/>
    </row>
    <row r="93" spans="8:8">
      <c r="H93" s="151"/>
    </row>
    <row r="94" spans="8:8">
      <c r="H94" s="151"/>
    </row>
    <row r="95" spans="8:8">
      <c r="H95" s="151"/>
    </row>
    <row r="96" spans="8:8">
      <c r="H96" s="151"/>
    </row>
    <row r="97" spans="8:8">
      <c r="H97" s="151"/>
    </row>
    <row r="98" spans="8:8">
      <c r="H98" s="151"/>
    </row>
    <row r="99" spans="8:8">
      <c r="H99" s="151"/>
    </row>
    <row r="100" spans="8:8">
      <c r="H100" s="151"/>
    </row>
    <row r="101" spans="8:8">
      <c r="H101" s="151"/>
    </row>
    <row r="102" spans="8:8">
      <c r="H102" s="151"/>
    </row>
    <row r="103" spans="8:8">
      <c r="H103" s="151"/>
    </row>
    <row r="104" spans="8:8">
      <c r="H104" s="151"/>
    </row>
    <row r="105" spans="8:8">
      <c r="H105" s="151"/>
    </row>
    <row r="106" spans="8:8">
      <c r="H106" s="151"/>
    </row>
    <row r="107" spans="8:8">
      <c r="H107" s="151"/>
    </row>
    <row r="108" spans="8:8">
      <c r="H108" s="151"/>
    </row>
    <row r="109" spans="8:8">
      <c r="H109" s="151"/>
    </row>
    <row r="110" spans="8:8">
      <c r="H110" s="151"/>
    </row>
    <row r="111" spans="8:8">
      <c r="H111" s="151"/>
    </row>
    <row r="112" spans="8:8">
      <c r="H112" s="151"/>
    </row>
    <row r="113" spans="8:8">
      <c r="H113" s="151"/>
    </row>
    <row r="114" spans="8:8">
      <c r="H114" s="151"/>
    </row>
    <row r="115" spans="8:8">
      <c r="H115" s="151"/>
    </row>
    <row r="116" spans="8:8">
      <c r="H116" s="151"/>
    </row>
    <row r="117" spans="8:8">
      <c r="H117" s="151"/>
    </row>
    <row r="118" spans="8:8">
      <c r="H118" s="151"/>
    </row>
    <row r="119" spans="8:8">
      <c r="H119" s="151"/>
    </row>
    <row r="120" spans="8:8">
      <c r="H120" s="151"/>
    </row>
    <row r="121" spans="8:8">
      <c r="H121" s="151"/>
    </row>
    <row r="122" spans="8:8">
      <c r="H122" s="151"/>
    </row>
    <row r="123" spans="8:8">
      <c r="H123" s="151"/>
    </row>
    <row r="124" spans="8:8">
      <c r="H124" s="151"/>
    </row>
    <row r="125" spans="8:8">
      <c r="H125" s="151"/>
    </row>
    <row r="126" spans="8:8">
      <c r="H126" s="151"/>
    </row>
    <row r="127" spans="8:8">
      <c r="H127" s="151"/>
    </row>
    <row r="128" spans="8:8">
      <c r="H128" s="151"/>
    </row>
    <row r="129" spans="8:8">
      <c r="H129" s="151"/>
    </row>
    <row r="130" spans="8:8">
      <c r="H130" s="151"/>
    </row>
    <row r="131" spans="8:8">
      <c r="H131" s="151"/>
    </row>
    <row r="132" spans="8:8">
      <c r="H132" s="151"/>
    </row>
    <row r="133" spans="8:8">
      <c r="H133" s="151"/>
    </row>
    <row r="134" spans="8:8">
      <c r="H134" s="151"/>
    </row>
    <row r="135" spans="8:8">
      <c r="H135" s="151"/>
    </row>
    <row r="136" spans="8:8">
      <c r="H136" s="151"/>
    </row>
    <row r="137" spans="8:8">
      <c r="H137" s="151"/>
    </row>
    <row r="138" spans="8:8">
      <c r="H138" s="151"/>
    </row>
    <row r="139" spans="8:8">
      <c r="H139" s="151"/>
    </row>
    <row r="140" spans="8:8">
      <c r="H140" s="151"/>
    </row>
    <row r="141" spans="8:8">
      <c r="H141" s="151"/>
    </row>
    <row r="142" spans="8:8">
      <c r="H142" s="151"/>
    </row>
    <row r="143" spans="8:8">
      <c r="H143" s="151"/>
    </row>
    <row r="144" spans="8:8">
      <c r="H144" s="151"/>
    </row>
    <row r="145" spans="8:8">
      <c r="H145" s="151"/>
    </row>
    <row r="146" spans="8:8">
      <c r="H146" s="151"/>
    </row>
    <row r="147" spans="8:8">
      <c r="H147" s="151"/>
    </row>
    <row r="148" spans="8:8">
      <c r="H148" s="151"/>
    </row>
    <row r="149" spans="8:8">
      <c r="H149" s="151"/>
    </row>
    <row r="150" spans="8:8">
      <c r="H150" s="151"/>
    </row>
    <row r="151" spans="8:8">
      <c r="H151" s="151"/>
    </row>
    <row r="152" spans="8:8">
      <c r="H152" s="151"/>
    </row>
    <row r="153" spans="8:8">
      <c r="H153" s="151"/>
    </row>
    <row r="154" spans="8:8">
      <c r="H154" s="151"/>
    </row>
    <row r="155" spans="8:8">
      <c r="H155" s="151"/>
    </row>
    <row r="156" spans="8:8">
      <c r="H156" s="151"/>
    </row>
    <row r="157" spans="8:8">
      <c r="H157" s="151"/>
    </row>
    <row r="158" spans="8:8">
      <c r="H158" s="151"/>
    </row>
    <row r="159" spans="8:8">
      <c r="H159" s="151"/>
    </row>
    <row r="160" spans="8:8">
      <c r="H160" s="151"/>
    </row>
    <row r="161" spans="8:8">
      <c r="H161" s="151"/>
    </row>
    <row r="162" spans="8:8">
      <c r="H162" s="151"/>
    </row>
    <row r="163" spans="8:8">
      <c r="H163" s="151"/>
    </row>
    <row r="164" spans="8:8">
      <c r="H164" s="151"/>
    </row>
    <row r="165" spans="8:8">
      <c r="H165" s="151"/>
    </row>
    <row r="166" spans="8:8">
      <c r="H166" s="151"/>
    </row>
    <row r="167" spans="8:8">
      <c r="H167" s="151"/>
    </row>
    <row r="168" spans="8:8">
      <c r="H168" s="151"/>
    </row>
    <row r="169" spans="8:8">
      <c r="H169" s="151"/>
    </row>
    <row r="170" spans="8:8">
      <c r="H170" s="151"/>
    </row>
    <row r="171" spans="8:8">
      <c r="H171" s="151"/>
    </row>
    <row r="172" spans="8:8">
      <c r="H172" s="151"/>
    </row>
    <row r="173" spans="8:8">
      <c r="H173" s="151"/>
    </row>
    <row r="174" spans="8:8">
      <c r="H174" s="151"/>
    </row>
    <row r="175" spans="8:8">
      <c r="H175" s="151"/>
    </row>
    <row r="176" spans="8:8">
      <c r="H176" s="151"/>
    </row>
    <row r="177" spans="8:8">
      <c r="H177" s="151"/>
    </row>
    <row r="178" spans="8:8">
      <c r="H178" s="151"/>
    </row>
    <row r="179" spans="8:8">
      <c r="H179" s="151"/>
    </row>
    <row r="180" spans="8:8">
      <c r="H180" s="151"/>
    </row>
    <row r="181" spans="8:8">
      <c r="H181" s="151"/>
    </row>
    <row r="182" spans="8:8">
      <c r="H182" s="151"/>
    </row>
    <row r="183" spans="8:8">
      <c r="H183" s="151"/>
    </row>
    <row r="184" spans="8:8">
      <c r="H184" s="151"/>
    </row>
    <row r="185" spans="8:8">
      <c r="H185" s="151"/>
    </row>
    <row r="186" spans="8:8">
      <c r="H186" s="151"/>
    </row>
    <row r="187" spans="8:8">
      <c r="H187" s="151"/>
    </row>
    <row r="188" spans="8:8">
      <c r="H188" s="151"/>
    </row>
    <row r="189" spans="8:8">
      <c r="H189" s="151"/>
    </row>
    <row r="190" spans="8:8">
      <c r="H190" s="151"/>
    </row>
    <row r="191" spans="8:8">
      <c r="H191" s="151"/>
    </row>
    <row r="192" spans="8:8">
      <c r="H192" s="151"/>
    </row>
    <row r="193" spans="8:8">
      <c r="H193" s="151"/>
    </row>
    <row r="194" spans="8:8">
      <c r="H194" s="151"/>
    </row>
    <row r="195" spans="8:8">
      <c r="H195" s="151"/>
    </row>
    <row r="196" spans="8:8">
      <c r="H196" s="151"/>
    </row>
    <row r="197" spans="8:8">
      <c r="H197" s="151"/>
    </row>
    <row r="198" spans="8:8">
      <c r="H198" s="151"/>
    </row>
    <row r="199" spans="8:8">
      <c r="H199" s="151"/>
    </row>
    <row r="200" spans="8:8">
      <c r="H200" s="151"/>
    </row>
    <row r="201" spans="8:8">
      <c r="H201" s="151"/>
    </row>
    <row r="202" spans="8:8">
      <c r="H202" s="151"/>
    </row>
    <row r="203" spans="8:8">
      <c r="H203" s="151"/>
    </row>
    <row r="204" spans="8:8">
      <c r="H204" s="151"/>
    </row>
    <row r="205" spans="8:8">
      <c r="H205" s="151"/>
    </row>
    <row r="206" spans="8:8">
      <c r="H206" s="151"/>
    </row>
    <row r="207" spans="8:8">
      <c r="H207" s="151"/>
    </row>
    <row r="208" spans="8:8">
      <c r="H208" s="151"/>
    </row>
    <row r="209" spans="8:8">
      <c r="H209" s="151"/>
    </row>
    <row r="210" spans="8:8">
      <c r="H210" s="151"/>
    </row>
    <row r="211" spans="8:8">
      <c r="H211" s="151"/>
    </row>
    <row r="212" spans="8:8">
      <c r="H212" s="151"/>
    </row>
    <row r="213" spans="8:8">
      <c r="H213" s="151"/>
    </row>
    <row r="214" spans="8:8">
      <c r="H214" s="151"/>
    </row>
    <row r="215" spans="8:8">
      <c r="H215" s="151"/>
    </row>
    <row r="216" spans="8:8">
      <c r="H216" s="151"/>
    </row>
    <row r="217" spans="8:8">
      <c r="H217" s="151"/>
    </row>
    <row r="218" spans="8:8">
      <c r="H218" s="151"/>
    </row>
    <row r="219" spans="8:8">
      <c r="H219" s="151"/>
    </row>
    <row r="220" spans="8:8">
      <c r="H220" s="151"/>
    </row>
    <row r="221" spans="8:8">
      <c r="H221" s="151"/>
    </row>
    <row r="222" spans="8:8">
      <c r="H222" s="151"/>
    </row>
    <row r="223" spans="8:8">
      <c r="H223" s="151"/>
    </row>
    <row r="224" spans="8:8">
      <c r="H224" s="151"/>
    </row>
    <row r="225" spans="8:8">
      <c r="H225" s="151"/>
    </row>
    <row r="226" spans="8:8">
      <c r="H226" s="151"/>
    </row>
    <row r="227" spans="8:8">
      <c r="H227" s="151"/>
    </row>
    <row r="228" spans="8:8">
      <c r="H228" s="151"/>
    </row>
    <row r="229" spans="8:8">
      <c r="H229" s="151"/>
    </row>
    <row r="230" spans="8:8">
      <c r="H230" s="151"/>
    </row>
    <row r="231" spans="8:8">
      <c r="H231" s="151"/>
    </row>
    <row r="232" spans="8:8">
      <c r="H232" s="151"/>
    </row>
    <row r="233" spans="8:8">
      <c r="H233" s="151"/>
    </row>
    <row r="234" spans="8:8">
      <c r="H234" s="151"/>
    </row>
    <row r="235" spans="8:8">
      <c r="H235" s="151"/>
    </row>
    <row r="236" spans="8:8">
      <c r="H236" s="151"/>
    </row>
    <row r="237" spans="8:8">
      <c r="H237" s="151"/>
    </row>
    <row r="238" spans="8:8">
      <c r="H238" s="151"/>
    </row>
    <row r="239" spans="8:8">
      <c r="H239" s="151"/>
    </row>
    <row r="240" spans="8:8">
      <c r="H240" s="151"/>
    </row>
    <row r="241" spans="8:8">
      <c r="H241" s="151"/>
    </row>
    <row r="242" spans="8:8">
      <c r="H242" s="151"/>
    </row>
    <row r="243" spans="8:8">
      <c r="H243" s="151"/>
    </row>
    <row r="244" spans="8:8">
      <c r="H244" s="151"/>
    </row>
    <row r="245" spans="8:8">
      <c r="H245" s="151"/>
    </row>
    <row r="246" spans="8:8">
      <c r="H246" s="151"/>
    </row>
  </sheetData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7" pageOrder="overThenDown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O58"/>
  <sheetViews>
    <sheetView view="pageBreakPreview" topLeftCell="K1" zoomScaleNormal="100" workbookViewId="0">
      <selection activeCell="AG6" sqref="AG6"/>
    </sheetView>
  </sheetViews>
  <sheetFormatPr defaultRowHeight="13.5" outlineLevelRow="1"/>
  <cols>
    <col min="1" max="1" width="12" style="16" customWidth="1"/>
    <col min="2" max="2" width="12.42578125" style="16" customWidth="1"/>
    <col min="3" max="14" width="9.85546875" style="16" customWidth="1"/>
    <col min="15" max="15" width="10.7109375" style="16" customWidth="1"/>
    <col min="16" max="16" width="12.28515625" style="16" bestFit="1" customWidth="1"/>
    <col min="17" max="18" width="11.28515625" style="16" bestFit="1" customWidth="1"/>
    <col min="19" max="19" width="10.5703125" style="16" bestFit="1" customWidth="1"/>
    <col min="20" max="20" width="10.42578125" style="16" customWidth="1"/>
    <col min="21" max="21" width="10.5703125" style="16" bestFit="1" customWidth="1"/>
    <col min="22" max="22" width="10.42578125" style="16" bestFit="1" customWidth="1"/>
    <col min="23" max="24" width="11.28515625" style="16" bestFit="1" customWidth="1"/>
    <col min="25" max="28" width="8.42578125" style="16" customWidth="1"/>
    <col min="29" max="29" width="9.7109375" style="16" bestFit="1" customWidth="1"/>
    <col min="30" max="33" width="8.42578125" style="16" customWidth="1"/>
    <col min="34" max="34" width="9.28515625" style="16" customWidth="1"/>
    <col min="35" max="37" width="9.140625" style="16"/>
    <col min="38" max="38" width="12.5703125" style="16" customWidth="1"/>
    <col min="39" max="39" width="10.85546875" style="16" customWidth="1"/>
    <col min="40" max="41" width="10.5703125" style="16" customWidth="1"/>
    <col min="42" max="16384" width="9.140625" style="16"/>
  </cols>
  <sheetData>
    <row r="1" spans="1:41" s="5" customFormat="1" ht="24.95" customHeight="1">
      <c r="N1" s="59"/>
    </row>
    <row r="2" spans="1:41" s="5" customFormat="1" ht="24.95" customHeight="1">
      <c r="N2" s="59"/>
    </row>
    <row r="3" spans="1:41" s="5" customFormat="1" ht="24.95" customHeight="1">
      <c r="N3" s="59"/>
    </row>
    <row r="4" spans="1:41" s="9" customFormat="1" ht="24.95" customHeight="1">
      <c r="A4" s="6" t="s">
        <v>176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6" t="s">
        <v>177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8"/>
      <c r="AG4" s="7"/>
    </row>
    <row r="5" spans="1:41" s="12" customFormat="1" ht="23.1" customHeight="1">
      <c r="A5" s="6" t="s">
        <v>178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6" t="s">
        <v>179</v>
      </c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41" s="13" customFormat="1" ht="15" customHeight="1" thickBot="1">
      <c r="A6" s="13" t="s">
        <v>180</v>
      </c>
      <c r="N6" s="13" t="s">
        <v>394</v>
      </c>
      <c r="O6" s="13" t="s">
        <v>180</v>
      </c>
      <c r="AG6" s="13" t="s">
        <v>394</v>
      </c>
    </row>
    <row r="7" spans="1:41" s="9" customFormat="1" ht="16.5" customHeight="1">
      <c r="A7" s="229" t="s">
        <v>82</v>
      </c>
      <c r="B7" s="493" t="s">
        <v>263</v>
      </c>
      <c r="C7" s="537" t="s">
        <v>264</v>
      </c>
      <c r="D7" s="538"/>
      <c r="E7" s="538"/>
      <c r="F7" s="538"/>
      <c r="G7" s="538"/>
      <c r="H7" s="539"/>
      <c r="I7" s="494" t="s">
        <v>265</v>
      </c>
      <c r="J7" s="494"/>
      <c r="K7" s="494"/>
      <c r="L7" s="494"/>
      <c r="M7" s="494"/>
      <c r="N7" s="494"/>
      <c r="O7" s="493" t="s">
        <v>82</v>
      </c>
      <c r="P7" s="494" t="s">
        <v>266</v>
      </c>
      <c r="Q7" s="494"/>
      <c r="R7" s="494"/>
      <c r="S7" s="494"/>
      <c r="T7" s="494"/>
      <c r="U7" s="494"/>
      <c r="V7" s="495" t="s">
        <v>267</v>
      </c>
      <c r="W7" s="494"/>
      <c r="X7" s="494"/>
      <c r="Y7" s="494"/>
      <c r="Z7" s="494"/>
      <c r="AA7" s="494"/>
      <c r="AB7" s="494"/>
      <c r="AC7" s="494"/>
      <c r="AD7" s="494"/>
      <c r="AE7" s="494"/>
      <c r="AF7" s="494"/>
      <c r="AG7" s="494"/>
    </row>
    <row r="8" spans="1:41" s="9" customFormat="1" ht="13.5" customHeight="1">
      <c r="A8" s="232"/>
      <c r="B8" s="496"/>
      <c r="C8" s="496" t="s">
        <v>13</v>
      </c>
      <c r="D8" s="496" t="s">
        <v>325</v>
      </c>
      <c r="E8" s="496" t="s">
        <v>326</v>
      </c>
      <c r="F8" s="496" t="s">
        <v>14</v>
      </c>
      <c r="G8" s="496" t="s">
        <v>327</v>
      </c>
      <c r="H8" s="496" t="s">
        <v>261</v>
      </c>
      <c r="I8" s="496" t="s">
        <v>13</v>
      </c>
      <c r="J8" s="496" t="s">
        <v>325</v>
      </c>
      <c r="K8" s="496" t="s">
        <v>326</v>
      </c>
      <c r="L8" s="496" t="s">
        <v>14</v>
      </c>
      <c r="M8" s="497" t="s">
        <v>327</v>
      </c>
      <c r="N8" s="497" t="s">
        <v>261</v>
      </c>
      <c r="O8" s="496"/>
      <c r="P8" s="496" t="s">
        <v>13</v>
      </c>
      <c r="Q8" s="496" t="s">
        <v>325</v>
      </c>
      <c r="R8" s="496" t="s">
        <v>326</v>
      </c>
      <c r="S8" s="496" t="s">
        <v>14</v>
      </c>
      <c r="T8" s="498" t="s">
        <v>327</v>
      </c>
      <c r="U8" s="497" t="s">
        <v>261</v>
      </c>
      <c r="V8" s="499" t="s">
        <v>13</v>
      </c>
      <c r="W8" s="496" t="s">
        <v>325</v>
      </c>
      <c r="X8" s="496" t="s">
        <v>326</v>
      </c>
      <c r="Y8" s="496" t="s">
        <v>14</v>
      </c>
      <c r="Z8" s="496" t="s">
        <v>327</v>
      </c>
      <c r="AA8" s="496"/>
      <c r="AB8" s="496" t="s">
        <v>333</v>
      </c>
      <c r="AC8" s="496"/>
      <c r="AD8" s="500" t="s">
        <v>15</v>
      </c>
      <c r="AE8" s="500" t="s">
        <v>16</v>
      </c>
      <c r="AF8" s="496" t="s">
        <v>268</v>
      </c>
      <c r="AG8" s="497" t="s">
        <v>181</v>
      </c>
    </row>
    <row r="9" spans="1:41" s="9" customFormat="1" ht="13.5" customHeight="1">
      <c r="A9" s="232"/>
      <c r="B9" s="496"/>
      <c r="C9" s="496" t="s">
        <v>182</v>
      </c>
      <c r="D9" s="496" t="s">
        <v>328</v>
      </c>
      <c r="E9" s="496" t="s">
        <v>329</v>
      </c>
      <c r="F9" s="496" t="s">
        <v>330</v>
      </c>
      <c r="G9" s="496" t="s">
        <v>14</v>
      </c>
      <c r="H9" s="496"/>
      <c r="I9" s="496"/>
      <c r="J9" s="496" t="s">
        <v>328</v>
      </c>
      <c r="K9" s="496" t="s">
        <v>329</v>
      </c>
      <c r="L9" s="496" t="s">
        <v>330</v>
      </c>
      <c r="M9" s="497" t="s">
        <v>14</v>
      </c>
      <c r="N9" s="497"/>
      <c r="O9" s="496"/>
      <c r="P9" s="496"/>
      <c r="Q9" s="496" t="s">
        <v>328</v>
      </c>
      <c r="R9" s="496" t="s">
        <v>329</v>
      </c>
      <c r="S9" s="496" t="s">
        <v>330</v>
      </c>
      <c r="T9" s="499" t="s">
        <v>14</v>
      </c>
      <c r="U9" s="497"/>
      <c r="V9" s="499"/>
      <c r="W9" s="496" t="s">
        <v>328</v>
      </c>
      <c r="X9" s="496" t="s">
        <v>329</v>
      </c>
      <c r="Y9" s="496"/>
      <c r="Z9" s="496" t="s">
        <v>14</v>
      </c>
      <c r="AA9" s="496" t="s">
        <v>334</v>
      </c>
      <c r="AB9" s="496" t="s">
        <v>335</v>
      </c>
      <c r="AC9" s="496" t="s">
        <v>336</v>
      </c>
      <c r="AD9" s="500" t="s">
        <v>17</v>
      </c>
      <c r="AE9" s="496" t="s">
        <v>23</v>
      </c>
      <c r="AF9" s="496"/>
      <c r="AG9" s="497"/>
    </row>
    <row r="10" spans="1:41" s="9" customFormat="1" ht="13.5" customHeight="1">
      <c r="A10" s="236" t="s">
        <v>288</v>
      </c>
      <c r="B10" s="501" t="s">
        <v>1</v>
      </c>
      <c r="C10" s="501" t="s">
        <v>183</v>
      </c>
      <c r="D10" s="501" t="s">
        <v>331</v>
      </c>
      <c r="E10" s="501" t="s">
        <v>331</v>
      </c>
      <c r="F10" s="501" t="s">
        <v>332</v>
      </c>
      <c r="G10" s="501"/>
      <c r="H10" s="501" t="s">
        <v>7</v>
      </c>
      <c r="I10" s="501"/>
      <c r="J10" s="501" t="s">
        <v>331</v>
      </c>
      <c r="K10" s="501" t="s">
        <v>331</v>
      </c>
      <c r="L10" s="501" t="s">
        <v>332</v>
      </c>
      <c r="M10" s="502"/>
      <c r="N10" s="502"/>
      <c r="O10" s="501" t="s">
        <v>193</v>
      </c>
      <c r="P10" s="501"/>
      <c r="Q10" s="501" t="s">
        <v>331</v>
      </c>
      <c r="R10" s="501" t="s">
        <v>331</v>
      </c>
      <c r="S10" s="501" t="s">
        <v>332</v>
      </c>
      <c r="T10" s="503"/>
      <c r="U10" s="502"/>
      <c r="V10" s="503"/>
      <c r="W10" s="501" t="s">
        <v>331</v>
      </c>
      <c r="X10" s="501" t="s">
        <v>331</v>
      </c>
      <c r="Y10" s="501" t="s">
        <v>24</v>
      </c>
      <c r="Z10" s="501"/>
      <c r="AA10" s="501"/>
      <c r="AB10" s="501"/>
      <c r="AC10" s="501"/>
      <c r="AD10" s="501" t="s">
        <v>25</v>
      </c>
      <c r="AE10" s="501" t="s">
        <v>26</v>
      </c>
      <c r="AF10" s="501" t="s">
        <v>18</v>
      </c>
      <c r="AG10" s="502" t="s">
        <v>184</v>
      </c>
      <c r="AL10" s="112"/>
      <c r="AM10" s="112"/>
      <c r="AN10" s="112"/>
      <c r="AO10" s="112"/>
    </row>
    <row r="11" spans="1:41" ht="24" hidden="1" customHeight="1">
      <c r="A11" s="129">
        <v>2012</v>
      </c>
      <c r="B11" s="492">
        <v>335257</v>
      </c>
      <c r="C11" s="492">
        <v>1400</v>
      </c>
      <c r="D11" s="492">
        <v>0</v>
      </c>
      <c r="E11" s="492"/>
      <c r="F11" s="492">
        <v>1069</v>
      </c>
      <c r="G11" s="492"/>
      <c r="H11" s="492">
        <v>331</v>
      </c>
      <c r="I11" s="492">
        <v>7677</v>
      </c>
      <c r="J11" s="492">
        <v>1226</v>
      </c>
      <c r="K11" s="492"/>
      <c r="L11" s="492">
        <v>6451</v>
      </c>
      <c r="M11" s="492"/>
      <c r="N11" s="492">
        <v>0</v>
      </c>
      <c r="O11" s="491">
        <v>2012</v>
      </c>
      <c r="P11" s="492">
        <v>227317</v>
      </c>
      <c r="Q11" s="492">
        <v>1470</v>
      </c>
      <c r="R11" s="492"/>
      <c r="S11" s="492">
        <v>114132</v>
      </c>
      <c r="T11" s="492"/>
      <c r="U11" s="492">
        <v>111715</v>
      </c>
      <c r="V11" s="492">
        <v>98863</v>
      </c>
      <c r="W11" s="492"/>
      <c r="X11" s="492"/>
      <c r="Y11" s="492">
        <v>127</v>
      </c>
      <c r="Z11" s="492"/>
      <c r="AA11" s="492"/>
      <c r="AB11" s="492"/>
      <c r="AC11" s="492"/>
      <c r="AD11" s="492">
        <v>10004</v>
      </c>
      <c r="AE11" s="492">
        <v>0</v>
      </c>
      <c r="AF11" s="492">
        <v>0</v>
      </c>
      <c r="AG11" s="492">
        <v>34010</v>
      </c>
      <c r="AH11" s="94"/>
      <c r="AL11" s="35"/>
      <c r="AM11" s="35"/>
      <c r="AN11" s="35"/>
      <c r="AO11" s="113"/>
    </row>
    <row r="12" spans="1:41" s="463" customFormat="1" ht="24" customHeight="1">
      <c r="A12" s="129">
        <v>2013</v>
      </c>
      <c r="B12" s="492">
        <v>554713</v>
      </c>
      <c r="C12" s="492">
        <v>15563</v>
      </c>
      <c r="D12" s="492">
        <v>15073</v>
      </c>
      <c r="E12" s="492">
        <v>0</v>
      </c>
      <c r="F12" s="492">
        <v>490</v>
      </c>
      <c r="G12" s="492">
        <v>0</v>
      </c>
      <c r="H12" s="492">
        <v>0</v>
      </c>
      <c r="I12" s="492">
        <v>7874</v>
      </c>
      <c r="J12" s="492">
        <v>2451</v>
      </c>
      <c r="K12" s="492">
        <v>0</v>
      </c>
      <c r="L12" s="492">
        <v>2950</v>
      </c>
      <c r="M12" s="492">
        <v>1940</v>
      </c>
      <c r="N12" s="492">
        <v>533</v>
      </c>
      <c r="O12" s="491">
        <v>2013</v>
      </c>
      <c r="P12" s="492">
        <v>265348</v>
      </c>
      <c r="Q12" s="492">
        <v>26200</v>
      </c>
      <c r="R12" s="492">
        <v>0</v>
      </c>
      <c r="S12" s="492">
        <v>48920</v>
      </c>
      <c r="T12" s="492">
        <v>16939</v>
      </c>
      <c r="U12" s="492">
        <v>173289</v>
      </c>
      <c r="V12" s="492">
        <v>265928</v>
      </c>
      <c r="W12" s="492">
        <v>0</v>
      </c>
      <c r="X12" s="492">
        <v>0</v>
      </c>
      <c r="Y12" s="492">
        <v>0</v>
      </c>
      <c r="Z12" s="492">
        <v>0</v>
      </c>
      <c r="AA12" s="492">
        <v>10065</v>
      </c>
      <c r="AB12" s="492"/>
      <c r="AC12" s="492">
        <v>251213</v>
      </c>
      <c r="AD12" s="492">
        <v>559</v>
      </c>
      <c r="AE12" s="492">
        <v>2748</v>
      </c>
      <c r="AF12" s="492">
        <v>0</v>
      </c>
      <c r="AG12" s="492">
        <v>1343</v>
      </c>
      <c r="AH12" s="462"/>
      <c r="AL12" s="464"/>
      <c r="AM12" s="464"/>
      <c r="AN12" s="465"/>
      <c r="AO12" s="466"/>
    </row>
    <row r="13" spans="1:41" s="463" customFormat="1" ht="24" customHeight="1">
      <c r="A13" s="129">
        <v>2014</v>
      </c>
      <c r="B13" s="492">
        <v>342713</v>
      </c>
      <c r="C13" s="492">
        <v>1400</v>
      </c>
      <c r="D13" s="492">
        <v>0</v>
      </c>
      <c r="E13" s="492">
        <v>0</v>
      </c>
      <c r="F13" s="492">
        <v>269</v>
      </c>
      <c r="G13" s="492">
        <v>800</v>
      </c>
      <c r="H13" s="492">
        <v>331</v>
      </c>
      <c r="I13" s="492">
        <v>7677</v>
      </c>
      <c r="J13" s="492">
        <v>1226</v>
      </c>
      <c r="K13" s="492">
        <v>0</v>
      </c>
      <c r="L13" s="492">
        <v>461</v>
      </c>
      <c r="M13" s="492">
        <v>5990</v>
      </c>
      <c r="N13" s="492">
        <v>0</v>
      </c>
      <c r="O13" s="491">
        <v>2014</v>
      </c>
      <c r="P13" s="492">
        <v>234796</v>
      </c>
      <c r="Q13" s="492">
        <v>1083</v>
      </c>
      <c r="R13" s="492">
        <v>0</v>
      </c>
      <c r="S13" s="492">
        <v>0</v>
      </c>
      <c r="T13" s="492">
        <v>120963</v>
      </c>
      <c r="U13" s="492">
        <v>112750</v>
      </c>
      <c r="V13" s="492">
        <v>98840</v>
      </c>
      <c r="W13" s="492">
        <v>0</v>
      </c>
      <c r="X13" s="492">
        <v>0</v>
      </c>
      <c r="Y13" s="492">
        <v>0</v>
      </c>
      <c r="Z13" s="492">
        <v>127</v>
      </c>
      <c r="AA13" s="492">
        <v>58110</v>
      </c>
      <c r="AB13" s="492"/>
      <c r="AC13" s="492">
        <v>704</v>
      </c>
      <c r="AD13" s="492">
        <v>7910</v>
      </c>
      <c r="AE13" s="492">
        <v>0</v>
      </c>
      <c r="AF13" s="492">
        <v>0</v>
      </c>
      <c r="AG13" s="492">
        <v>31989</v>
      </c>
      <c r="AH13" s="462"/>
      <c r="AL13" s="464"/>
      <c r="AM13" s="464"/>
      <c r="AN13" s="465"/>
      <c r="AO13" s="466"/>
    </row>
    <row r="14" spans="1:41" s="467" customFormat="1" ht="24" customHeight="1">
      <c r="A14" s="129">
        <v>2015</v>
      </c>
      <c r="B14" s="492">
        <v>364023</v>
      </c>
      <c r="C14" s="492">
        <v>1400</v>
      </c>
      <c r="D14" s="492">
        <v>0</v>
      </c>
      <c r="E14" s="492">
        <v>0</v>
      </c>
      <c r="F14" s="492">
        <v>269</v>
      </c>
      <c r="G14" s="492">
        <v>800</v>
      </c>
      <c r="H14" s="492">
        <v>331</v>
      </c>
      <c r="I14" s="492">
        <v>7677</v>
      </c>
      <c r="J14" s="492">
        <v>1226</v>
      </c>
      <c r="K14" s="492">
        <v>0</v>
      </c>
      <c r="L14" s="492">
        <v>461</v>
      </c>
      <c r="M14" s="492">
        <v>5990</v>
      </c>
      <c r="N14" s="492">
        <v>0</v>
      </c>
      <c r="O14" s="491">
        <v>2015</v>
      </c>
      <c r="P14" s="492">
        <v>253320</v>
      </c>
      <c r="Q14" s="492">
        <v>1470</v>
      </c>
      <c r="R14" s="492"/>
      <c r="S14" s="492">
        <v>128485</v>
      </c>
      <c r="T14" s="492"/>
      <c r="U14" s="492">
        <v>123365</v>
      </c>
      <c r="V14" s="492">
        <v>101626</v>
      </c>
      <c r="W14" s="492"/>
      <c r="X14" s="492"/>
      <c r="Y14" s="492">
        <v>127</v>
      </c>
      <c r="Z14" s="492"/>
      <c r="AA14" s="492"/>
      <c r="AB14" s="492"/>
      <c r="AC14" s="492"/>
      <c r="AD14" s="492">
        <v>10004</v>
      </c>
      <c r="AE14" s="492">
        <v>0</v>
      </c>
      <c r="AF14" s="492">
        <v>0</v>
      </c>
      <c r="AG14" s="492">
        <v>34010</v>
      </c>
      <c r="AH14" s="462"/>
      <c r="AL14" s="464"/>
      <c r="AM14" s="464"/>
      <c r="AN14" s="464"/>
      <c r="AO14" s="466"/>
    </row>
    <row r="15" spans="1:41" s="467" customFormat="1" ht="24" customHeight="1">
      <c r="A15" s="129">
        <v>2016</v>
      </c>
      <c r="B15" s="492">
        <v>468744</v>
      </c>
      <c r="C15" s="492">
        <v>1400</v>
      </c>
      <c r="D15" s="492">
        <v>0</v>
      </c>
      <c r="E15" s="492">
        <v>0</v>
      </c>
      <c r="F15" s="492">
        <v>269</v>
      </c>
      <c r="G15" s="492">
        <v>800</v>
      </c>
      <c r="H15" s="492">
        <v>331</v>
      </c>
      <c r="I15" s="492">
        <v>8112</v>
      </c>
      <c r="J15" s="492">
        <v>1226</v>
      </c>
      <c r="K15" s="492">
        <v>435</v>
      </c>
      <c r="L15" s="492">
        <v>461</v>
      </c>
      <c r="M15" s="492">
        <v>5990</v>
      </c>
      <c r="N15" s="492">
        <v>0</v>
      </c>
      <c r="O15" s="491">
        <v>2016</v>
      </c>
      <c r="P15" s="492">
        <v>355514</v>
      </c>
      <c r="Q15" s="492">
        <v>1083</v>
      </c>
      <c r="R15" s="492">
        <v>0</v>
      </c>
      <c r="S15" s="492">
        <v>0</v>
      </c>
      <c r="T15" s="492">
        <v>135291</v>
      </c>
      <c r="U15" s="492">
        <v>219140</v>
      </c>
      <c r="V15" s="492">
        <v>103718</v>
      </c>
      <c r="W15" s="492">
        <v>0</v>
      </c>
      <c r="X15" s="492">
        <v>0</v>
      </c>
      <c r="Y15" s="492">
        <v>0</v>
      </c>
      <c r="Z15" s="492">
        <v>127</v>
      </c>
      <c r="AA15" s="492">
        <v>62911</v>
      </c>
      <c r="AB15" s="492">
        <v>0</v>
      </c>
      <c r="AC15" s="492">
        <v>781</v>
      </c>
      <c r="AD15" s="492">
        <v>7910</v>
      </c>
      <c r="AE15" s="492">
        <v>0</v>
      </c>
      <c r="AF15" s="492">
        <v>0</v>
      </c>
      <c r="AG15" s="492">
        <v>31989</v>
      </c>
      <c r="AH15" s="462"/>
      <c r="AL15" s="464"/>
      <c r="AM15" s="464"/>
      <c r="AN15" s="464"/>
      <c r="AO15" s="466"/>
    </row>
    <row r="16" spans="1:41" s="467" customFormat="1" ht="24" hidden="1" customHeight="1" outlineLevel="1">
      <c r="A16" s="134">
        <v>2016</v>
      </c>
      <c r="B16" s="504">
        <f t="shared" ref="B16:N16" si="0">SUM(B18:B52)</f>
        <v>2393943.9000000004</v>
      </c>
      <c r="C16" s="504">
        <f t="shared" si="0"/>
        <v>6964</v>
      </c>
      <c r="D16" s="504">
        <f t="shared" si="0"/>
        <v>0</v>
      </c>
      <c r="E16" s="504"/>
      <c r="F16" s="504">
        <f t="shared" si="0"/>
        <v>2945</v>
      </c>
      <c r="G16" s="504"/>
      <c r="H16" s="504">
        <f t="shared" si="0"/>
        <v>1619</v>
      </c>
      <c r="I16" s="504">
        <f t="shared" si="0"/>
        <v>46694</v>
      </c>
      <c r="J16" s="504">
        <f t="shared" si="0"/>
        <v>3904</v>
      </c>
      <c r="K16" s="504"/>
      <c r="L16" s="504">
        <f t="shared" si="0"/>
        <v>18347</v>
      </c>
      <c r="M16" s="504"/>
      <c r="N16" s="504">
        <f t="shared" si="0"/>
        <v>1047</v>
      </c>
      <c r="O16" s="505">
        <v>2016</v>
      </c>
      <c r="P16" s="504">
        <f t="shared" ref="P16:AG16" si="1">SUM(P18:P52)</f>
        <v>1863418</v>
      </c>
      <c r="Q16" s="504">
        <f t="shared" si="1"/>
        <v>4926</v>
      </c>
      <c r="R16" s="504"/>
      <c r="S16" s="504">
        <f t="shared" si="1"/>
        <v>302832</v>
      </c>
      <c r="T16" s="504"/>
      <c r="U16" s="504">
        <f t="shared" si="1"/>
        <v>944494</v>
      </c>
      <c r="V16" s="504">
        <f t="shared" si="1"/>
        <v>476867.9</v>
      </c>
      <c r="W16" s="504"/>
      <c r="X16" s="504"/>
      <c r="Y16" s="504">
        <f t="shared" si="1"/>
        <v>270</v>
      </c>
      <c r="Z16" s="504"/>
      <c r="AA16" s="504"/>
      <c r="AB16" s="504"/>
      <c r="AC16" s="504"/>
      <c r="AD16" s="504">
        <f>SUM(AD18:AD52)</f>
        <v>35424</v>
      </c>
      <c r="AE16" s="504">
        <f t="shared" si="1"/>
        <v>114346.9</v>
      </c>
      <c r="AF16" s="504">
        <f>SUM(AF18:AF52)</f>
        <v>0</v>
      </c>
      <c r="AG16" s="504">
        <f t="shared" si="1"/>
        <v>93142</v>
      </c>
      <c r="AH16" s="462"/>
      <c r="AL16" s="464"/>
      <c r="AM16" s="464"/>
      <c r="AN16" s="464"/>
      <c r="AO16" s="466"/>
    </row>
    <row r="17" spans="1:41" s="467" customFormat="1" ht="16.5" hidden="1" customHeight="1" outlineLevel="1">
      <c r="A17" s="129"/>
      <c r="B17" s="492"/>
      <c r="C17" s="506"/>
      <c r="D17" s="492"/>
      <c r="E17" s="492"/>
      <c r="F17" s="492"/>
      <c r="G17" s="492"/>
      <c r="H17" s="492"/>
      <c r="I17" s="492"/>
      <c r="J17" s="492"/>
      <c r="K17" s="492"/>
      <c r="L17" s="492"/>
      <c r="M17" s="492"/>
      <c r="N17" s="492"/>
      <c r="O17" s="505"/>
      <c r="P17" s="492"/>
      <c r="Q17" s="492"/>
      <c r="R17" s="492"/>
      <c r="S17" s="492"/>
      <c r="T17" s="492"/>
      <c r="U17" s="492"/>
      <c r="V17" s="492"/>
      <c r="W17" s="492"/>
      <c r="X17" s="492"/>
      <c r="Y17" s="492"/>
      <c r="Z17" s="492"/>
      <c r="AA17" s="492"/>
      <c r="AB17" s="492"/>
      <c r="AC17" s="492"/>
      <c r="AD17" s="492"/>
      <c r="AE17" s="492"/>
      <c r="AF17" s="492"/>
      <c r="AG17" s="492"/>
      <c r="AL17" s="464"/>
      <c r="AM17" s="464"/>
      <c r="AN17" s="464"/>
      <c r="AO17" s="466"/>
    </row>
    <row r="18" spans="1:41" s="467" customFormat="1" ht="33.75" hidden="1" customHeight="1" outlineLevel="1">
      <c r="A18" s="137" t="s">
        <v>105</v>
      </c>
      <c r="B18" s="507">
        <f t="shared" ref="B18:B27" si="2">C18+I18+P18+V18</f>
        <v>177585</v>
      </c>
      <c r="C18" s="507">
        <f t="shared" ref="C18:C27" si="3">SUM(D18:H18)</f>
        <v>800</v>
      </c>
      <c r="D18" s="508" t="s">
        <v>248</v>
      </c>
      <c r="E18" s="508"/>
      <c r="F18" s="508">
        <v>800</v>
      </c>
      <c r="G18" s="508"/>
      <c r="H18" s="508">
        <v>0</v>
      </c>
      <c r="I18" s="507">
        <f t="shared" ref="I18:I27" si="4">SUM(J18:N18)</f>
        <v>3855</v>
      </c>
      <c r="J18" s="509">
        <v>0</v>
      </c>
      <c r="K18" s="509"/>
      <c r="L18" s="509">
        <v>3855</v>
      </c>
      <c r="M18" s="509"/>
      <c r="N18" s="509" t="s">
        <v>248</v>
      </c>
      <c r="O18" s="114" t="s">
        <v>105</v>
      </c>
      <c r="P18" s="507">
        <f t="shared" ref="P18:P27" si="5">SUM(Q18:U18)</f>
        <v>152976</v>
      </c>
      <c r="Q18" s="509">
        <v>0</v>
      </c>
      <c r="R18" s="509"/>
      <c r="S18" s="509">
        <v>70636</v>
      </c>
      <c r="T18" s="509"/>
      <c r="U18" s="509">
        <v>82340</v>
      </c>
      <c r="V18" s="507">
        <f t="shared" ref="V18:V27" si="6">SUM(Y18:AG18)</f>
        <v>19954</v>
      </c>
      <c r="W18" s="507"/>
      <c r="X18" s="507"/>
      <c r="Y18" s="509">
        <v>127</v>
      </c>
      <c r="Z18" s="509"/>
      <c r="AA18" s="509"/>
      <c r="AB18" s="509"/>
      <c r="AC18" s="509"/>
      <c r="AD18" s="509">
        <v>7742</v>
      </c>
      <c r="AE18" s="509">
        <v>0</v>
      </c>
      <c r="AF18" s="509">
        <v>0</v>
      </c>
      <c r="AG18" s="509">
        <v>12085</v>
      </c>
      <c r="AL18" s="464"/>
      <c r="AM18" s="464"/>
      <c r="AN18" s="464"/>
      <c r="AO18" s="466"/>
    </row>
    <row r="19" spans="1:41" s="467" customFormat="1" ht="33.75" hidden="1" customHeight="1" outlineLevel="1">
      <c r="A19" s="137" t="s">
        <v>84</v>
      </c>
      <c r="B19" s="507">
        <f t="shared" si="2"/>
        <v>30722</v>
      </c>
      <c r="C19" s="507">
        <f t="shared" si="3"/>
        <v>219</v>
      </c>
      <c r="D19" s="508" t="s">
        <v>248</v>
      </c>
      <c r="E19" s="508"/>
      <c r="F19" s="508">
        <v>219</v>
      </c>
      <c r="G19" s="508"/>
      <c r="H19" s="508">
        <v>0</v>
      </c>
      <c r="I19" s="507">
        <f t="shared" si="4"/>
        <v>1268</v>
      </c>
      <c r="J19" s="509">
        <v>0</v>
      </c>
      <c r="K19" s="509"/>
      <c r="L19" s="509">
        <v>1268</v>
      </c>
      <c r="M19" s="509"/>
      <c r="N19" s="509" t="s">
        <v>248</v>
      </c>
      <c r="O19" s="114" t="s">
        <v>84</v>
      </c>
      <c r="P19" s="507">
        <f t="shared" si="5"/>
        <v>26331</v>
      </c>
      <c r="Q19" s="509">
        <v>0</v>
      </c>
      <c r="R19" s="509"/>
      <c r="S19" s="509">
        <v>10290</v>
      </c>
      <c r="T19" s="509"/>
      <c r="U19" s="509">
        <v>16041</v>
      </c>
      <c r="V19" s="507">
        <f t="shared" si="6"/>
        <v>2904</v>
      </c>
      <c r="W19" s="507"/>
      <c r="X19" s="507"/>
      <c r="Y19" s="509">
        <v>0</v>
      </c>
      <c r="Z19" s="509"/>
      <c r="AA19" s="509"/>
      <c r="AB19" s="509"/>
      <c r="AC19" s="509"/>
      <c r="AD19" s="509">
        <v>865</v>
      </c>
      <c r="AE19" s="509">
        <v>0</v>
      </c>
      <c r="AF19" s="509">
        <v>0</v>
      </c>
      <c r="AG19" s="509">
        <v>2039</v>
      </c>
      <c r="AL19" s="464"/>
      <c r="AM19" s="464"/>
      <c r="AN19" s="464"/>
      <c r="AO19" s="466"/>
    </row>
    <row r="20" spans="1:41" s="467" customFormat="1" ht="33.75" hidden="1" customHeight="1" outlineLevel="1">
      <c r="A20" s="137" t="s">
        <v>85</v>
      </c>
      <c r="B20" s="507">
        <f t="shared" si="2"/>
        <v>11133</v>
      </c>
      <c r="C20" s="507">
        <f t="shared" si="3"/>
        <v>0</v>
      </c>
      <c r="D20" s="508" t="s">
        <v>248</v>
      </c>
      <c r="E20" s="508"/>
      <c r="F20" s="508">
        <v>0</v>
      </c>
      <c r="G20" s="508"/>
      <c r="H20" s="508">
        <v>0</v>
      </c>
      <c r="I20" s="507">
        <f t="shared" si="4"/>
        <v>461</v>
      </c>
      <c r="J20" s="509">
        <v>0</v>
      </c>
      <c r="K20" s="509"/>
      <c r="L20" s="509">
        <v>461</v>
      </c>
      <c r="M20" s="509"/>
      <c r="N20" s="509" t="s">
        <v>248</v>
      </c>
      <c r="O20" s="114" t="s">
        <v>85</v>
      </c>
      <c r="P20" s="507">
        <f t="shared" si="5"/>
        <v>10276</v>
      </c>
      <c r="Q20" s="509">
        <v>0</v>
      </c>
      <c r="R20" s="509"/>
      <c r="S20" s="509">
        <v>2540</v>
      </c>
      <c r="T20" s="509"/>
      <c r="U20" s="509">
        <v>7736</v>
      </c>
      <c r="V20" s="507">
        <f t="shared" si="6"/>
        <v>396</v>
      </c>
      <c r="W20" s="507"/>
      <c r="X20" s="507"/>
      <c r="Y20" s="509">
        <v>0</v>
      </c>
      <c r="Z20" s="509"/>
      <c r="AA20" s="509"/>
      <c r="AB20" s="509"/>
      <c r="AC20" s="509"/>
      <c r="AD20" s="509">
        <v>0</v>
      </c>
      <c r="AE20" s="509">
        <v>0</v>
      </c>
      <c r="AF20" s="509">
        <v>0</v>
      </c>
      <c r="AG20" s="509">
        <v>396</v>
      </c>
      <c r="AL20" s="464"/>
      <c r="AM20" s="464"/>
      <c r="AN20" s="464"/>
      <c r="AO20" s="466"/>
    </row>
    <row r="21" spans="1:41" s="467" customFormat="1" ht="33.75" hidden="1" customHeight="1" outlineLevel="1">
      <c r="A21" s="137" t="s">
        <v>86</v>
      </c>
      <c r="B21" s="507">
        <f t="shared" si="2"/>
        <v>6644</v>
      </c>
      <c r="C21" s="507">
        <f t="shared" si="3"/>
        <v>70</v>
      </c>
      <c r="D21" s="508" t="s">
        <v>248</v>
      </c>
      <c r="E21" s="508"/>
      <c r="F21" s="508">
        <v>50</v>
      </c>
      <c r="G21" s="508"/>
      <c r="H21" s="508">
        <v>20</v>
      </c>
      <c r="I21" s="507">
        <f t="shared" si="4"/>
        <v>613</v>
      </c>
      <c r="J21" s="509">
        <v>409</v>
      </c>
      <c r="K21" s="509"/>
      <c r="L21" s="509">
        <v>204</v>
      </c>
      <c r="M21" s="509"/>
      <c r="N21" s="509" t="s">
        <v>248</v>
      </c>
      <c r="O21" s="114" t="s">
        <v>86</v>
      </c>
      <c r="P21" s="507">
        <f t="shared" si="5"/>
        <v>5053</v>
      </c>
      <c r="Q21" s="509">
        <v>0</v>
      </c>
      <c r="R21" s="509"/>
      <c r="S21" s="509">
        <v>4042</v>
      </c>
      <c r="T21" s="509"/>
      <c r="U21" s="509">
        <v>1011</v>
      </c>
      <c r="V21" s="507">
        <f t="shared" si="6"/>
        <v>908</v>
      </c>
      <c r="W21" s="507"/>
      <c r="X21" s="507"/>
      <c r="Y21" s="509">
        <v>0</v>
      </c>
      <c r="Z21" s="509"/>
      <c r="AA21" s="509"/>
      <c r="AB21" s="509"/>
      <c r="AC21" s="509"/>
      <c r="AD21" s="509">
        <v>196</v>
      </c>
      <c r="AE21" s="509">
        <v>0</v>
      </c>
      <c r="AF21" s="509">
        <v>0</v>
      </c>
      <c r="AG21" s="509">
        <v>712</v>
      </c>
      <c r="AL21" s="464"/>
      <c r="AM21" s="464"/>
      <c r="AN21" s="464"/>
      <c r="AO21" s="466"/>
    </row>
    <row r="22" spans="1:41" s="467" customFormat="1" ht="33.75" hidden="1" customHeight="1" outlineLevel="1">
      <c r="A22" s="137" t="s">
        <v>87</v>
      </c>
      <c r="B22" s="507">
        <f t="shared" si="2"/>
        <v>20557</v>
      </c>
      <c r="C22" s="507">
        <f t="shared" si="3"/>
        <v>0</v>
      </c>
      <c r="D22" s="508" t="s">
        <v>248</v>
      </c>
      <c r="E22" s="508"/>
      <c r="F22" s="508">
        <v>0</v>
      </c>
      <c r="G22" s="508"/>
      <c r="H22" s="508">
        <v>0</v>
      </c>
      <c r="I22" s="507">
        <f t="shared" si="4"/>
        <v>565</v>
      </c>
      <c r="J22" s="509">
        <v>565</v>
      </c>
      <c r="K22" s="509"/>
      <c r="L22" s="509">
        <v>0</v>
      </c>
      <c r="M22" s="509"/>
      <c r="N22" s="509" t="s">
        <v>248</v>
      </c>
      <c r="O22" s="114" t="s">
        <v>87</v>
      </c>
      <c r="P22" s="507">
        <f t="shared" si="5"/>
        <v>18382</v>
      </c>
      <c r="Q22" s="509">
        <v>0</v>
      </c>
      <c r="R22" s="509"/>
      <c r="S22" s="509">
        <v>9386</v>
      </c>
      <c r="T22" s="509"/>
      <c r="U22" s="509">
        <v>8996</v>
      </c>
      <c r="V22" s="507">
        <f t="shared" si="6"/>
        <v>1610</v>
      </c>
      <c r="W22" s="507"/>
      <c r="X22" s="507"/>
      <c r="Y22" s="509">
        <v>0</v>
      </c>
      <c r="Z22" s="509"/>
      <c r="AA22" s="509"/>
      <c r="AB22" s="509"/>
      <c r="AC22" s="509"/>
      <c r="AD22" s="509">
        <v>429</v>
      </c>
      <c r="AE22" s="509">
        <v>0</v>
      </c>
      <c r="AF22" s="509">
        <v>0</v>
      </c>
      <c r="AG22" s="509">
        <v>1181</v>
      </c>
      <c r="AL22" s="464"/>
      <c r="AM22" s="464"/>
      <c r="AN22" s="464"/>
      <c r="AO22" s="466"/>
    </row>
    <row r="23" spans="1:41" s="467" customFormat="1" ht="33.75" hidden="1" customHeight="1" outlineLevel="1">
      <c r="A23" s="137" t="s">
        <v>88</v>
      </c>
      <c r="B23" s="507">
        <f t="shared" si="2"/>
        <v>21218</v>
      </c>
      <c r="C23" s="507">
        <f t="shared" si="3"/>
        <v>298</v>
      </c>
      <c r="D23" s="508" t="s">
        <v>248</v>
      </c>
      <c r="E23" s="508"/>
      <c r="F23" s="508">
        <v>0</v>
      </c>
      <c r="G23" s="508"/>
      <c r="H23" s="508">
        <v>298</v>
      </c>
      <c r="I23" s="507">
        <f t="shared" si="4"/>
        <v>0</v>
      </c>
      <c r="J23" s="509">
        <v>0</v>
      </c>
      <c r="K23" s="509"/>
      <c r="L23" s="509">
        <v>0</v>
      </c>
      <c r="M23" s="509"/>
      <c r="N23" s="509" t="s">
        <v>248</v>
      </c>
      <c r="O23" s="114" t="s">
        <v>88</v>
      </c>
      <c r="P23" s="507">
        <f t="shared" si="5"/>
        <v>19919</v>
      </c>
      <c r="Q23" s="509">
        <v>0</v>
      </c>
      <c r="R23" s="509"/>
      <c r="S23" s="509">
        <v>0</v>
      </c>
      <c r="T23" s="509"/>
      <c r="U23" s="509">
        <v>19919</v>
      </c>
      <c r="V23" s="507">
        <f t="shared" si="6"/>
        <v>1001</v>
      </c>
      <c r="W23" s="507"/>
      <c r="X23" s="507"/>
      <c r="Y23" s="509">
        <v>0</v>
      </c>
      <c r="Z23" s="509"/>
      <c r="AA23" s="509"/>
      <c r="AB23" s="509"/>
      <c r="AC23" s="509"/>
      <c r="AD23" s="509">
        <v>0</v>
      </c>
      <c r="AE23" s="509">
        <v>0</v>
      </c>
      <c r="AF23" s="509">
        <v>0</v>
      </c>
      <c r="AG23" s="509">
        <v>1001</v>
      </c>
      <c r="AL23" s="464"/>
      <c r="AM23" s="464"/>
      <c r="AN23" s="464"/>
      <c r="AO23" s="466"/>
    </row>
    <row r="24" spans="1:41" s="467" customFormat="1" ht="33.75" hidden="1" customHeight="1" outlineLevel="1">
      <c r="A24" s="137" t="s">
        <v>89</v>
      </c>
      <c r="B24" s="507">
        <f t="shared" si="2"/>
        <v>80901</v>
      </c>
      <c r="C24" s="507">
        <f t="shared" si="3"/>
        <v>0</v>
      </c>
      <c r="D24" s="508" t="s">
        <v>248</v>
      </c>
      <c r="E24" s="508"/>
      <c r="F24" s="508">
        <v>0</v>
      </c>
      <c r="G24" s="508"/>
      <c r="H24" s="508">
        <v>0</v>
      </c>
      <c r="I24" s="507">
        <f t="shared" si="4"/>
        <v>1098</v>
      </c>
      <c r="J24" s="509">
        <v>0</v>
      </c>
      <c r="K24" s="509"/>
      <c r="L24" s="509">
        <v>1098</v>
      </c>
      <c r="M24" s="509"/>
      <c r="N24" s="509" t="s">
        <v>248</v>
      </c>
      <c r="O24" s="114" t="s">
        <v>89</v>
      </c>
      <c r="P24" s="507">
        <f t="shared" si="5"/>
        <v>76608</v>
      </c>
      <c r="Q24" s="509">
        <v>0</v>
      </c>
      <c r="R24" s="509"/>
      <c r="S24" s="509">
        <v>61288</v>
      </c>
      <c r="T24" s="509"/>
      <c r="U24" s="509">
        <v>15320</v>
      </c>
      <c r="V24" s="507">
        <f t="shared" si="6"/>
        <v>3195</v>
      </c>
      <c r="W24" s="507"/>
      <c r="X24" s="507"/>
      <c r="Y24" s="509">
        <v>0</v>
      </c>
      <c r="Z24" s="509"/>
      <c r="AA24" s="509"/>
      <c r="AB24" s="509"/>
      <c r="AC24" s="509"/>
      <c r="AD24" s="509">
        <v>772</v>
      </c>
      <c r="AE24" s="509">
        <v>0</v>
      </c>
      <c r="AF24" s="509">
        <v>0</v>
      </c>
      <c r="AG24" s="509">
        <v>2423</v>
      </c>
      <c r="AL24" s="464"/>
      <c r="AM24" s="464"/>
      <c r="AN24" s="464"/>
      <c r="AO24" s="466"/>
    </row>
    <row r="25" spans="1:41" s="467" customFormat="1" ht="33.75" hidden="1" customHeight="1" outlineLevel="1">
      <c r="A25" s="137" t="s">
        <v>90</v>
      </c>
      <c r="B25" s="507">
        <f t="shared" si="2"/>
        <v>0</v>
      </c>
      <c r="C25" s="507">
        <f t="shared" si="3"/>
        <v>0</v>
      </c>
      <c r="D25" s="508" t="s">
        <v>248</v>
      </c>
      <c r="E25" s="508"/>
      <c r="F25" s="508">
        <v>0</v>
      </c>
      <c r="G25" s="508"/>
      <c r="H25" s="508">
        <v>0</v>
      </c>
      <c r="I25" s="507">
        <f t="shared" si="4"/>
        <v>0</v>
      </c>
      <c r="J25" s="509">
        <v>0</v>
      </c>
      <c r="K25" s="509"/>
      <c r="L25" s="509">
        <v>0</v>
      </c>
      <c r="M25" s="509"/>
      <c r="N25" s="509" t="s">
        <v>248</v>
      </c>
      <c r="O25" s="114" t="s">
        <v>90</v>
      </c>
      <c r="P25" s="507">
        <f t="shared" si="5"/>
        <v>0</v>
      </c>
      <c r="Q25" s="509">
        <v>0</v>
      </c>
      <c r="R25" s="509"/>
      <c r="S25" s="509">
        <v>0</v>
      </c>
      <c r="T25" s="509"/>
      <c r="U25" s="509">
        <v>0</v>
      </c>
      <c r="V25" s="507">
        <f t="shared" si="6"/>
        <v>0</v>
      </c>
      <c r="W25" s="507"/>
      <c r="X25" s="507"/>
      <c r="Y25" s="509">
        <v>0</v>
      </c>
      <c r="Z25" s="509"/>
      <c r="AA25" s="509"/>
      <c r="AB25" s="509"/>
      <c r="AC25" s="509"/>
      <c r="AD25" s="509">
        <v>0</v>
      </c>
      <c r="AE25" s="509">
        <v>0</v>
      </c>
      <c r="AF25" s="509">
        <v>0</v>
      </c>
      <c r="AG25" s="509">
        <v>0</v>
      </c>
      <c r="AL25" s="464"/>
      <c r="AM25" s="464"/>
      <c r="AN25" s="464"/>
      <c r="AO25" s="466"/>
    </row>
    <row r="26" spans="1:41" s="467" customFormat="1" ht="33.75" hidden="1" customHeight="1" outlineLevel="1">
      <c r="A26" s="137" t="s">
        <v>91</v>
      </c>
      <c r="B26" s="507">
        <f t="shared" si="2"/>
        <v>39347</v>
      </c>
      <c r="C26" s="507">
        <f t="shared" si="3"/>
        <v>0</v>
      </c>
      <c r="D26" s="508" t="s">
        <v>248</v>
      </c>
      <c r="E26" s="508"/>
      <c r="F26" s="508">
        <v>0</v>
      </c>
      <c r="G26" s="508"/>
      <c r="H26" s="508">
        <v>0</v>
      </c>
      <c r="I26" s="507">
        <f t="shared" si="4"/>
        <v>0</v>
      </c>
      <c r="J26" s="509">
        <v>0</v>
      </c>
      <c r="K26" s="509"/>
      <c r="L26" s="509">
        <v>0</v>
      </c>
      <c r="M26" s="509"/>
      <c r="N26" s="509" t="s">
        <v>248</v>
      </c>
      <c r="O26" s="114" t="s">
        <v>91</v>
      </c>
      <c r="P26" s="507">
        <f t="shared" si="5"/>
        <v>39347</v>
      </c>
      <c r="Q26" s="509">
        <v>0</v>
      </c>
      <c r="R26" s="509"/>
      <c r="S26" s="509">
        <v>3438</v>
      </c>
      <c r="T26" s="509"/>
      <c r="U26" s="509">
        <v>35909</v>
      </c>
      <c r="V26" s="507">
        <f t="shared" si="6"/>
        <v>0</v>
      </c>
      <c r="W26" s="507"/>
      <c r="X26" s="507"/>
      <c r="Y26" s="509">
        <v>0</v>
      </c>
      <c r="Z26" s="509"/>
      <c r="AA26" s="509"/>
      <c r="AB26" s="509"/>
      <c r="AC26" s="509"/>
      <c r="AD26" s="509">
        <v>0</v>
      </c>
      <c r="AE26" s="509">
        <v>0</v>
      </c>
      <c r="AF26" s="509">
        <v>0</v>
      </c>
      <c r="AG26" s="509">
        <v>0</v>
      </c>
      <c r="AL26" s="464"/>
      <c r="AM26" s="464"/>
      <c r="AN26" s="464"/>
      <c r="AO26" s="466"/>
    </row>
    <row r="27" spans="1:41" s="467" customFormat="1" ht="33" hidden="1" customHeight="1" outlineLevel="1">
      <c r="A27" s="137" t="s">
        <v>92</v>
      </c>
      <c r="B27" s="507">
        <f t="shared" si="2"/>
        <v>7358</v>
      </c>
      <c r="C27" s="507">
        <f t="shared" si="3"/>
        <v>13</v>
      </c>
      <c r="D27" s="508" t="s">
        <v>248</v>
      </c>
      <c r="E27" s="508"/>
      <c r="F27" s="508">
        <v>0</v>
      </c>
      <c r="G27" s="508"/>
      <c r="H27" s="508">
        <v>13</v>
      </c>
      <c r="I27" s="507">
        <f t="shared" si="4"/>
        <v>252</v>
      </c>
      <c r="J27" s="509">
        <v>252</v>
      </c>
      <c r="K27" s="509"/>
      <c r="L27" s="509">
        <v>0</v>
      </c>
      <c r="M27" s="509"/>
      <c r="N27" s="509" t="s">
        <v>248</v>
      </c>
      <c r="O27" s="114" t="s">
        <v>92</v>
      </c>
      <c r="P27" s="507">
        <f t="shared" si="5"/>
        <v>6622</v>
      </c>
      <c r="Q27" s="509">
        <v>1470</v>
      </c>
      <c r="R27" s="509"/>
      <c r="S27" s="509">
        <v>1734</v>
      </c>
      <c r="T27" s="509"/>
      <c r="U27" s="509">
        <v>3418</v>
      </c>
      <c r="V27" s="507">
        <f t="shared" si="6"/>
        <v>471</v>
      </c>
      <c r="W27" s="507"/>
      <c r="X27" s="507"/>
      <c r="Y27" s="509">
        <v>0</v>
      </c>
      <c r="Z27" s="509"/>
      <c r="AA27" s="509"/>
      <c r="AB27" s="509"/>
      <c r="AC27" s="509"/>
      <c r="AD27" s="509">
        <v>0</v>
      </c>
      <c r="AE27" s="509">
        <v>0</v>
      </c>
      <c r="AF27" s="509">
        <v>0</v>
      </c>
      <c r="AG27" s="509">
        <v>471</v>
      </c>
    </row>
    <row r="28" spans="1:41" s="468" customFormat="1" ht="30" customHeight="1" collapsed="1">
      <c r="A28" s="129">
        <v>2017</v>
      </c>
      <c r="B28" s="492">
        <v>480357</v>
      </c>
      <c r="C28" s="492">
        <v>1400</v>
      </c>
      <c r="D28" s="492">
        <v>0</v>
      </c>
      <c r="E28" s="492">
        <v>0</v>
      </c>
      <c r="F28" s="492">
        <v>269</v>
      </c>
      <c r="G28" s="492">
        <v>800</v>
      </c>
      <c r="H28" s="492">
        <v>331</v>
      </c>
      <c r="I28" s="492">
        <v>10330</v>
      </c>
      <c r="J28" s="492">
        <v>1226</v>
      </c>
      <c r="K28" s="492">
        <v>435</v>
      </c>
      <c r="L28" s="492">
        <v>461</v>
      </c>
      <c r="M28" s="492">
        <v>7161</v>
      </c>
      <c r="N28" s="492">
        <v>1047</v>
      </c>
      <c r="O28" s="491">
        <v>2017</v>
      </c>
      <c r="P28" s="492">
        <v>361808</v>
      </c>
      <c r="Q28" s="492">
        <v>1083</v>
      </c>
      <c r="R28" s="492">
        <v>0</v>
      </c>
      <c r="S28" s="492">
        <v>0</v>
      </c>
      <c r="T28" s="492">
        <v>139478</v>
      </c>
      <c r="U28" s="492">
        <v>221247</v>
      </c>
      <c r="V28" s="492">
        <v>106819</v>
      </c>
      <c r="W28" s="492">
        <v>0</v>
      </c>
      <c r="X28" s="492">
        <v>0</v>
      </c>
      <c r="Y28" s="492">
        <v>0</v>
      </c>
      <c r="Z28" s="492">
        <v>143</v>
      </c>
      <c r="AA28" s="492">
        <v>65684</v>
      </c>
      <c r="AB28" s="492">
        <v>0</v>
      </c>
      <c r="AC28" s="492">
        <v>781</v>
      </c>
      <c r="AD28" s="492">
        <v>7910</v>
      </c>
      <c r="AE28" s="492">
        <v>0</v>
      </c>
      <c r="AF28" s="492">
        <v>0</v>
      </c>
      <c r="AG28" s="492">
        <v>32301</v>
      </c>
    </row>
    <row r="29" spans="1:41" s="13" customFormat="1" ht="30" hidden="1" customHeight="1" outlineLevel="1">
      <c r="A29" s="15"/>
      <c r="B29" s="492"/>
      <c r="C29" s="492"/>
      <c r="D29" s="492"/>
      <c r="E29" s="492"/>
      <c r="F29" s="492"/>
      <c r="G29" s="492"/>
      <c r="H29" s="492"/>
      <c r="I29" s="492"/>
      <c r="J29" s="492"/>
      <c r="K29" s="492"/>
      <c r="L29" s="492"/>
      <c r="M29" s="492"/>
      <c r="N29" s="492"/>
      <c r="O29" s="492"/>
      <c r="P29" s="492"/>
      <c r="Q29" s="492"/>
      <c r="R29" s="492"/>
      <c r="S29" s="492"/>
      <c r="T29" s="492"/>
      <c r="U29" s="492"/>
      <c r="V29" s="492"/>
      <c r="W29" s="492"/>
      <c r="X29" s="492"/>
      <c r="Y29" s="492"/>
      <c r="Z29" s="492"/>
      <c r="AA29" s="492"/>
      <c r="AB29" s="492"/>
      <c r="AC29" s="492"/>
      <c r="AD29" s="492"/>
      <c r="AE29" s="492"/>
      <c r="AF29" s="492"/>
      <c r="AG29" s="492"/>
    </row>
    <row r="30" spans="1:41" ht="30" hidden="1" customHeight="1" outlineLevel="1">
      <c r="A30" s="101" t="s">
        <v>105</v>
      </c>
      <c r="B30" s="507">
        <v>230941</v>
      </c>
      <c r="C30" s="507">
        <v>800</v>
      </c>
      <c r="D30" s="508">
        <v>0</v>
      </c>
      <c r="E30" s="508"/>
      <c r="F30" s="508">
        <v>800</v>
      </c>
      <c r="G30" s="508"/>
      <c r="H30" s="508">
        <v>0</v>
      </c>
      <c r="I30" s="507">
        <v>6197</v>
      </c>
      <c r="J30" s="509">
        <v>0</v>
      </c>
      <c r="K30" s="509"/>
      <c r="L30" s="509">
        <v>6197</v>
      </c>
      <c r="M30" s="509"/>
      <c r="N30" s="509">
        <v>0</v>
      </c>
      <c r="O30" s="114"/>
      <c r="P30" s="507">
        <v>172360</v>
      </c>
      <c r="Q30" s="509">
        <v>0</v>
      </c>
      <c r="R30" s="509"/>
      <c r="S30" s="509">
        <v>95322</v>
      </c>
      <c r="T30" s="509"/>
      <c r="U30" s="509">
        <v>77038</v>
      </c>
      <c r="V30" s="507">
        <v>51584</v>
      </c>
      <c r="W30" s="507"/>
      <c r="X30" s="507"/>
      <c r="Y30" s="509">
        <v>143</v>
      </c>
      <c r="Z30" s="509"/>
      <c r="AA30" s="509"/>
      <c r="AB30" s="509"/>
      <c r="AC30" s="509"/>
      <c r="AD30" s="509">
        <v>5799</v>
      </c>
      <c r="AE30" s="509">
        <v>0</v>
      </c>
      <c r="AF30" s="509">
        <v>0</v>
      </c>
      <c r="AG30" s="509">
        <v>18697</v>
      </c>
    </row>
    <row r="31" spans="1:41" ht="30" hidden="1" customHeight="1" outlineLevel="1">
      <c r="A31" s="101" t="s">
        <v>84</v>
      </c>
      <c r="B31" s="507">
        <v>47986</v>
      </c>
      <c r="C31" s="507">
        <v>219</v>
      </c>
      <c r="D31" s="508">
        <v>0</v>
      </c>
      <c r="E31" s="508"/>
      <c r="F31" s="508">
        <v>219</v>
      </c>
      <c r="G31" s="508"/>
      <c r="H31" s="508">
        <v>0</v>
      </c>
      <c r="I31" s="507">
        <v>1268</v>
      </c>
      <c r="J31" s="509">
        <v>0</v>
      </c>
      <c r="K31" s="509"/>
      <c r="L31" s="509">
        <v>1268</v>
      </c>
      <c r="M31" s="509"/>
      <c r="N31" s="509">
        <v>0</v>
      </c>
      <c r="O31" s="114"/>
      <c r="P31" s="507">
        <v>37119</v>
      </c>
      <c r="Q31" s="509">
        <v>0</v>
      </c>
      <c r="R31" s="509"/>
      <c r="S31" s="509">
        <v>11379</v>
      </c>
      <c r="T31" s="509"/>
      <c r="U31" s="509">
        <v>25740</v>
      </c>
      <c r="V31" s="507">
        <v>9380</v>
      </c>
      <c r="W31" s="507"/>
      <c r="X31" s="507"/>
      <c r="Y31" s="509">
        <v>0</v>
      </c>
      <c r="Z31" s="509"/>
      <c r="AA31" s="509"/>
      <c r="AB31" s="509"/>
      <c r="AC31" s="509"/>
      <c r="AD31" s="509">
        <v>714</v>
      </c>
      <c r="AE31" s="509">
        <v>0</v>
      </c>
      <c r="AF31" s="509">
        <v>0</v>
      </c>
      <c r="AG31" s="509">
        <v>3169</v>
      </c>
    </row>
    <row r="32" spans="1:41" ht="30" hidden="1" customHeight="1" outlineLevel="1">
      <c r="A32" s="101" t="s">
        <v>85</v>
      </c>
      <c r="B32" s="507">
        <v>29044</v>
      </c>
      <c r="C32" s="507">
        <v>0</v>
      </c>
      <c r="D32" s="508">
        <v>0</v>
      </c>
      <c r="E32" s="508"/>
      <c r="F32" s="508">
        <v>0</v>
      </c>
      <c r="G32" s="508"/>
      <c r="H32" s="508">
        <v>0</v>
      </c>
      <c r="I32" s="507">
        <v>461</v>
      </c>
      <c r="J32" s="509">
        <v>0</v>
      </c>
      <c r="K32" s="509"/>
      <c r="L32" s="509">
        <v>461</v>
      </c>
      <c r="M32" s="509"/>
      <c r="N32" s="509">
        <v>0</v>
      </c>
      <c r="O32" s="114"/>
      <c r="P32" s="507">
        <v>25533</v>
      </c>
      <c r="Q32" s="509">
        <v>0</v>
      </c>
      <c r="R32" s="509"/>
      <c r="S32" s="509">
        <v>5354</v>
      </c>
      <c r="T32" s="509"/>
      <c r="U32" s="509">
        <v>20179</v>
      </c>
      <c r="V32" s="507">
        <v>3050</v>
      </c>
      <c r="W32" s="507"/>
      <c r="X32" s="507"/>
      <c r="Y32" s="509">
        <v>0</v>
      </c>
      <c r="Z32" s="509"/>
      <c r="AA32" s="509"/>
      <c r="AB32" s="509"/>
      <c r="AC32" s="509"/>
      <c r="AD32" s="509">
        <v>0</v>
      </c>
      <c r="AE32" s="509">
        <v>0</v>
      </c>
      <c r="AF32" s="509">
        <v>0</v>
      </c>
      <c r="AG32" s="509">
        <v>594</v>
      </c>
    </row>
    <row r="33" spans="1:33" ht="30" hidden="1" customHeight="1" outlineLevel="1">
      <c r="A33" s="101" t="s">
        <v>86</v>
      </c>
      <c r="B33" s="507">
        <v>12979</v>
      </c>
      <c r="C33" s="507">
        <v>70</v>
      </c>
      <c r="D33" s="508">
        <v>0</v>
      </c>
      <c r="E33" s="508"/>
      <c r="F33" s="508">
        <v>50</v>
      </c>
      <c r="G33" s="508"/>
      <c r="H33" s="508">
        <v>20</v>
      </c>
      <c r="I33" s="507">
        <v>774</v>
      </c>
      <c r="J33" s="509">
        <v>0</v>
      </c>
      <c r="K33" s="509"/>
      <c r="L33" s="509">
        <v>774</v>
      </c>
      <c r="M33" s="509"/>
      <c r="N33" s="509">
        <v>0</v>
      </c>
      <c r="O33" s="114"/>
      <c r="P33" s="507">
        <v>7568</v>
      </c>
      <c r="Q33" s="509">
        <v>0</v>
      </c>
      <c r="R33" s="509"/>
      <c r="S33" s="509">
        <v>5958</v>
      </c>
      <c r="T33" s="509"/>
      <c r="U33" s="509">
        <v>1610</v>
      </c>
      <c r="V33" s="507">
        <v>4567</v>
      </c>
      <c r="W33" s="507"/>
      <c r="X33" s="507"/>
      <c r="Y33" s="509">
        <v>0</v>
      </c>
      <c r="Z33" s="509"/>
      <c r="AA33" s="509"/>
      <c r="AB33" s="509"/>
      <c r="AC33" s="509"/>
      <c r="AD33" s="509">
        <v>196</v>
      </c>
      <c r="AE33" s="509">
        <v>0</v>
      </c>
      <c r="AF33" s="509">
        <v>0</v>
      </c>
      <c r="AG33" s="509">
        <v>712</v>
      </c>
    </row>
    <row r="34" spans="1:33" ht="30" hidden="1" customHeight="1" outlineLevel="1">
      <c r="A34" s="101" t="s">
        <v>87</v>
      </c>
      <c r="B34" s="507">
        <v>19078</v>
      </c>
      <c r="C34" s="507">
        <v>0</v>
      </c>
      <c r="D34" s="508">
        <v>0</v>
      </c>
      <c r="E34" s="508"/>
      <c r="F34" s="508">
        <v>0</v>
      </c>
      <c r="G34" s="508"/>
      <c r="H34" s="508">
        <v>0</v>
      </c>
      <c r="I34" s="507">
        <v>280</v>
      </c>
      <c r="J34" s="509">
        <v>0</v>
      </c>
      <c r="K34" s="509"/>
      <c r="L34" s="509">
        <v>280</v>
      </c>
      <c r="M34" s="509"/>
      <c r="N34" s="509">
        <v>0</v>
      </c>
      <c r="O34" s="114"/>
      <c r="P34" s="507">
        <v>13216</v>
      </c>
      <c r="Q34" s="509">
        <v>0</v>
      </c>
      <c r="R34" s="509"/>
      <c r="S34" s="509">
        <v>3874</v>
      </c>
      <c r="T34" s="509"/>
      <c r="U34" s="509">
        <v>9342</v>
      </c>
      <c r="V34" s="507">
        <v>5582</v>
      </c>
      <c r="W34" s="507"/>
      <c r="X34" s="507"/>
      <c r="Y34" s="509">
        <v>0</v>
      </c>
      <c r="Z34" s="509"/>
      <c r="AA34" s="509"/>
      <c r="AB34" s="509"/>
      <c r="AC34" s="509"/>
      <c r="AD34" s="509">
        <v>429</v>
      </c>
      <c r="AE34" s="509">
        <v>0</v>
      </c>
      <c r="AF34" s="509">
        <v>0</v>
      </c>
      <c r="AG34" s="509">
        <v>3184</v>
      </c>
    </row>
    <row r="35" spans="1:33" ht="30" hidden="1" customHeight="1" outlineLevel="1">
      <c r="A35" s="101" t="s">
        <v>88</v>
      </c>
      <c r="B35" s="507">
        <v>25554</v>
      </c>
      <c r="C35" s="507">
        <v>298</v>
      </c>
      <c r="D35" s="508">
        <v>0</v>
      </c>
      <c r="E35" s="508"/>
      <c r="F35" s="508">
        <v>0</v>
      </c>
      <c r="G35" s="508"/>
      <c r="H35" s="508">
        <v>298</v>
      </c>
      <c r="I35" s="507">
        <v>0</v>
      </c>
      <c r="J35" s="509">
        <v>0</v>
      </c>
      <c r="K35" s="509"/>
      <c r="L35" s="509">
        <v>0</v>
      </c>
      <c r="M35" s="509"/>
      <c r="N35" s="509">
        <v>0</v>
      </c>
      <c r="O35" s="114"/>
      <c r="P35" s="507">
        <v>20679</v>
      </c>
      <c r="Q35" s="509">
        <v>0</v>
      </c>
      <c r="R35" s="509"/>
      <c r="S35" s="509">
        <v>2777</v>
      </c>
      <c r="T35" s="509"/>
      <c r="U35" s="509">
        <v>17902</v>
      </c>
      <c r="V35" s="507">
        <v>4577</v>
      </c>
      <c r="W35" s="507"/>
      <c r="X35" s="507"/>
      <c r="Y35" s="509">
        <v>0</v>
      </c>
      <c r="Z35" s="509"/>
      <c r="AA35" s="509"/>
      <c r="AB35" s="509"/>
      <c r="AC35" s="509"/>
      <c r="AD35" s="509">
        <v>0</v>
      </c>
      <c r="AE35" s="509">
        <v>0</v>
      </c>
      <c r="AF35" s="509">
        <v>0</v>
      </c>
      <c r="AG35" s="509">
        <v>2597</v>
      </c>
    </row>
    <row r="36" spans="1:33" ht="30" hidden="1" customHeight="1" outlineLevel="1">
      <c r="A36" s="101" t="s">
        <v>89</v>
      </c>
      <c r="B36" s="507">
        <v>56310</v>
      </c>
      <c r="C36" s="507">
        <v>0</v>
      </c>
      <c r="D36" s="508">
        <v>0</v>
      </c>
      <c r="E36" s="508"/>
      <c r="F36" s="508">
        <v>0</v>
      </c>
      <c r="G36" s="508"/>
      <c r="H36" s="508">
        <v>0</v>
      </c>
      <c r="I36" s="507">
        <v>1098</v>
      </c>
      <c r="J36" s="509">
        <v>0</v>
      </c>
      <c r="K36" s="509"/>
      <c r="L36" s="509">
        <v>1098</v>
      </c>
      <c r="M36" s="509"/>
      <c r="N36" s="509">
        <v>0</v>
      </c>
      <c r="O36" s="114"/>
      <c r="P36" s="507">
        <v>36232</v>
      </c>
      <c r="Q36" s="509">
        <v>0</v>
      </c>
      <c r="R36" s="509"/>
      <c r="S36" s="509">
        <v>771</v>
      </c>
      <c r="T36" s="509"/>
      <c r="U36" s="509">
        <v>35461</v>
      </c>
      <c r="V36" s="507">
        <v>18980</v>
      </c>
      <c r="W36" s="507"/>
      <c r="X36" s="507"/>
      <c r="Y36" s="509">
        <v>0</v>
      </c>
      <c r="Z36" s="509"/>
      <c r="AA36" s="509"/>
      <c r="AB36" s="509"/>
      <c r="AC36" s="509"/>
      <c r="AD36" s="509">
        <v>772</v>
      </c>
      <c r="AE36" s="509">
        <v>0</v>
      </c>
      <c r="AF36" s="509">
        <v>0</v>
      </c>
      <c r="AG36" s="509">
        <v>2759</v>
      </c>
    </row>
    <row r="37" spans="1:33" ht="30" hidden="1" customHeight="1" outlineLevel="1">
      <c r="A37" s="101" t="s">
        <v>90</v>
      </c>
      <c r="B37" s="507">
        <v>0</v>
      </c>
      <c r="C37" s="507">
        <v>0</v>
      </c>
      <c r="D37" s="508">
        <v>0</v>
      </c>
      <c r="E37" s="508"/>
      <c r="F37" s="508">
        <v>0</v>
      </c>
      <c r="G37" s="508"/>
      <c r="H37" s="508">
        <v>0</v>
      </c>
      <c r="I37" s="507">
        <v>0</v>
      </c>
      <c r="J37" s="509">
        <v>0</v>
      </c>
      <c r="K37" s="509"/>
      <c r="L37" s="509">
        <v>0</v>
      </c>
      <c r="M37" s="509"/>
      <c r="N37" s="509">
        <v>0</v>
      </c>
      <c r="O37" s="114"/>
      <c r="P37" s="507">
        <v>0</v>
      </c>
      <c r="Q37" s="509">
        <v>0</v>
      </c>
      <c r="R37" s="509"/>
      <c r="S37" s="509">
        <v>0</v>
      </c>
      <c r="T37" s="509"/>
      <c r="U37" s="509">
        <v>0</v>
      </c>
      <c r="V37" s="507">
        <v>0</v>
      </c>
      <c r="W37" s="507"/>
      <c r="X37" s="507"/>
      <c r="Y37" s="509">
        <v>0</v>
      </c>
      <c r="Z37" s="509"/>
      <c r="AA37" s="509"/>
      <c r="AB37" s="509"/>
      <c r="AC37" s="509"/>
      <c r="AD37" s="509">
        <v>0</v>
      </c>
      <c r="AE37" s="509">
        <v>0</v>
      </c>
      <c r="AF37" s="509">
        <v>0</v>
      </c>
      <c r="AG37" s="509">
        <v>0</v>
      </c>
    </row>
    <row r="38" spans="1:33" ht="30" hidden="1" customHeight="1" outlineLevel="1">
      <c r="A38" s="101" t="s">
        <v>91</v>
      </c>
      <c r="B38" s="507">
        <v>43215</v>
      </c>
      <c r="C38" s="507">
        <v>0</v>
      </c>
      <c r="D38" s="508">
        <v>0</v>
      </c>
      <c r="E38" s="508"/>
      <c r="F38" s="508">
        <v>0</v>
      </c>
      <c r="G38" s="508"/>
      <c r="H38" s="508">
        <v>0</v>
      </c>
      <c r="I38" s="507">
        <v>0</v>
      </c>
      <c r="J38" s="509">
        <v>0</v>
      </c>
      <c r="K38" s="509"/>
      <c r="L38" s="509">
        <v>0</v>
      </c>
      <c r="M38" s="509"/>
      <c r="N38" s="509">
        <v>0</v>
      </c>
      <c r="O38" s="114"/>
      <c r="P38" s="507">
        <v>36969</v>
      </c>
      <c r="Q38" s="509">
        <v>0</v>
      </c>
      <c r="R38" s="509"/>
      <c r="S38" s="509">
        <v>11337</v>
      </c>
      <c r="T38" s="509"/>
      <c r="U38" s="509">
        <v>25632</v>
      </c>
      <c r="V38" s="507">
        <v>6246</v>
      </c>
      <c r="W38" s="507"/>
      <c r="X38" s="507"/>
      <c r="Y38" s="509">
        <v>0</v>
      </c>
      <c r="Z38" s="509"/>
      <c r="AA38" s="509"/>
      <c r="AB38" s="509"/>
      <c r="AC38" s="509"/>
      <c r="AD38" s="509">
        <v>0</v>
      </c>
      <c r="AE38" s="509">
        <v>0</v>
      </c>
      <c r="AF38" s="509">
        <v>0</v>
      </c>
      <c r="AG38" s="509">
        <v>0</v>
      </c>
    </row>
    <row r="39" spans="1:33" ht="30" hidden="1" customHeight="1" outlineLevel="1">
      <c r="A39" s="101" t="s">
        <v>92</v>
      </c>
      <c r="B39" s="507">
        <v>15250</v>
      </c>
      <c r="C39" s="507">
        <v>13</v>
      </c>
      <c r="D39" s="508">
        <v>0</v>
      </c>
      <c r="E39" s="508"/>
      <c r="F39" s="508">
        <v>0</v>
      </c>
      <c r="G39" s="508"/>
      <c r="H39" s="508">
        <v>13</v>
      </c>
      <c r="I39" s="507">
        <v>252</v>
      </c>
      <c r="J39" s="509">
        <v>252</v>
      </c>
      <c r="K39" s="509"/>
      <c r="L39" s="509">
        <v>0</v>
      </c>
      <c r="M39" s="509"/>
      <c r="N39" s="509">
        <v>0</v>
      </c>
      <c r="O39" s="114"/>
      <c r="P39" s="507">
        <v>12132</v>
      </c>
      <c r="Q39" s="509">
        <v>1083</v>
      </c>
      <c r="R39" s="509"/>
      <c r="S39" s="509">
        <v>2706</v>
      </c>
      <c r="T39" s="509"/>
      <c r="U39" s="509">
        <v>8343</v>
      </c>
      <c r="V39" s="507">
        <v>2853</v>
      </c>
      <c r="W39" s="507"/>
      <c r="X39" s="507"/>
      <c r="Y39" s="509">
        <v>0</v>
      </c>
      <c r="Z39" s="509"/>
      <c r="AA39" s="509"/>
      <c r="AB39" s="509"/>
      <c r="AC39" s="509"/>
      <c r="AD39" s="509">
        <v>0</v>
      </c>
      <c r="AE39" s="509">
        <v>0</v>
      </c>
      <c r="AF39" s="509">
        <v>0</v>
      </c>
      <c r="AG39" s="509">
        <v>589</v>
      </c>
    </row>
    <row r="40" spans="1:33" s="13" customFormat="1" ht="30" customHeight="1" collapsed="1">
      <c r="A40" s="17">
        <v>2018</v>
      </c>
      <c r="B40" s="506">
        <f>SUM(B42:B51)</f>
        <v>518882.45</v>
      </c>
      <c r="C40" s="506">
        <f t="shared" ref="C40:AG40" si="7">SUM(C42:C51)</f>
        <v>1382</v>
      </c>
      <c r="D40" s="506">
        <f t="shared" si="7"/>
        <v>0</v>
      </c>
      <c r="E40" s="506">
        <f t="shared" si="7"/>
        <v>0</v>
      </c>
      <c r="F40" s="506">
        <f t="shared" si="7"/>
        <v>269</v>
      </c>
      <c r="G40" s="506">
        <f t="shared" si="7"/>
        <v>800</v>
      </c>
      <c r="H40" s="506">
        <f t="shared" si="7"/>
        <v>313</v>
      </c>
      <c r="I40" s="506">
        <f t="shared" si="7"/>
        <v>8961</v>
      </c>
      <c r="J40" s="506">
        <f t="shared" si="7"/>
        <v>600</v>
      </c>
      <c r="K40" s="506">
        <f t="shared" si="7"/>
        <v>300</v>
      </c>
      <c r="L40" s="506">
        <f t="shared" si="7"/>
        <v>461</v>
      </c>
      <c r="M40" s="506">
        <f t="shared" si="7"/>
        <v>7600</v>
      </c>
      <c r="N40" s="506">
        <f t="shared" si="7"/>
        <v>0</v>
      </c>
      <c r="O40" s="505">
        <v>2018</v>
      </c>
      <c r="P40" s="506">
        <f t="shared" si="7"/>
        <v>392144</v>
      </c>
      <c r="Q40" s="506">
        <f t="shared" si="7"/>
        <v>645</v>
      </c>
      <c r="R40" s="506">
        <f t="shared" si="7"/>
        <v>0</v>
      </c>
      <c r="S40" s="506">
        <f t="shared" si="7"/>
        <v>0</v>
      </c>
      <c r="T40" s="506">
        <f t="shared" si="7"/>
        <v>235844</v>
      </c>
      <c r="U40" s="506">
        <f t="shared" si="7"/>
        <v>155655</v>
      </c>
      <c r="V40" s="506">
        <f>SUM(V42:V51)</f>
        <v>116395.45</v>
      </c>
      <c r="W40" s="506">
        <f t="shared" si="7"/>
        <v>0</v>
      </c>
      <c r="X40" s="506">
        <f t="shared" si="7"/>
        <v>0</v>
      </c>
      <c r="Y40" s="506">
        <f t="shared" si="7"/>
        <v>0</v>
      </c>
      <c r="Z40" s="506">
        <f t="shared" si="7"/>
        <v>0</v>
      </c>
      <c r="AA40" s="506">
        <f t="shared" si="7"/>
        <v>42000</v>
      </c>
      <c r="AB40" s="506">
        <f t="shared" si="7"/>
        <v>6406</v>
      </c>
      <c r="AC40" s="506">
        <f t="shared" si="7"/>
        <v>1900</v>
      </c>
      <c r="AD40" s="506">
        <f t="shared" si="7"/>
        <v>4800</v>
      </c>
      <c r="AE40" s="506">
        <f t="shared" si="7"/>
        <v>57173.45</v>
      </c>
      <c r="AF40" s="506">
        <f t="shared" si="7"/>
        <v>0</v>
      </c>
      <c r="AG40" s="506">
        <f t="shared" si="7"/>
        <v>4116</v>
      </c>
    </row>
    <row r="41" spans="1:33" s="461" customFormat="1" ht="30" customHeight="1">
      <c r="A41" s="409"/>
      <c r="B41" s="410"/>
      <c r="C41" s="410"/>
      <c r="D41" s="410"/>
      <c r="E41" s="410"/>
      <c r="F41" s="410"/>
      <c r="G41" s="410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  <c r="T41" s="410"/>
      <c r="U41" s="410"/>
      <c r="V41" s="410"/>
      <c r="W41" s="410"/>
      <c r="X41" s="410"/>
      <c r="Y41" s="410"/>
      <c r="Z41" s="410"/>
      <c r="AA41" s="410"/>
      <c r="AB41" s="410"/>
      <c r="AC41" s="410"/>
      <c r="AD41" s="410"/>
      <c r="AE41" s="410"/>
      <c r="AF41" s="410"/>
      <c r="AG41" s="410"/>
    </row>
    <row r="42" spans="1:33" ht="30" customHeight="1">
      <c r="A42" s="101" t="s">
        <v>105</v>
      </c>
      <c r="B42" s="28">
        <f>SUM(C42,I42,P42,V42)</f>
        <v>236300</v>
      </c>
      <c r="C42" s="28">
        <f>SUM(D42:H42)</f>
        <v>800</v>
      </c>
      <c r="D42" s="211">
        <v>0</v>
      </c>
      <c r="E42" s="211">
        <v>0</v>
      </c>
      <c r="F42" s="211">
        <v>0</v>
      </c>
      <c r="G42" s="211">
        <v>800</v>
      </c>
      <c r="H42" s="211">
        <v>0</v>
      </c>
      <c r="I42" s="28">
        <f>SUM(J42:N42)</f>
        <v>8248</v>
      </c>
      <c r="J42" s="425">
        <v>348</v>
      </c>
      <c r="K42" s="425">
        <v>300</v>
      </c>
      <c r="L42" s="425"/>
      <c r="M42" s="425">
        <v>7600</v>
      </c>
      <c r="N42" s="425">
        <v>0</v>
      </c>
      <c r="O42" s="101" t="s">
        <v>105</v>
      </c>
      <c r="P42" s="28">
        <f>SUM(Q42:U42)</f>
        <v>178710</v>
      </c>
      <c r="Q42" s="425">
        <v>0</v>
      </c>
      <c r="R42" s="425"/>
      <c r="S42" s="425"/>
      <c r="T42" s="425">
        <v>131803</v>
      </c>
      <c r="U42" s="425">
        <v>46907</v>
      </c>
      <c r="V42" s="28">
        <f>SUM(W42:AG42)</f>
        <v>48542</v>
      </c>
      <c r="W42" s="211"/>
      <c r="X42" s="211"/>
      <c r="Y42" s="425"/>
      <c r="Z42" s="425"/>
      <c r="AA42" s="425">
        <v>15000</v>
      </c>
      <c r="AB42" s="425">
        <v>3206</v>
      </c>
      <c r="AC42" s="425">
        <v>300</v>
      </c>
      <c r="AD42" s="425">
        <v>2500</v>
      </c>
      <c r="AE42" s="425">
        <v>24507</v>
      </c>
      <c r="AF42" s="425">
        <v>0</v>
      </c>
      <c r="AG42" s="425">
        <v>3029</v>
      </c>
    </row>
    <row r="43" spans="1:33" ht="30" customHeight="1">
      <c r="A43" s="101" t="s">
        <v>84</v>
      </c>
      <c r="B43" s="28">
        <f t="shared" ref="B43:B51" si="8">SUM(C43,I43,P43,V43)</f>
        <v>63461</v>
      </c>
      <c r="C43" s="28">
        <f t="shared" ref="C43:C51" si="9">SUM(D43:H43)</f>
        <v>219</v>
      </c>
      <c r="D43" s="211">
        <v>0</v>
      </c>
      <c r="E43" s="211">
        <v>0</v>
      </c>
      <c r="F43" s="211">
        <v>219</v>
      </c>
      <c r="G43" s="211">
        <v>0</v>
      </c>
      <c r="H43" s="211">
        <v>0</v>
      </c>
      <c r="I43" s="28">
        <f t="shared" ref="I43:I51" si="10">SUM(J43:N43)</f>
        <v>0</v>
      </c>
      <c r="J43" s="425">
        <v>0</v>
      </c>
      <c r="K43" s="425">
        <v>0</v>
      </c>
      <c r="L43" s="425"/>
      <c r="M43" s="425">
        <v>0</v>
      </c>
      <c r="N43" s="425">
        <v>0</v>
      </c>
      <c r="O43" s="101" t="s">
        <v>84</v>
      </c>
      <c r="P43" s="28">
        <f t="shared" ref="P43:P51" si="11">SUM(Q43:U43)</f>
        <v>38304</v>
      </c>
      <c r="Q43" s="425">
        <v>0</v>
      </c>
      <c r="R43" s="425"/>
      <c r="S43" s="425">
        <v>0</v>
      </c>
      <c r="T43" s="425">
        <v>12564</v>
      </c>
      <c r="U43" s="425">
        <v>25740</v>
      </c>
      <c r="V43" s="28">
        <f t="shared" ref="V43:V51" si="12">SUM(W43:AG43)</f>
        <v>24938</v>
      </c>
      <c r="W43" s="211"/>
      <c r="X43" s="211"/>
      <c r="Y43" s="425">
        <v>0</v>
      </c>
      <c r="Z43" s="425"/>
      <c r="AA43" s="425">
        <v>1500</v>
      </c>
      <c r="AB43" s="425">
        <v>1100</v>
      </c>
      <c r="AC43" s="425">
        <v>200</v>
      </c>
      <c r="AD43" s="425">
        <v>500</v>
      </c>
      <c r="AE43" s="425">
        <v>21140</v>
      </c>
      <c r="AF43" s="425">
        <v>0</v>
      </c>
      <c r="AG43" s="425">
        <v>498</v>
      </c>
    </row>
    <row r="44" spans="1:33" ht="30" customHeight="1">
      <c r="A44" s="101" t="s">
        <v>85</v>
      </c>
      <c r="B44" s="28">
        <f t="shared" si="8"/>
        <v>30932</v>
      </c>
      <c r="C44" s="28">
        <f t="shared" si="9"/>
        <v>0</v>
      </c>
      <c r="D44" s="211">
        <v>0</v>
      </c>
      <c r="E44" s="211">
        <v>0</v>
      </c>
      <c r="F44" s="211"/>
      <c r="G44" s="211">
        <v>0</v>
      </c>
      <c r="H44" s="211">
        <v>0</v>
      </c>
      <c r="I44" s="28">
        <f t="shared" si="10"/>
        <v>461</v>
      </c>
      <c r="J44" s="425">
        <v>0</v>
      </c>
      <c r="K44" s="425">
        <v>0</v>
      </c>
      <c r="L44" s="425">
        <v>461</v>
      </c>
      <c r="M44" s="425">
        <v>0</v>
      </c>
      <c r="N44" s="425">
        <v>0</v>
      </c>
      <c r="O44" s="101" t="s">
        <v>85</v>
      </c>
      <c r="P44" s="28">
        <f t="shared" si="11"/>
        <v>27277</v>
      </c>
      <c r="Q44" s="425">
        <v>0</v>
      </c>
      <c r="R44" s="425"/>
      <c r="S44" s="425">
        <v>0</v>
      </c>
      <c r="T44" s="425">
        <v>7098</v>
      </c>
      <c r="U44" s="425">
        <v>20179</v>
      </c>
      <c r="V44" s="28">
        <f t="shared" si="12"/>
        <v>3194</v>
      </c>
      <c r="W44" s="211"/>
      <c r="X44" s="211"/>
      <c r="Y44" s="425">
        <v>0</v>
      </c>
      <c r="Z44" s="425"/>
      <c r="AA44" s="425">
        <v>1500</v>
      </c>
      <c r="AB44" s="425">
        <v>500</v>
      </c>
      <c r="AC44" s="425">
        <v>300</v>
      </c>
      <c r="AD44" s="425">
        <v>200</v>
      </c>
      <c r="AE44" s="425">
        <v>694</v>
      </c>
      <c r="AF44" s="425">
        <v>0</v>
      </c>
      <c r="AG44" s="425">
        <v>0</v>
      </c>
    </row>
    <row r="45" spans="1:33" ht="30" customHeight="1">
      <c r="A45" s="101" t="s">
        <v>86</v>
      </c>
      <c r="B45" s="28">
        <f t="shared" si="8"/>
        <v>16026</v>
      </c>
      <c r="C45" s="28">
        <f t="shared" si="9"/>
        <v>70</v>
      </c>
      <c r="D45" s="211">
        <v>0</v>
      </c>
      <c r="E45" s="211">
        <v>0</v>
      </c>
      <c r="F45" s="211">
        <v>50</v>
      </c>
      <c r="G45" s="211">
        <v>0</v>
      </c>
      <c r="H45" s="211">
        <v>20</v>
      </c>
      <c r="I45" s="28">
        <f t="shared" si="10"/>
        <v>0</v>
      </c>
      <c r="J45" s="425">
        <v>0</v>
      </c>
      <c r="K45" s="425">
        <v>0</v>
      </c>
      <c r="L45" s="425"/>
      <c r="M45" s="425">
        <v>0</v>
      </c>
      <c r="N45" s="425">
        <v>0</v>
      </c>
      <c r="O45" s="101" t="s">
        <v>86</v>
      </c>
      <c r="P45" s="28">
        <f t="shared" si="11"/>
        <v>12564</v>
      </c>
      <c r="Q45" s="425">
        <v>0</v>
      </c>
      <c r="R45" s="425"/>
      <c r="S45" s="425">
        <v>0</v>
      </c>
      <c r="T45" s="425">
        <v>10954</v>
      </c>
      <c r="U45" s="425">
        <v>1610</v>
      </c>
      <c r="V45" s="28">
        <f t="shared" si="12"/>
        <v>3392</v>
      </c>
      <c r="W45" s="211"/>
      <c r="X45" s="211"/>
      <c r="Y45" s="425">
        <v>0</v>
      </c>
      <c r="Z45" s="425"/>
      <c r="AA45" s="425">
        <v>2000</v>
      </c>
      <c r="AB45" s="425">
        <v>200</v>
      </c>
      <c r="AC45" s="425">
        <v>200</v>
      </c>
      <c r="AD45" s="425">
        <v>100</v>
      </c>
      <c r="AE45" s="425">
        <v>892</v>
      </c>
      <c r="AF45" s="425">
        <v>0</v>
      </c>
      <c r="AG45" s="425">
        <v>0</v>
      </c>
    </row>
    <row r="46" spans="1:33" ht="30" customHeight="1">
      <c r="A46" s="101" t="s">
        <v>87</v>
      </c>
      <c r="B46" s="28">
        <f t="shared" si="8"/>
        <v>23229</v>
      </c>
      <c r="C46" s="28">
        <f t="shared" si="9"/>
        <v>0</v>
      </c>
      <c r="D46" s="211">
        <v>0</v>
      </c>
      <c r="E46" s="211">
        <v>0</v>
      </c>
      <c r="F46" s="211">
        <v>0</v>
      </c>
      <c r="G46" s="211">
        <v>0</v>
      </c>
      <c r="H46" s="211">
        <v>0</v>
      </c>
      <c r="I46" s="28">
        <f t="shared" si="10"/>
        <v>0</v>
      </c>
      <c r="J46" s="425">
        <v>0</v>
      </c>
      <c r="K46" s="425">
        <v>0</v>
      </c>
      <c r="L46" s="425"/>
      <c r="M46" s="425">
        <v>0</v>
      </c>
      <c r="N46" s="425">
        <v>0</v>
      </c>
      <c r="O46" s="101" t="s">
        <v>87</v>
      </c>
      <c r="P46" s="28">
        <f t="shared" si="11"/>
        <v>13216</v>
      </c>
      <c r="Q46" s="425">
        <v>0</v>
      </c>
      <c r="R46" s="425"/>
      <c r="S46" s="425"/>
      <c r="T46" s="425">
        <v>3874</v>
      </c>
      <c r="U46" s="425">
        <v>9342</v>
      </c>
      <c r="V46" s="28">
        <f t="shared" si="12"/>
        <v>10013</v>
      </c>
      <c r="W46" s="211"/>
      <c r="X46" s="211"/>
      <c r="Y46" s="425">
        <v>0</v>
      </c>
      <c r="Z46" s="425"/>
      <c r="AA46" s="425">
        <v>5000</v>
      </c>
      <c r="AB46" s="425">
        <v>600</v>
      </c>
      <c r="AC46" s="425">
        <v>300</v>
      </c>
      <c r="AD46" s="425">
        <v>500</v>
      </c>
      <c r="AE46" s="425">
        <v>3613</v>
      </c>
      <c r="AF46" s="425">
        <v>0</v>
      </c>
      <c r="AG46" s="425">
        <v>0</v>
      </c>
    </row>
    <row r="47" spans="1:33" ht="30" customHeight="1">
      <c r="A47" s="101" t="s">
        <v>88</v>
      </c>
      <c r="B47" s="28">
        <f t="shared" si="8"/>
        <v>34613</v>
      </c>
      <c r="C47" s="28">
        <f t="shared" si="9"/>
        <v>293</v>
      </c>
      <c r="D47" s="211">
        <v>0</v>
      </c>
      <c r="E47" s="211">
        <v>0</v>
      </c>
      <c r="F47" s="211">
        <v>0</v>
      </c>
      <c r="G47" s="211">
        <v>0</v>
      </c>
      <c r="H47" s="211">
        <v>293</v>
      </c>
      <c r="I47" s="28">
        <f t="shared" si="10"/>
        <v>0</v>
      </c>
      <c r="J47" s="425">
        <v>0</v>
      </c>
      <c r="K47" s="425">
        <v>0</v>
      </c>
      <c r="L47" s="425">
        <v>0</v>
      </c>
      <c r="M47" s="425">
        <v>0</v>
      </c>
      <c r="N47" s="425">
        <v>0</v>
      </c>
      <c r="O47" s="101" t="s">
        <v>88</v>
      </c>
      <c r="P47" s="28">
        <f t="shared" si="11"/>
        <v>28423</v>
      </c>
      <c r="Q47" s="425">
        <v>0</v>
      </c>
      <c r="R47" s="425"/>
      <c r="S47" s="425"/>
      <c r="T47" s="425">
        <v>10521</v>
      </c>
      <c r="U47" s="425">
        <v>17902</v>
      </c>
      <c r="V47" s="28">
        <f t="shared" si="12"/>
        <v>5897</v>
      </c>
      <c r="W47" s="211"/>
      <c r="X47" s="211"/>
      <c r="Y47" s="425">
        <v>0</v>
      </c>
      <c r="Z47" s="425"/>
      <c r="AA47" s="425">
        <v>3000</v>
      </c>
      <c r="AB47" s="425">
        <v>100</v>
      </c>
      <c r="AC47" s="425">
        <v>100</v>
      </c>
      <c r="AD47" s="425">
        <v>100</v>
      </c>
      <c r="AE47" s="425">
        <v>2597</v>
      </c>
      <c r="AF47" s="425">
        <v>0</v>
      </c>
      <c r="AG47" s="425">
        <v>0</v>
      </c>
    </row>
    <row r="48" spans="1:33" ht="30" customHeight="1">
      <c r="A48" s="101" t="s">
        <v>89</v>
      </c>
      <c r="B48" s="28">
        <f t="shared" si="8"/>
        <v>57717.45</v>
      </c>
      <c r="C48" s="28">
        <f t="shared" si="9"/>
        <v>0</v>
      </c>
      <c r="D48" s="211">
        <v>0</v>
      </c>
      <c r="E48" s="211">
        <v>0</v>
      </c>
      <c r="F48" s="211">
        <v>0</v>
      </c>
      <c r="G48" s="211">
        <v>0</v>
      </c>
      <c r="H48" s="211">
        <v>0</v>
      </c>
      <c r="I48" s="28">
        <f t="shared" si="10"/>
        <v>0</v>
      </c>
      <c r="J48" s="425">
        <v>0</v>
      </c>
      <c r="K48" s="425">
        <v>0</v>
      </c>
      <c r="L48" s="425"/>
      <c r="M48" s="425">
        <v>0</v>
      </c>
      <c r="N48" s="425">
        <v>0</v>
      </c>
      <c r="O48" s="101" t="s">
        <v>89</v>
      </c>
      <c r="P48" s="28">
        <f t="shared" si="11"/>
        <v>44987</v>
      </c>
      <c r="Q48" s="425">
        <v>0</v>
      </c>
      <c r="R48" s="425"/>
      <c r="S48" s="425">
        <v>0</v>
      </c>
      <c r="T48" s="425">
        <v>44987</v>
      </c>
      <c r="U48" s="425">
        <v>0</v>
      </c>
      <c r="V48" s="28">
        <f t="shared" si="12"/>
        <v>12730.45</v>
      </c>
      <c r="W48" s="211"/>
      <c r="X48" s="211"/>
      <c r="Y48" s="425">
        <v>0</v>
      </c>
      <c r="Z48" s="425"/>
      <c r="AA48" s="425">
        <v>8000</v>
      </c>
      <c r="AB48" s="425">
        <v>400</v>
      </c>
      <c r="AC48" s="425">
        <v>300</v>
      </c>
      <c r="AD48" s="425">
        <v>500</v>
      </c>
      <c r="AE48" s="425">
        <v>3530.45</v>
      </c>
      <c r="AF48" s="425">
        <v>0</v>
      </c>
      <c r="AG48" s="425">
        <v>0</v>
      </c>
    </row>
    <row r="49" spans="1:33" ht="30" customHeight="1">
      <c r="A49" s="101" t="s">
        <v>90</v>
      </c>
      <c r="B49" s="28">
        <f t="shared" si="8"/>
        <v>0</v>
      </c>
      <c r="C49" s="28">
        <f t="shared" si="9"/>
        <v>0</v>
      </c>
      <c r="D49" s="211">
        <v>0</v>
      </c>
      <c r="E49" s="211">
        <v>0</v>
      </c>
      <c r="F49" s="211">
        <v>0</v>
      </c>
      <c r="G49" s="211">
        <v>0</v>
      </c>
      <c r="H49" s="211">
        <v>0</v>
      </c>
      <c r="I49" s="28">
        <f t="shared" si="10"/>
        <v>0</v>
      </c>
      <c r="J49" s="425">
        <v>0</v>
      </c>
      <c r="K49" s="425">
        <v>0</v>
      </c>
      <c r="L49" s="425">
        <v>0</v>
      </c>
      <c r="M49" s="425">
        <v>0</v>
      </c>
      <c r="N49" s="425">
        <v>0</v>
      </c>
      <c r="O49" s="101" t="s">
        <v>90</v>
      </c>
      <c r="P49" s="28">
        <f t="shared" si="11"/>
        <v>0</v>
      </c>
      <c r="Q49" s="425">
        <v>0</v>
      </c>
      <c r="R49" s="425"/>
      <c r="S49" s="425">
        <v>0</v>
      </c>
      <c r="T49" s="425">
        <v>0</v>
      </c>
      <c r="U49" s="425">
        <v>0</v>
      </c>
      <c r="V49" s="28">
        <f t="shared" si="12"/>
        <v>0</v>
      </c>
      <c r="W49" s="211"/>
      <c r="X49" s="211"/>
      <c r="Y49" s="425">
        <v>0</v>
      </c>
      <c r="Z49" s="425"/>
      <c r="AA49" s="425"/>
      <c r="AB49" s="425"/>
      <c r="AC49" s="425"/>
      <c r="AD49" s="425">
        <v>0</v>
      </c>
      <c r="AE49" s="425">
        <v>0</v>
      </c>
      <c r="AF49" s="425">
        <v>0</v>
      </c>
      <c r="AG49" s="425">
        <v>0</v>
      </c>
    </row>
    <row r="50" spans="1:33" ht="30" customHeight="1">
      <c r="A50" s="101" t="s">
        <v>91</v>
      </c>
      <c r="B50" s="28">
        <f t="shared" si="8"/>
        <v>40569</v>
      </c>
      <c r="C50" s="28">
        <f t="shared" si="9"/>
        <v>0</v>
      </c>
      <c r="D50" s="211">
        <v>0</v>
      </c>
      <c r="E50" s="211">
        <v>0</v>
      </c>
      <c r="F50" s="211">
        <v>0</v>
      </c>
      <c r="G50" s="211">
        <v>0</v>
      </c>
      <c r="H50" s="211">
        <v>0</v>
      </c>
      <c r="I50" s="28">
        <f t="shared" si="10"/>
        <v>0</v>
      </c>
      <c r="J50" s="425">
        <v>0</v>
      </c>
      <c r="K50" s="425">
        <v>0</v>
      </c>
      <c r="L50" s="425">
        <v>0</v>
      </c>
      <c r="M50" s="425">
        <v>0</v>
      </c>
      <c r="N50" s="425">
        <v>0</v>
      </c>
      <c r="O50" s="101" t="s">
        <v>91</v>
      </c>
      <c r="P50" s="28">
        <f t="shared" si="11"/>
        <v>36969</v>
      </c>
      <c r="Q50" s="425">
        <v>0</v>
      </c>
      <c r="R50" s="425"/>
      <c r="S50" s="425">
        <v>0</v>
      </c>
      <c r="T50" s="425">
        <v>11337</v>
      </c>
      <c r="U50" s="425">
        <v>25632</v>
      </c>
      <c r="V50" s="28">
        <f t="shared" si="12"/>
        <v>3600</v>
      </c>
      <c r="W50" s="211"/>
      <c r="X50" s="211"/>
      <c r="Y50" s="425">
        <v>0</v>
      </c>
      <c r="Z50" s="425"/>
      <c r="AA50" s="425">
        <v>3000</v>
      </c>
      <c r="AB50" s="425">
        <v>200</v>
      </c>
      <c r="AC50" s="425">
        <v>100</v>
      </c>
      <c r="AD50" s="425">
        <v>200</v>
      </c>
      <c r="AE50" s="425">
        <v>100</v>
      </c>
      <c r="AF50" s="425">
        <v>0</v>
      </c>
      <c r="AG50" s="425">
        <v>0</v>
      </c>
    </row>
    <row r="51" spans="1:33" ht="30" customHeight="1">
      <c r="A51" s="101" t="s">
        <v>92</v>
      </c>
      <c r="B51" s="28">
        <f t="shared" si="8"/>
        <v>16035</v>
      </c>
      <c r="C51" s="28">
        <f t="shared" si="9"/>
        <v>0</v>
      </c>
      <c r="D51" s="211">
        <v>0</v>
      </c>
      <c r="E51" s="211">
        <v>0</v>
      </c>
      <c r="F51" s="211">
        <v>0</v>
      </c>
      <c r="G51" s="211">
        <v>0</v>
      </c>
      <c r="H51" s="211">
        <v>0</v>
      </c>
      <c r="I51" s="28">
        <f t="shared" si="10"/>
        <v>252</v>
      </c>
      <c r="J51" s="425">
        <v>252</v>
      </c>
      <c r="K51" s="425">
        <v>0</v>
      </c>
      <c r="L51" s="425">
        <v>0</v>
      </c>
      <c r="M51" s="425">
        <v>0</v>
      </c>
      <c r="N51" s="425">
        <v>0</v>
      </c>
      <c r="O51" s="101" t="s">
        <v>92</v>
      </c>
      <c r="P51" s="28">
        <f t="shared" si="11"/>
        <v>11694</v>
      </c>
      <c r="Q51" s="425">
        <v>645</v>
      </c>
      <c r="R51" s="425"/>
      <c r="S51" s="425">
        <v>0</v>
      </c>
      <c r="T51" s="425">
        <v>2706</v>
      </c>
      <c r="U51" s="425">
        <v>8343</v>
      </c>
      <c r="V51" s="28">
        <f t="shared" si="12"/>
        <v>4089</v>
      </c>
      <c r="W51" s="211"/>
      <c r="X51" s="211"/>
      <c r="Y51" s="425">
        <v>0</v>
      </c>
      <c r="Z51" s="425"/>
      <c r="AA51" s="425">
        <v>3000</v>
      </c>
      <c r="AB51" s="425">
        <v>100</v>
      </c>
      <c r="AC51" s="425">
        <v>100</v>
      </c>
      <c r="AD51" s="425">
        <v>200</v>
      </c>
      <c r="AE51" s="425">
        <v>100</v>
      </c>
      <c r="AF51" s="425">
        <v>0</v>
      </c>
      <c r="AG51" s="425">
        <v>589</v>
      </c>
    </row>
    <row r="52" spans="1:33">
      <c r="A52" s="19"/>
      <c r="B52" s="21"/>
      <c r="C52" s="21"/>
      <c r="D52" s="21"/>
      <c r="E52" s="21"/>
      <c r="F52" s="21"/>
      <c r="G52" s="21"/>
      <c r="H52" s="21"/>
      <c r="I52" s="21"/>
      <c r="J52" s="20"/>
      <c r="K52" s="20"/>
      <c r="L52" s="20"/>
      <c r="M52" s="20"/>
      <c r="N52" s="20"/>
      <c r="O52" s="19"/>
      <c r="P52" s="21"/>
      <c r="Q52" s="20"/>
      <c r="R52" s="20"/>
      <c r="S52" s="20"/>
      <c r="T52" s="20"/>
      <c r="U52" s="20"/>
      <c r="V52" s="21"/>
      <c r="W52" s="21"/>
      <c r="X52" s="21"/>
      <c r="Y52" s="20"/>
      <c r="Z52" s="20"/>
      <c r="AA52" s="20"/>
      <c r="AB52" s="20"/>
      <c r="AC52" s="20"/>
      <c r="AD52" s="20"/>
      <c r="AE52" s="20"/>
      <c r="AF52" s="20"/>
      <c r="AG52" s="20"/>
    </row>
    <row r="53" spans="1:33">
      <c r="A53" s="115"/>
      <c r="B53" s="22"/>
      <c r="C53" s="22"/>
      <c r="D53" s="22"/>
      <c r="E53" s="22"/>
      <c r="F53" s="22"/>
      <c r="G53" s="22"/>
      <c r="H53" s="22"/>
      <c r="I53" s="22"/>
      <c r="J53" s="116"/>
      <c r="K53" s="116"/>
      <c r="L53" s="116"/>
      <c r="M53" s="116"/>
      <c r="N53" s="116"/>
      <c r="O53" s="115"/>
      <c r="P53" s="22"/>
      <c r="Q53" s="116"/>
      <c r="R53" s="116"/>
      <c r="S53" s="116"/>
      <c r="T53" s="116"/>
      <c r="U53" s="116"/>
      <c r="V53" s="22"/>
      <c r="W53" s="22"/>
      <c r="X53" s="22"/>
      <c r="Y53" s="116"/>
      <c r="Z53" s="116"/>
      <c r="AA53" s="116"/>
      <c r="AB53" s="116"/>
      <c r="AC53" s="116"/>
      <c r="AD53" s="116"/>
      <c r="AE53" s="116"/>
      <c r="AF53" s="116"/>
      <c r="AG53" s="116"/>
    </row>
    <row r="54" spans="1:33">
      <c r="A54" s="510" t="s">
        <v>338</v>
      </c>
      <c r="B54" s="511"/>
      <c r="C54" s="511"/>
      <c r="D54" s="511"/>
      <c r="E54" s="511"/>
      <c r="F54" s="511"/>
      <c r="G54" s="511"/>
      <c r="H54" s="511"/>
      <c r="I54" s="511"/>
      <c r="J54" s="512"/>
      <c r="K54" s="512"/>
      <c r="L54" s="512"/>
      <c r="M54" s="512"/>
      <c r="N54" s="512"/>
      <c r="O54" s="510" t="s">
        <v>338</v>
      </c>
      <c r="P54" s="511"/>
      <c r="Q54" s="512"/>
      <c r="R54" s="512"/>
      <c r="S54" s="512"/>
      <c r="T54" s="512"/>
      <c r="U54" s="512"/>
      <c r="V54" s="511"/>
      <c r="W54" s="511"/>
      <c r="X54" s="511"/>
      <c r="Y54" s="116"/>
      <c r="Z54" s="116"/>
      <c r="AA54" s="116"/>
      <c r="AB54" s="116"/>
      <c r="AC54" s="116"/>
      <c r="AD54" s="116"/>
      <c r="AE54" s="116"/>
      <c r="AF54" s="116"/>
      <c r="AG54" s="116"/>
    </row>
    <row r="55" spans="1:33">
      <c r="A55" s="510"/>
      <c r="B55" s="511"/>
      <c r="C55" s="511"/>
      <c r="D55" s="511"/>
      <c r="E55" s="511"/>
      <c r="F55" s="511"/>
      <c r="G55" s="511"/>
      <c r="H55" s="511"/>
      <c r="I55" s="511"/>
      <c r="J55" s="512"/>
      <c r="K55" s="512"/>
      <c r="L55" s="512"/>
      <c r="M55" s="512"/>
      <c r="N55" s="512"/>
      <c r="O55" s="510"/>
      <c r="P55" s="511"/>
      <c r="Q55" s="512"/>
      <c r="R55" s="512"/>
      <c r="S55" s="512"/>
      <c r="T55" s="512"/>
      <c r="U55" s="512"/>
      <c r="V55" s="511"/>
      <c r="W55" s="511"/>
      <c r="X55" s="511"/>
      <c r="Y55" s="116"/>
      <c r="Z55" s="116"/>
      <c r="AA55" s="116"/>
      <c r="AB55" s="116"/>
      <c r="AC55" s="116"/>
      <c r="AD55" s="116"/>
      <c r="AE55" s="116"/>
      <c r="AF55" s="116"/>
      <c r="AG55" s="116"/>
    </row>
    <row r="56" spans="1:33">
      <c r="A56" s="77" t="s">
        <v>337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  <c r="N56" s="511"/>
      <c r="O56" s="77" t="s">
        <v>337</v>
      </c>
      <c r="P56" s="511"/>
      <c r="Q56" s="511"/>
      <c r="R56" s="511"/>
      <c r="S56" s="511"/>
      <c r="T56" s="511"/>
      <c r="U56" s="511"/>
      <c r="V56" s="511"/>
      <c r="W56" s="511"/>
      <c r="X56" s="511"/>
      <c r="Y56" s="22"/>
      <c r="Z56" s="22"/>
      <c r="AA56" s="22"/>
      <c r="AB56" s="22"/>
      <c r="AC56" s="22"/>
      <c r="AD56" s="22"/>
      <c r="AE56" s="22"/>
      <c r="AF56" s="22"/>
      <c r="AG56" s="22"/>
    </row>
    <row r="58" spans="1:33">
      <c r="A58" s="57"/>
      <c r="O58" s="57"/>
    </row>
  </sheetData>
  <mergeCells count="1">
    <mergeCell ref="C7:H7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53" pageOrder="overThenDown" orientation="portrait" blackAndWhite="1" r:id="rId1"/>
  <headerFooter alignWithMargins="0"/>
  <colBreaks count="1" manualBreakCount="1">
    <brk id="14" max="2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55"/>
  <sheetViews>
    <sheetView view="pageBreakPreview" topLeftCell="A4" zoomScaleNormal="100" workbookViewId="0">
      <selection activeCell="O45" sqref="O45"/>
    </sheetView>
  </sheetViews>
  <sheetFormatPr defaultRowHeight="13.5" outlineLevelRow="2"/>
  <cols>
    <col min="1" max="7" width="14.28515625" style="16" customWidth="1"/>
    <col min="8" max="8" width="9.28515625" style="16" customWidth="1"/>
    <col min="9" max="16384" width="9.140625" style="16"/>
  </cols>
  <sheetData>
    <row r="1" spans="1:8" s="5" customFormat="1" ht="24.95" customHeight="1">
      <c r="G1" s="59"/>
    </row>
    <row r="2" spans="1:8" s="5" customFormat="1" ht="24.95" customHeight="1">
      <c r="G2" s="59"/>
    </row>
    <row r="3" spans="1:8" s="349" customFormat="1" ht="35.25">
      <c r="A3" s="344" t="s">
        <v>100</v>
      </c>
      <c r="B3" s="348"/>
      <c r="C3" s="348"/>
      <c r="D3" s="348"/>
      <c r="E3" s="348"/>
      <c r="F3" s="344"/>
      <c r="G3" s="348"/>
    </row>
    <row r="4" spans="1:8" s="351" customFormat="1" ht="35.25">
      <c r="A4" s="345" t="s">
        <v>106</v>
      </c>
      <c r="B4" s="350"/>
      <c r="C4" s="350"/>
      <c r="D4" s="350"/>
      <c r="E4" s="350"/>
      <c r="F4" s="350"/>
      <c r="G4" s="350"/>
    </row>
    <row r="5" spans="1:8" s="13" customFormat="1" ht="15" customHeight="1" thickBot="1">
      <c r="A5" s="13" t="s">
        <v>107</v>
      </c>
      <c r="G5" s="13" t="s">
        <v>395</v>
      </c>
    </row>
    <row r="6" spans="1:8" s="9" customFormat="1" ht="15.75" customHeight="1">
      <c r="A6" s="217" t="s">
        <v>82</v>
      </c>
      <c r="B6" s="217" t="s">
        <v>260</v>
      </c>
      <c r="C6" s="217" t="s">
        <v>19</v>
      </c>
      <c r="D6" s="217" t="s">
        <v>194</v>
      </c>
      <c r="E6" s="257" t="s">
        <v>98</v>
      </c>
      <c r="F6" s="258" t="s">
        <v>250</v>
      </c>
      <c r="G6" s="259" t="s">
        <v>261</v>
      </c>
    </row>
    <row r="7" spans="1:8" s="9" customFormat="1" ht="18" customHeight="1">
      <c r="A7" s="220"/>
      <c r="B7" s="220"/>
      <c r="C7" s="220"/>
      <c r="D7" s="220"/>
      <c r="E7" s="220"/>
      <c r="F7" s="220"/>
      <c r="G7" s="260"/>
    </row>
    <row r="8" spans="1:8" s="9" customFormat="1" ht="15.75" customHeight="1">
      <c r="A8" s="224" t="s">
        <v>193</v>
      </c>
      <c r="B8" s="224" t="s">
        <v>1</v>
      </c>
      <c r="C8" s="224" t="s">
        <v>27</v>
      </c>
      <c r="D8" s="224" t="s">
        <v>195</v>
      </c>
      <c r="E8" s="254" t="s">
        <v>99</v>
      </c>
      <c r="F8" s="224" t="s">
        <v>196</v>
      </c>
      <c r="G8" s="261" t="s">
        <v>49</v>
      </c>
    </row>
    <row r="9" spans="1:8" ht="26.25" hidden="1" customHeight="1">
      <c r="A9" s="15">
        <v>2012</v>
      </c>
      <c r="B9" s="28">
        <v>4912245</v>
      </c>
      <c r="C9" s="28">
        <v>2688285</v>
      </c>
      <c r="D9" s="64">
        <v>1623997</v>
      </c>
      <c r="E9" s="64">
        <v>574825</v>
      </c>
      <c r="F9" s="28">
        <v>25138</v>
      </c>
      <c r="G9" s="28">
        <v>0</v>
      </c>
      <c r="H9" s="94"/>
    </row>
    <row r="10" spans="1:8" ht="26.25" customHeight="1">
      <c r="A10" s="15">
        <v>2013</v>
      </c>
      <c r="B10" s="28">
        <v>5019557</v>
      </c>
      <c r="C10" s="28">
        <v>2837658</v>
      </c>
      <c r="D10" s="64">
        <v>1592708</v>
      </c>
      <c r="E10" s="64">
        <v>561802</v>
      </c>
      <c r="F10" s="28">
        <v>27389</v>
      </c>
      <c r="G10" s="28">
        <v>0</v>
      </c>
      <c r="H10" s="94"/>
    </row>
    <row r="11" spans="1:8" s="18" customFormat="1" ht="26.25" customHeight="1">
      <c r="A11" s="15">
        <v>2014</v>
      </c>
      <c r="B11" s="28">
        <v>5094502</v>
      </c>
      <c r="C11" s="28">
        <v>2871426</v>
      </c>
      <c r="D11" s="64">
        <v>1617659</v>
      </c>
      <c r="E11" s="64">
        <v>568346</v>
      </c>
      <c r="F11" s="28">
        <v>37071</v>
      </c>
      <c r="G11" s="28">
        <v>0</v>
      </c>
      <c r="H11" s="94"/>
    </row>
    <row r="12" spans="1:8" ht="26.25" customHeight="1">
      <c r="A12" s="15">
        <v>2015</v>
      </c>
      <c r="B12" s="28">
        <v>5606934</v>
      </c>
      <c r="C12" s="28">
        <v>2998603</v>
      </c>
      <c r="D12" s="28">
        <v>1935937</v>
      </c>
      <c r="E12" s="28">
        <v>637755</v>
      </c>
      <c r="F12" s="28">
        <v>34639</v>
      </c>
      <c r="G12" s="28">
        <v>0</v>
      </c>
      <c r="H12" s="94"/>
    </row>
    <row r="13" spans="1:8" ht="26.25" customHeight="1">
      <c r="A13" s="15">
        <v>2016</v>
      </c>
      <c r="B13" s="130">
        <v>5823340</v>
      </c>
      <c r="C13" s="130">
        <v>3082820</v>
      </c>
      <c r="D13" s="130">
        <v>2036874</v>
      </c>
      <c r="E13" s="130">
        <v>670577</v>
      </c>
      <c r="F13" s="130">
        <v>33069</v>
      </c>
      <c r="G13" s="357">
        <v>0</v>
      </c>
      <c r="H13" s="94"/>
    </row>
    <row r="14" spans="1:8" ht="18.75" hidden="1" customHeight="1" outlineLevel="1">
      <c r="A14" s="17"/>
      <c r="B14" s="100">
        <f>SUM(B15:B24)</f>
        <v>5823340</v>
      </c>
      <c r="C14" s="100">
        <f t="shared" ref="C14:G14" si="0">SUM(C15:C24)</f>
        <v>3082820</v>
      </c>
      <c r="D14" s="100">
        <f t="shared" si="0"/>
        <v>2036874</v>
      </c>
      <c r="E14" s="100">
        <f t="shared" si="0"/>
        <v>670577</v>
      </c>
      <c r="F14" s="100">
        <f t="shared" si="0"/>
        <v>33069</v>
      </c>
      <c r="G14" s="100">
        <f t="shared" si="0"/>
        <v>0</v>
      </c>
    </row>
    <row r="15" spans="1:8" ht="33" hidden="1" customHeight="1" outlineLevel="1">
      <c r="A15" s="101" t="s">
        <v>187</v>
      </c>
      <c r="B15" s="109">
        <f t="shared" ref="B15:B24" si="1">SUM(C15:G15)</f>
        <v>3559232</v>
      </c>
      <c r="C15" s="104">
        <v>2410897</v>
      </c>
      <c r="D15" s="104">
        <v>604258</v>
      </c>
      <c r="E15" s="104">
        <v>511008</v>
      </c>
      <c r="F15" s="104">
        <v>33069</v>
      </c>
      <c r="G15" s="110">
        <v>0</v>
      </c>
    </row>
    <row r="16" spans="1:8" ht="33" hidden="1" customHeight="1" outlineLevel="1">
      <c r="A16" s="101" t="s">
        <v>84</v>
      </c>
      <c r="B16" s="109">
        <f t="shared" si="1"/>
        <v>347674</v>
      </c>
      <c r="C16" s="110">
        <v>147092</v>
      </c>
      <c r="D16" s="110">
        <v>182729</v>
      </c>
      <c r="E16" s="110">
        <v>17853</v>
      </c>
      <c r="F16" s="110">
        <v>0</v>
      </c>
      <c r="G16" s="110">
        <v>0</v>
      </c>
    </row>
    <row r="17" spans="1:8" ht="33" hidden="1" customHeight="1" outlineLevel="1">
      <c r="A17" s="101" t="s">
        <v>85</v>
      </c>
      <c r="B17" s="109">
        <f t="shared" si="1"/>
        <v>104725</v>
      </c>
      <c r="C17" s="110">
        <v>27736</v>
      </c>
      <c r="D17" s="110">
        <v>74540</v>
      </c>
      <c r="E17" s="110">
        <v>2449</v>
      </c>
      <c r="F17" s="110">
        <v>0</v>
      </c>
      <c r="G17" s="110">
        <v>0</v>
      </c>
    </row>
    <row r="18" spans="1:8" ht="33" hidden="1" customHeight="1" outlineLevel="1">
      <c r="A18" s="101" t="s">
        <v>86</v>
      </c>
      <c r="B18" s="109">
        <f t="shared" si="1"/>
        <v>32538</v>
      </c>
      <c r="C18" s="110">
        <v>19860</v>
      </c>
      <c r="D18" s="110">
        <v>6936</v>
      </c>
      <c r="E18" s="110">
        <v>5742</v>
      </c>
      <c r="F18" s="110">
        <v>0</v>
      </c>
      <c r="G18" s="110">
        <v>0</v>
      </c>
    </row>
    <row r="19" spans="1:8" ht="33" hidden="1" customHeight="1" outlineLevel="1">
      <c r="A19" s="101" t="s">
        <v>87</v>
      </c>
      <c r="B19" s="109">
        <f t="shared" si="1"/>
        <v>102587</v>
      </c>
      <c r="C19" s="110">
        <v>46644</v>
      </c>
      <c r="D19" s="110">
        <v>23869</v>
      </c>
      <c r="E19" s="110">
        <v>32074</v>
      </c>
      <c r="F19" s="110">
        <v>0</v>
      </c>
      <c r="G19" s="110">
        <v>0</v>
      </c>
    </row>
    <row r="20" spans="1:8" ht="33" hidden="1" customHeight="1" outlineLevel="1">
      <c r="A20" s="101" t="s">
        <v>88</v>
      </c>
      <c r="B20" s="109">
        <f t="shared" si="1"/>
        <v>39766</v>
      </c>
      <c r="C20" s="110">
        <v>28507</v>
      </c>
      <c r="D20" s="110">
        <v>4855</v>
      </c>
      <c r="E20" s="110">
        <v>6404</v>
      </c>
      <c r="F20" s="110">
        <v>0</v>
      </c>
      <c r="G20" s="110">
        <v>0</v>
      </c>
    </row>
    <row r="21" spans="1:8" ht="33" hidden="1" customHeight="1" outlineLevel="1">
      <c r="A21" s="101" t="s">
        <v>89</v>
      </c>
      <c r="B21" s="109">
        <f t="shared" si="1"/>
        <v>1036364</v>
      </c>
      <c r="C21" s="110">
        <v>247859</v>
      </c>
      <c r="D21" s="110">
        <v>747584</v>
      </c>
      <c r="E21" s="111">
        <v>40921</v>
      </c>
      <c r="F21" s="110">
        <v>0</v>
      </c>
      <c r="G21" s="110">
        <v>0</v>
      </c>
    </row>
    <row r="22" spans="1:8" ht="33" hidden="1" customHeight="1" outlineLevel="1">
      <c r="A22" s="101" t="s">
        <v>90</v>
      </c>
      <c r="B22" s="109">
        <f t="shared" si="1"/>
        <v>0</v>
      </c>
      <c r="C22" s="110">
        <v>0</v>
      </c>
      <c r="D22" s="110">
        <v>0</v>
      </c>
      <c r="E22" s="110">
        <v>0</v>
      </c>
      <c r="F22" s="110">
        <v>0</v>
      </c>
      <c r="G22" s="110">
        <v>0</v>
      </c>
    </row>
    <row r="23" spans="1:8" ht="33" hidden="1" customHeight="1" outlineLevel="1">
      <c r="A23" s="101" t="s">
        <v>91</v>
      </c>
      <c r="B23" s="109">
        <f t="shared" si="1"/>
        <v>528879</v>
      </c>
      <c r="C23" s="110">
        <v>113624</v>
      </c>
      <c r="D23" s="110">
        <v>377858</v>
      </c>
      <c r="E23" s="110">
        <v>37397</v>
      </c>
      <c r="F23" s="105">
        <v>0</v>
      </c>
      <c r="G23" s="110">
        <v>0</v>
      </c>
    </row>
    <row r="24" spans="1:8" ht="33" hidden="1" customHeight="1" outlineLevel="1">
      <c r="A24" s="101" t="s">
        <v>92</v>
      </c>
      <c r="B24" s="109">
        <f t="shared" si="1"/>
        <v>71575</v>
      </c>
      <c r="C24" s="105">
        <v>40601</v>
      </c>
      <c r="D24" s="105">
        <v>14245</v>
      </c>
      <c r="E24" s="105">
        <v>16729</v>
      </c>
      <c r="F24" s="110">
        <v>0</v>
      </c>
      <c r="G24" s="110">
        <v>0</v>
      </c>
    </row>
    <row r="25" spans="1:8" ht="26.25" customHeight="1" collapsed="1">
      <c r="A25" s="15">
        <v>2017</v>
      </c>
      <c r="B25" s="28">
        <v>5935806</v>
      </c>
      <c r="C25" s="28">
        <v>3160948</v>
      </c>
      <c r="D25" s="28">
        <v>2105261</v>
      </c>
      <c r="E25" s="28">
        <v>640995</v>
      </c>
      <c r="F25" s="28">
        <v>28602</v>
      </c>
      <c r="G25" s="28">
        <v>0</v>
      </c>
      <c r="H25" s="94"/>
    </row>
    <row r="26" spans="1:8" ht="21.75" hidden="1" customHeight="1" outlineLevel="2">
      <c r="A26" s="17"/>
      <c r="B26" s="100"/>
      <c r="C26" s="100"/>
      <c r="D26" s="100"/>
      <c r="E26" s="100"/>
      <c r="F26" s="100"/>
      <c r="G26" s="100"/>
    </row>
    <row r="27" spans="1:8" ht="33" hidden="1" customHeight="1" outlineLevel="2">
      <c r="A27" s="101" t="s">
        <v>187</v>
      </c>
      <c r="B27" s="109">
        <v>3609685</v>
      </c>
      <c r="C27" s="104">
        <v>2462822</v>
      </c>
      <c r="D27" s="104">
        <v>626166</v>
      </c>
      <c r="E27" s="104">
        <v>492095</v>
      </c>
      <c r="F27" s="104">
        <v>28602</v>
      </c>
      <c r="G27" s="355"/>
    </row>
    <row r="28" spans="1:8" ht="33" hidden="1" customHeight="1" outlineLevel="2">
      <c r="A28" s="101" t="s">
        <v>84</v>
      </c>
      <c r="B28" s="109">
        <v>355944</v>
      </c>
      <c r="C28" s="110">
        <v>146677</v>
      </c>
      <c r="D28" s="110">
        <v>192865</v>
      </c>
      <c r="E28" s="110">
        <v>16402</v>
      </c>
      <c r="F28" s="355"/>
      <c r="G28" s="355"/>
    </row>
    <row r="29" spans="1:8" ht="33" hidden="1" customHeight="1" outlineLevel="2">
      <c r="A29" s="101" t="s">
        <v>85</v>
      </c>
      <c r="B29" s="109">
        <v>128455</v>
      </c>
      <c r="C29" s="110">
        <v>33005</v>
      </c>
      <c r="D29" s="110">
        <v>92451</v>
      </c>
      <c r="E29" s="110">
        <v>2999</v>
      </c>
      <c r="F29" s="355"/>
      <c r="G29" s="355"/>
    </row>
    <row r="30" spans="1:8" ht="33" hidden="1" customHeight="1" outlineLevel="2">
      <c r="A30" s="101" t="s">
        <v>86</v>
      </c>
      <c r="B30" s="109">
        <v>32525</v>
      </c>
      <c r="C30" s="110">
        <v>19014</v>
      </c>
      <c r="D30" s="110">
        <v>7417</v>
      </c>
      <c r="E30" s="110">
        <v>6094</v>
      </c>
      <c r="F30" s="355"/>
      <c r="G30" s="355"/>
    </row>
    <row r="31" spans="1:8" ht="33" hidden="1" customHeight="1" outlineLevel="2">
      <c r="A31" s="101" t="s">
        <v>87</v>
      </c>
      <c r="B31" s="109">
        <v>99420</v>
      </c>
      <c r="C31" s="110">
        <v>51142</v>
      </c>
      <c r="D31" s="110">
        <v>20150</v>
      </c>
      <c r="E31" s="110">
        <v>28128</v>
      </c>
      <c r="F31" s="355"/>
      <c r="G31" s="355"/>
    </row>
    <row r="32" spans="1:8" ht="33" hidden="1" customHeight="1" outlineLevel="2">
      <c r="A32" s="101" t="s">
        <v>88</v>
      </c>
      <c r="B32" s="109">
        <v>43770</v>
      </c>
      <c r="C32" s="110">
        <v>32288</v>
      </c>
      <c r="D32" s="110">
        <v>4628</v>
      </c>
      <c r="E32" s="110">
        <v>6854</v>
      </c>
      <c r="F32" s="355"/>
      <c r="G32" s="355"/>
    </row>
    <row r="33" spans="1:8" ht="33" hidden="1" customHeight="1" outlineLevel="2">
      <c r="A33" s="101" t="s">
        <v>89</v>
      </c>
      <c r="B33" s="109">
        <v>1078187</v>
      </c>
      <c r="C33" s="110">
        <v>254979</v>
      </c>
      <c r="D33" s="110">
        <v>785346</v>
      </c>
      <c r="E33" s="111">
        <v>37862</v>
      </c>
      <c r="F33" s="355"/>
      <c r="G33" s="355"/>
    </row>
    <row r="34" spans="1:8" ht="33" hidden="1" customHeight="1" outlineLevel="2">
      <c r="A34" s="101" t="s">
        <v>90</v>
      </c>
      <c r="B34" s="109">
        <v>0</v>
      </c>
      <c r="C34" s="110">
        <v>0</v>
      </c>
      <c r="D34" s="110">
        <v>0</v>
      </c>
      <c r="E34" s="110">
        <v>0</v>
      </c>
      <c r="F34" s="355"/>
      <c r="G34" s="355"/>
    </row>
    <row r="35" spans="1:8" ht="33" hidden="1" customHeight="1" outlineLevel="2">
      <c r="A35" s="101" t="s">
        <v>91</v>
      </c>
      <c r="B35" s="109">
        <v>515703</v>
      </c>
      <c r="C35" s="110">
        <v>116502</v>
      </c>
      <c r="D35" s="110">
        <v>363402</v>
      </c>
      <c r="E35" s="110">
        <v>35799</v>
      </c>
      <c r="F35" s="355"/>
      <c r="G35" s="355"/>
    </row>
    <row r="36" spans="1:8" ht="33" hidden="1" customHeight="1" outlineLevel="2">
      <c r="A36" s="101" t="s">
        <v>92</v>
      </c>
      <c r="B36" s="109">
        <v>72117</v>
      </c>
      <c r="C36" s="105">
        <v>44519</v>
      </c>
      <c r="D36" s="105">
        <v>12836</v>
      </c>
      <c r="E36" s="105">
        <v>14762</v>
      </c>
      <c r="F36" s="355"/>
      <c r="G36" s="355"/>
    </row>
    <row r="37" spans="1:8" ht="26.25" customHeight="1" collapsed="1">
      <c r="A37" s="17">
        <v>2018</v>
      </c>
      <c r="B37" s="100">
        <f>SUM(B39:B48)</f>
        <v>6156747</v>
      </c>
      <c r="C37" s="100">
        <f t="shared" ref="C37:G37" si="2">SUM(C39:C48)</f>
        <v>3252870</v>
      </c>
      <c r="D37" s="100">
        <f t="shared" si="2"/>
        <v>2238669</v>
      </c>
      <c r="E37" s="100">
        <f t="shared" si="2"/>
        <v>635496</v>
      </c>
      <c r="F37" s="100">
        <f t="shared" si="2"/>
        <v>29712</v>
      </c>
      <c r="G37" s="100">
        <f t="shared" si="2"/>
        <v>0</v>
      </c>
      <c r="H37" s="94"/>
    </row>
    <row r="38" spans="1:8" ht="21.75" customHeight="1">
      <c r="A38" s="409"/>
      <c r="B38" s="410"/>
      <c r="C38" s="410"/>
      <c r="D38" s="410"/>
      <c r="E38" s="410"/>
      <c r="F38" s="410"/>
      <c r="G38" s="410"/>
    </row>
    <row r="39" spans="1:8" ht="33" customHeight="1">
      <c r="A39" s="101" t="s">
        <v>105</v>
      </c>
      <c r="B39" s="28">
        <f>SUM(C39:G39)</f>
        <v>3644567</v>
      </c>
      <c r="C39" s="423">
        <v>2496371</v>
      </c>
      <c r="D39" s="423">
        <v>622367</v>
      </c>
      <c r="E39" s="423">
        <v>496117</v>
      </c>
      <c r="F39" s="423">
        <v>29712</v>
      </c>
      <c r="G39" s="424"/>
    </row>
    <row r="40" spans="1:8" ht="33" customHeight="1">
      <c r="A40" s="101" t="s">
        <v>84</v>
      </c>
      <c r="B40" s="28">
        <f t="shared" ref="B40:B48" si="3">SUM(C40:G40)</f>
        <v>381011</v>
      </c>
      <c r="C40" s="425">
        <v>151604</v>
      </c>
      <c r="D40" s="425">
        <v>215591</v>
      </c>
      <c r="E40" s="425">
        <v>13816</v>
      </c>
      <c r="F40" s="424"/>
      <c r="G40" s="424"/>
    </row>
    <row r="41" spans="1:8" ht="33" customHeight="1">
      <c r="A41" s="101" t="s">
        <v>85</v>
      </c>
      <c r="B41" s="28">
        <f t="shared" si="3"/>
        <v>134514</v>
      </c>
      <c r="C41" s="425">
        <v>37449</v>
      </c>
      <c r="D41" s="425">
        <v>93633</v>
      </c>
      <c r="E41" s="425">
        <v>3432</v>
      </c>
      <c r="F41" s="424"/>
      <c r="G41" s="424"/>
    </row>
    <row r="42" spans="1:8" ht="33" customHeight="1">
      <c r="A42" s="101" t="s">
        <v>86</v>
      </c>
      <c r="B42" s="28">
        <f t="shared" si="3"/>
        <v>31009</v>
      </c>
      <c r="C42" s="425">
        <v>19453</v>
      </c>
      <c r="D42" s="425">
        <v>6672</v>
      </c>
      <c r="E42" s="425">
        <v>4884</v>
      </c>
      <c r="F42" s="424"/>
      <c r="G42" s="424"/>
    </row>
    <row r="43" spans="1:8" ht="33" customHeight="1">
      <c r="A43" s="101" t="s">
        <v>87</v>
      </c>
      <c r="B43" s="28">
        <f t="shared" si="3"/>
        <v>108392</v>
      </c>
      <c r="C43" s="425">
        <v>58406</v>
      </c>
      <c r="D43" s="425">
        <v>27024</v>
      </c>
      <c r="E43" s="425">
        <v>22962</v>
      </c>
      <c r="F43" s="424"/>
      <c r="G43" s="424"/>
    </row>
    <row r="44" spans="1:8" ht="33" customHeight="1">
      <c r="A44" s="101" t="s">
        <v>88</v>
      </c>
      <c r="B44" s="28">
        <f t="shared" si="3"/>
        <v>48115</v>
      </c>
      <c r="C44" s="425">
        <v>36054</v>
      </c>
      <c r="D44" s="425">
        <v>5156</v>
      </c>
      <c r="E44" s="425">
        <v>6905</v>
      </c>
      <c r="F44" s="424"/>
      <c r="G44" s="424"/>
    </row>
    <row r="45" spans="1:8" ht="33" customHeight="1">
      <c r="A45" s="101" t="s">
        <v>89</v>
      </c>
      <c r="B45" s="28">
        <f t="shared" si="3"/>
        <v>1095823</v>
      </c>
      <c r="C45" s="425">
        <v>273166</v>
      </c>
      <c r="D45" s="425">
        <v>786201</v>
      </c>
      <c r="E45" s="211">
        <v>36456</v>
      </c>
      <c r="F45" s="424"/>
      <c r="G45" s="424"/>
    </row>
    <row r="46" spans="1:8" ht="33" customHeight="1">
      <c r="A46" s="101" t="s">
        <v>90</v>
      </c>
      <c r="B46" s="28">
        <f t="shared" si="3"/>
        <v>0</v>
      </c>
      <c r="C46" s="425"/>
      <c r="D46" s="425"/>
      <c r="E46" s="425"/>
      <c r="F46" s="424"/>
      <c r="G46" s="424"/>
    </row>
    <row r="47" spans="1:8" ht="33" customHeight="1">
      <c r="A47" s="101" t="s">
        <v>91</v>
      </c>
      <c r="B47" s="28">
        <f t="shared" si="3"/>
        <v>630919</v>
      </c>
      <c r="C47" s="425">
        <v>124973</v>
      </c>
      <c r="D47" s="425">
        <v>469431</v>
      </c>
      <c r="E47" s="425">
        <v>36515</v>
      </c>
      <c r="F47" s="424"/>
      <c r="G47" s="424"/>
    </row>
    <row r="48" spans="1:8" ht="33" customHeight="1">
      <c r="A48" s="101" t="s">
        <v>92</v>
      </c>
      <c r="B48" s="28">
        <f t="shared" si="3"/>
        <v>82397</v>
      </c>
      <c r="C48" s="426">
        <v>55394</v>
      </c>
      <c r="D48" s="426">
        <v>12594</v>
      </c>
      <c r="E48" s="426">
        <v>14409</v>
      </c>
      <c r="F48" s="424"/>
      <c r="G48" s="424"/>
    </row>
    <row r="49" spans="1:14" ht="6.75" customHeight="1">
      <c r="A49" s="19"/>
      <c r="B49" s="21"/>
      <c r="C49" s="20"/>
      <c r="D49" s="20"/>
      <c r="E49" s="20"/>
      <c r="F49" s="20"/>
      <c r="G49" s="20"/>
    </row>
    <row r="50" spans="1:14" s="13" customFormat="1" ht="15" customHeight="1">
      <c r="A50" s="77" t="s">
        <v>341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81"/>
    </row>
    <row r="51" spans="1:14">
      <c r="A51" s="23"/>
      <c r="B51" s="24"/>
      <c r="C51" s="24"/>
      <c r="D51" s="24"/>
      <c r="E51" s="24"/>
      <c r="F51" s="24"/>
      <c r="G51" s="24"/>
    </row>
    <row r="53" spans="1:14">
      <c r="A53" s="57"/>
      <c r="B53" s="356"/>
      <c r="C53" s="356"/>
      <c r="D53" s="356"/>
      <c r="E53" s="356"/>
      <c r="F53" s="356"/>
      <c r="G53" s="356"/>
    </row>
    <row r="54" spans="1:14">
      <c r="A54" s="107"/>
    </row>
    <row r="55" spans="1:14">
      <c r="A55" s="108"/>
    </row>
  </sheetData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9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11</vt:i4>
      </vt:variant>
    </vt:vector>
  </HeadingPairs>
  <TitlesOfParts>
    <vt:vector size="24" baseType="lpstr">
      <vt:lpstr>Ⅷ. 전기·가스·수도</vt:lpstr>
      <vt:lpstr>1.용도별전력사용량</vt:lpstr>
      <vt:lpstr>2.제조업중분류별전력사용량</vt:lpstr>
      <vt:lpstr>3.가스공급량</vt:lpstr>
      <vt:lpstr>4.도시가스 보급률</vt:lpstr>
      <vt:lpstr>5.고압가스시설현황</vt:lpstr>
      <vt:lpstr>6.상수도</vt:lpstr>
      <vt:lpstr>7.상수도관</vt:lpstr>
      <vt:lpstr>8.급수사용량</vt:lpstr>
      <vt:lpstr>9.급수사용료부과</vt:lpstr>
      <vt:lpstr>10.하수도인구및보급률</vt:lpstr>
      <vt:lpstr>11.하수사용료부과</vt:lpstr>
      <vt:lpstr>12.하수관거</vt:lpstr>
      <vt:lpstr>'1.용도별전력사용량'!Print_Area</vt:lpstr>
      <vt:lpstr>'10.하수도인구및보급률'!Print_Area</vt:lpstr>
      <vt:lpstr>'11.하수사용료부과'!Print_Area</vt:lpstr>
      <vt:lpstr>'12.하수관거'!Print_Area</vt:lpstr>
      <vt:lpstr>'3.가스공급량'!Print_Area</vt:lpstr>
      <vt:lpstr>'5.고압가스시설현황'!Print_Area</vt:lpstr>
      <vt:lpstr>'6.상수도'!Print_Area</vt:lpstr>
      <vt:lpstr>'7.상수도관'!Print_Area</vt:lpstr>
      <vt:lpstr>'8.급수사용량'!Print_Area</vt:lpstr>
      <vt:lpstr>'9.급수사용료부과'!Print_Area</vt:lpstr>
      <vt:lpstr>'Ⅷ. 전기·가스·수도'!Print_Area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현영남</dc:creator>
  <cp:lastModifiedBy>사용자</cp:lastModifiedBy>
  <cp:lastPrinted>2019-08-13T09:22:50Z</cp:lastPrinted>
  <dcterms:created xsi:type="dcterms:W3CDTF">2004-02-04T05:55:22Z</dcterms:created>
  <dcterms:modified xsi:type="dcterms:W3CDTF">2020-12-10T05:40:13Z</dcterms:modified>
</cp:coreProperties>
</file>