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★통계연보 최최종수정사항(기간제가 다시 수정)\2018최최종\"/>
    </mc:Choice>
  </mc:AlternateContent>
  <bookViews>
    <workbookView xWindow="1575" yWindow="6495" windowWidth="14460" windowHeight="5250" tabRatio="877" firstSheet="10" activeTab="14"/>
  </bookViews>
  <sheets>
    <sheet name="Ⅲ. 인구" sheetId="32" r:id="rId1"/>
    <sheet name="1.등록인구추이" sheetId="22" r:id="rId2"/>
    <sheet name="2.읍면별세대및인구" sheetId="28" r:id="rId3"/>
    <sheet name="3.리별 세대 및 인구(최근년도)" sheetId="37" r:id="rId4"/>
    <sheet name="4.연령(5세계급)및성별인구 " sheetId="34" r:id="rId5"/>
    <sheet name="5.연령(각세)및성별인구" sheetId="35" state="hidden" r:id="rId6"/>
    <sheet name="5.인구동태(시군별)" sheetId="48" r:id="rId7"/>
    <sheet name="5-1.인구동태(월별)" sheetId="47" r:id="rId8"/>
    <sheet name="5-2.인구동태(읍면별)" sheetId="27" r:id="rId9"/>
    <sheet name="6.인구이동(월별)" sheetId="29" r:id="rId10"/>
    <sheet name="6-1.읍면별인구이동" sheetId="30" r:id="rId11"/>
    <sheet name="6-2.주민등록전입지별" sheetId="14" r:id="rId12"/>
    <sheet name="6-3.주민등록전출지별" sheetId="38" r:id="rId13"/>
    <sheet name="7.외국인 국적별 등록현황" sheetId="9" r:id="rId14"/>
    <sheet name="8.외국인과의 혼인" sheetId="36" r:id="rId15"/>
    <sheet name="9.사망원인별 사망" sheetId="42" r:id="rId16"/>
    <sheet name="10.여성가구주 현황" sheetId="50" r:id="rId17"/>
    <sheet name="11. 다문화 가구 및 가구원" sheetId="53" r:id="rId18"/>
    <sheet name="12. 가구원수별 가구(일반가구1)" sheetId="54" r:id="rId19"/>
  </sheets>
  <externalReferences>
    <externalReference r:id="rId20"/>
  </externalReferences>
  <definedNames>
    <definedName name="______32">#REF!</definedName>
    <definedName name="_____32">#REF!</definedName>
    <definedName name="____32">#REF!</definedName>
    <definedName name="___32">#REF!</definedName>
    <definedName name="__1_32">#REF!</definedName>
    <definedName name="__32">#REF!</definedName>
    <definedName name="_1_32">#REF!</definedName>
    <definedName name="_3_32">#REF!</definedName>
    <definedName name="_32">#REF!</definedName>
    <definedName name="_6_32">#REF!</definedName>
    <definedName name="a">#REF!</definedName>
    <definedName name="aaa">#REF!</definedName>
    <definedName name="ad">#REF!</definedName>
    <definedName name="as">#REF!</definedName>
    <definedName name="CopyRange">#REF!</definedName>
    <definedName name="FileName">#REF!</definedName>
    <definedName name="Hidden_Range">#REF!</definedName>
    <definedName name="IP">#REF!</definedName>
    <definedName name="k">#REF!</definedName>
    <definedName name="PasteRange">#REF!</definedName>
    <definedName name="_xlnm.Print_Area" localSheetId="1">'1.등록인구추이'!$A$1:$P$64</definedName>
    <definedName name="_xlnm.Print_Area" localSheetId="16">'10.여성가구주 현황'!$A$1:$H$27</definedName>
    <definedName name="_xlnm.Print_Area" localSheetId="17">'11. 다문화 가구 및 가구원'!$A$1:$G$73</definedName>
    <definedName name="_xlnm.Print_Area" localSheetId="2">'2.읍면별세대및인구'!$A$1:$P$46</definedName>
    <definedName name="_xlnm.Print_Area" localSheetId="3">'3.리별 세대 및 인구(최근년도)'!$A$1:$L$192</definedName>
    <definedName name="_xlnm.Print_Area" localSheetId="5">'5.연령(각세)및성별인구'!$A$1:$S$150</definedName>
    <definedName name="_xlnm.Print_Area" localSheetId="6">'5.인구동태(시군별)'!$A$1:$I$60</definedName>
    <definedName name="_xlnm.Print_Area" localSheetId="8">'5-2.인구동태(읍면별)'!$A$1:$E$46</definedName>
    <definedName name="_xlnm.Print_Area" localSheetId="9">'6.인구이동(월별)'!$A$1:$Z$49</definedName>
    <definedName name="_xlnm.Print_Area" localSheetId="10">'6-1.읍면별인구이동'!$A$1:$Z$50</definedName>
    <definedName name="_xlnm.Print_Area" localSheetId="11">'6-2.주민등록전입지별'!$A$1:$J$35</definedName>
    <definedName name="_xlnm.Print_Area" localSheetId="12">'6-3.주민등록전출지별'!$A$1:$J$36</definedName>
    <definedName name="_xlnm.Print_Area" localSheetId="13">'7.외국인 국적별 등록현황'!$A$1:$AL$55</definedName>
    <definedName name="_xlnm.Print_Area" localSheetId="14">'8.외국인과의 혼인'!$A$1:$E$22</definedName>
    <definedName name="_xlnm.Print_Area" localSheetId="0">'Ⅲ. 인구'!$A$1:$J$42</definedName>
    <definedName name="Print_Time">#REF!</definedName>
    <definedName name="PrintYN">#REF!</definedName>
    <definedName name="QueryID">#REF!</definedName>
    <definedName name="Range">#REF!</definedName>
    <definedName name="s">#REF!</definedName>
    <definedName name="StartRow">#REF!</definedName>
    <definedName name="tnwjd">#REF!</definedName>
    <definedName name="YEAR">#REF!</definedName>
    <definedName name="교육">[1]Template_1!#REF!</definedName>
    <definedName name="글로벌">#REF!</definedName>
    <definedName name="ㄴ">[1]Template_1!$I$3</definedName>
    <definedName name="노인">#REF!</definedName>
    <definedName name="ㄹ">[1]Template_1!#REF!</definedName>
    <definedName name="ㅁ">[1]Template_1!$H$3</definedName>
    <definedName name="맑은물">#REF!</definedName>
    <definedName name="뭐">[1]Template_1!#REF!</definedName>
    <definedName name="복사">#REF!</definedName>
    <definedName name="수정">#REF!</definedName>
    <definedName name="수정본">#REF!</definedName>
    <definedName name="ㅇ">[1]Template_1!$D$3</definedName>
    <definedName name="ㅇㅇㄴㄹ">#REF!</definedName>
    <definedName name="유통">[1]Template_1!#REF!</definedName>
    <definedName name="이름">#REF!</definedName>
    <definedName name="인구수정">[1]Template_1!#REF!</definedName>
    <definedName name="재가">#REF!</definedName>
    <definedName name="재수정">#REF!</definedName>
    <definedName name="통계">#REF!</definedName>
    <definedName name="ㅎ">[1]Template_1!$E$3</definedName>
    <definedName name="화물수송">#REF!</definedName>
    <definedName name="회계">#REF!</definedName>
    <definedName name="ㅕㅕ">#REF!</definedName>
  </definedNames>
  <calcPr calcId="162913"/>
</workbook>
</file>

<file path=xl/calcChain.xml><?xml version="1.0" encoding="utf-8"?>
<calcChain xmlns="http://schemas.openxmlformats.org/spreadsheetml/2006/main">
  <c r="M17" i="28" l="1"/>
  <c r="B15" i="14" l="1"/>
  <c r="D32" i="28" l="1"/>
  <c r="E32" i="28"/>
  <c r="D33" i="28"/>
  <c r="E33" i="28"/>
  <c r="D34" i="28"/>
  <c r="E34" i="28"/>
  <c r="D35" i="28"/>
  <c r="E35" i="28"/>
  <c r="D36" i="28"/>
  <c r="E36" i="28"/>
  <c r="D37" i="28"/>
  <c r="E37" i="28"/>
  <c r="D38" i="28"/>
  <c r="E38" i="28"/>
  <c r="D39" i="28"/>
  <c r="E39" i="28"/>
  <c r="D40" i="28"/>
  <c r="E40" i="28"/>
  <c r="E31" i="28"/>
  <c r="D31" i="28"/>
  <c r="O31" i="34"/>
  <c r="O32" i="34"/>
  <c r="O30" i="34"/>
  <c r="O27" i="34"/>
  <c r="O28" i="34"/>
  <c r="O26" i="34"/>
  <c r="O23" i="34"/>
  <c r="O24" i="34"/>
  <c r="O22" i="34"/>
  <c r="O19" i="34"/>
  <c r="O20" i="34"/>
  <c r="O18" i="34"/>
  <c r="O36" i="34"/>
  <c r="O35" i="34"/>
  <c r="O34" i="34"/>
  <c r="O39" i="34"/>
  <c r="O40" i="34"/>
  <c r="O38" i="34"/>
  <c r="O44" i="34"/>
  <c r="O43" i="34"/>
  <c r="O42" i="34"/>
  <c r="O47" i="34"/>
  <c r="O48" i="34"/>
  <c r="O46" i="34"/>
  <c r="O16" i="34"/>
  <c r="O15" i="34"/>
  <c r="O14" i="34"/>
  <c r="N10" i="34"/>
  <c r="N93" i="34"/>
  <c r="X46" i="30"/>
  <c r="X45" i="30"/>
  <c r="X44" i="30"/>
  <c r="X43" i="30"/>
  <c r="X42" i="30"/>
  <c r="X41" i="30"/>
  <c r="X40" i="30"/>
  <c r="X39" i="30"/>
  <c r="X38" i="30"/>
  <c r="X37" i="30"/>
  <c r="U46" i="30"/>
  <c r="U45" i="30"/>
  <c r="U44" i="30"/>
  <c r="U43" i="30"/>
  <c r="U42" i="30"/>
  <c r="U41" i="30"/>
  <c r="U40" i="30"/>
  <c r="U39" i="30"/>
  <c r="U38" i="30"/>
  <c r="U37" i="30"/>
  <c r="R46" i="30"/>
  <c r="R45" i="30"/>
  <c r="R44" i="30"/>
  <c r="R43" i="30"/>
  <c r="R42" i="30"/>
  <c r="R41" i="30"/>
  <c r="R40" i="30"/>
  <c r="R39" i="30"/>
  <c r="R38" i="30"/>
  <c r="R37" i="30"/>
  <c r="O46" i="30"/>
  <c r="O45" i="30"/>
  <c r="O44" i="30"/>
  <c r="O43" i="30"/>
  <c r="O42" i="30"/>
  <c r="O41" i="30"/>
  <c r="O40" i="30"/>
  <c r="O39" i="30"/>
  <c r="O38" i="30"/>
  <c r="O37" i="30"/>
  <c r="K46" i="30"/>
  <c r="K45" i="30"/>
  <c r="K44" i="30"/>
  <c r="K43" i="30"/>
  <c r="K42" i="30"/>
  <c r="K41" i="30"/>
  <c r="K40" i="30"/>
  <c r="K39" i="30"/>
  <c r="K38" i="30"/>
  <c r="K37" i="30"/>
  <c r="H46" i="30"/>
  <c r="H45" i="30"/>
  <c r="H44" i="30"/>
  <c r="H43" i="30"/>
  <c r="H42" i="30"/>
  <c r="H41" i="30"/>
  <c r="H40" i="30"/>
  <c r="H39" i="30"/>
  <c r="H38" i="30"/>
  <c r="H37" i="30"/>
  <c r="E46" i="30"/>
  <c r="E45" i="30"/>
  <c r="E44" i="30"/>
  <c r="E43" i="30"/>
  <c r="E42" i="30"/>
  <c r="E41" i="30"/>
  <c r="E40" i="30"/>
  <c r="E39" i="30"/>
  <c r="E38" i="30"/>
  <c r="E37" i="30"/>
  <c r="B38" i="30"/>
  <c r="B39" i="30"/>
  <c r="B40" i="30"/>
  <c r="B41" i="30"/>
  <c r="B42" i="30"/>
  <c r="B43" i="30"/>
  <c r="B44" i="30"/>
  <c r="B45" i="30"/>
  <c r="B46" i="30"/>
  <c r="B37" i="30"/>
  <c r="Z31" i="29"/>
  <c r="Y31" i="29"/>
  <c r="X31" i="29"/>
  <c r="W31" i="29"/>
  <c r="V31" i="29"/>
  <c r="U31" i="29"/>
  <c r="T31" i="29"/>
  <c r="S31" i="29"/>
  <c r="R31" i="29"/>
  <c r="Q31" i="29"/>
  <c r="P31" i="29"/>
  <c r="O31" i="29"/>
  <c r="C31" i="29"/>
  <c r="D31" i="29"/>
  <c r="E31" i="29"/>
  <c r="F31" i="29"/>
  <c r="G31" i="29"/>
  <c r="H31" i="29"/>
  <c r="I31" i="29"/>
  <c r="J31" i="29"/>
  <c r="K31" i="29"/>
  <c r="L31" i="29"/>
  <c r="M31" i="29"/>
  <c r="B31" i="29"/>
  <c r="D16" i="42"/>
  <c r="C16" i="42"/>
  <c r="AB27" i="42"/>
  <c r="Y27" i="42"/>
  <c r="AB26" i="42"/>
  <c r="Y26" i="42"/>
  <c r="AE16" i="42"/>
  <c r="AE15" i="42"/>
  <c r="AB16" i="42"/>
  <c r="Y16" i="42"/>
  <c r="U27" i="42"/>
  <c r="R27" i="42"/>
  <c r="O27" i="42"/>
  <c r="R26" i="42"/>
  <c r="O26" i="42"/>
  <c r="O12" i="42"/>
  <c r="O13" i="42"/>
  <c r="O14" i="42"/>
  <c r="O15" i="42"/>
  <c r="O11" i="42"/>
  <c r="O16" i="42"/>
  <c r="E31" i="47"/>
  <c r="E32" i="47"/>
  <c r="E33" i="47"/>
  <c r="E34" i="47"/>
  <c r="E35" i="47"/>
  <c r="E36" i="47"/>
  <c r="E37" i="47"/>
  <c r="E38" i="47"/>
  <c r="E39" i="47"/>
  <c r="E40" i="47"/>
  <c r="E41" i="47"/>
  <c r="E30" i="47"/>
  <c r="B31" i="47"/>
  <c r="B32" i="47"/>
  <c r="B33" i="47"/>
  <c r="B34" i="47"/>
  <c r="B35" i="47"/>
  <c r="B36" i="47"/>
  <c r="B37" i="47"/>
  <c r="B38" i="47"/>
  <c r="B39" i="47"/>
  <c r="B40" i="47"/>
  <c r="B41" i="47"/>
  <c r="B30" i="47"/>
  <c r="F28" i="37" l="1"/>
  <c r="G28" i="37"/>
  <c r="H28" i="37"/>
  <c r="B28" i="37"/>
  <c r="B52" i="37"/>
  <c r="F52" i="37"/>
  <c r="G52" i="37"/>
  <c r="H52" i="37"/>
  <c r="F184" i="37"/>
  <c r="G184" i="37"/>
  <c r="H184" i="37"/>
  <c r="B184" i="37"/>
  <c r="F154" i="37"/>
  <c r="G154" i="37"/>
  <c r="H154" i="37"/>
  <c r="B154" i="37"/>
  <c r="F130" i="37"/>
  <c r="G130" i="37"/>
  <c r="H130" i="37"/>
  <c r="B130" i="37"/>
  <c r="F116" i="37"/>
  <c r="G116" i="37"/>
  <c r="H116" i="37"/>
  <c r="B116" i="37"/>
  <c r="F93" i="37"/>
  <c r="G93" i="37"/>
  <c r="H93" i="37"/>
  <c r="B93" i="37"/>
  <c r="F82" i="37"/>
  <c r="G82" i="37"/>
  <c r="H82" i="37"/>
  <c r="B82" i="37"/>
  <c r="F62" i="37"/>
  <c r="G62" i="37"/>
  <c r="H62" i="37"/>
  <c r="B62" i="37"/>
  <c r="F11" i="37"/>
  <c r="G11" i="37"/>
  <c r="H11" i="37"/>
  <c r="B11" i="37"/>
  <c r="AJ51" i="9" l="1"/>
  <c r="AJ50" i="9"/>
  <c r="AJ49" i="9"/>
  <c r="AJ48" i="9"/>
  <c r="AJ47" i="9"/>
  <c r="AJ46" i="9"/>
  <c r="AJ45" i="9"/>
  <c r="AJ44" i="9"/>
  <c r="AJ43" i="9"/>
  <c r="AJ42" i="9"/>
  <c r="AG51" i="9"/>
  <c r="AG50" i="9"/>
  <c r="AG49" i="9"/>
  <c r="AG48" i="9"/>
  <c r="AG47" i="9"/>
  <c r="AG46" i="9"/>
  <c r="AG45" i="9"/>
  <c r="AG44" i="9"/>
  <c r="AG43" i="9"/>
  <c r="AG42" i="9"/>
  <c r="AD51" i="9"/>
  <c r="AD50" i="9"/>
  <c r="AD49" i="9"/>
  <c r="AD48" i="9"/>
  <c r="AD47" i="9"/>
  <c r="AD46" i="9"/>
  <c r="AD45" i="9"/>
  <c r="AD44" i="9"/>
  <c r="AD43" i="9"/>
  <c r="AD42" i="9"/>
  <c r="AA51" i="9"/>
  <c r="AA50" i="9"/>
  <c r="AA49" i="9"/>
  <c r="AA48" i="9"/>
  <c r="AA47" i="9"/>
  <c r="AA46" i="9"/>
  <c r="AA45" i="9"/>
  <c r="AA44" i="9"/>
  <c r="AA43" i="9"/>
  <c r="AA42" i="9"/>
  <c r="X51" i="9"/>
  <c r="X50" i="9"/>
  <c r="X49" i="9"/>
  <c r="X48" i="9"/>
  <c r="X47" i="9"/>
  <c r="X46" i="9"/>
  <c r="X45" i="9"/>
  <c r="X44" i="9"/>
  <c r="X43" i="9"/>
  <c r="X42" i="9"/>
  <c r="U51" i="9"/>
  <c r="U50" i="9"/>
  <c r="U49" i="9"/>
  <c r="U48" i="9"/>
  <c r="U47" i="9"/>
  <c r="U46" i="9"/>
  <c r="U45" i="9"/>
  <c r="U44" i="9"/>
  <c r="U43" i="9"/>
  <c r="U42" i="9"/>
  <c r="Q51" i="9"/>
  <c r="Q50" i="9"/>
  <c r="Q49" i="9"/>
  <c r="Q48" i="9"/>
  <c r="Q47" i="9"/>
  <c r="Q46" i="9"/>
  <c r="Q45" i="9"/>
  <c r="Q44" i="9"/>
  <c r="Q43" i="9"/>
  <c r="Q42" i="9"/>
  <c r="N51" i="9"/>
  <c r="N50" i="9"/>
  <c r="N49" i="9"/>
  <c r="N48" i="9"/>
  <c r="N47" i="9"/>
  <c r="N46" i="9"/>
  <c r="N45" i="9"/>
  <c r="N44" i="9"/>
  <c r="N43" i="9"/>
  <c r="N42" i="9"/>
  <c r="K51" i="9"/>
  <c r="K50" i="9"/>
  <c r="K49" i="9"/>
  <c r="K48" i="9"/>
  <c r="K47" i="9"/>
  <c r="K46" i="9"/>
  <c r="K45" i="9"/>
  <c r="K44" i="9"/>
  <c r="K43" i="9"/>
  <c r="K42" i="9"/>
  <c r="H51" i="9"/>
  <c r="H50" i="9"/>
  <c r="H49" i="9"/>
  <c r="H48" i="9"/>
  <c r="H47" i="9"/>
  <c r="H46" i="9"/>
  <c r="H45" i="9"/>
  <c r="H44" i="9"/>
  <c r="H43" i="9"/>
  <c r="H42" i="9"/>
  <c r="E51" i="9"/>
  <c r="E50" i="9"/>
  <c r="E49" i="9"/>
  <c r="E48" i="9"/>
  <c r="E47" i="9"/>
  <c r="E46" i="9"/>
  <c r="E45" i="9"/>
  <c r="E44" i="9"/>
  <c r="E43" i="9"/>
  <c r="E42" i="9"/>
  <c r="B43" i="9"/>
  <c r="B44" i="9"/>
  <c r="B45" i="9"/>
  <c r="B46" i="9"/>
  <c r="B47" i="9"/>
  <c r="B48" i="9"/>
  <c r="B49" i="9"/>
  <c r="B50" i="9"/>
  <c r="B51" i="9"/>
  <c r="B42" i="9"/>
  <c r="L27" i="42" l="1"/>
  <c r="H27" i="42"/>
  <c r="E27" i="42"/>
  <c r="B27" i="42"/>
  <c r="L26" i="42"/>
  <c r="H26" i="42"/>
  <c r="E26" i="42"/>
  <c r="B26" i="42"/>
  <c r="U16" i="42"/>
  <c r="R16" i="42"/>
  <c r="L16" i="42"/>
  <c r="H16" i="42"/>
  <c r="E16" i="42"/>
  <c r="B16" i="42"/>
  <c r="B40" i="9"/>
  <c r="Q40" i="9"/>
  <c r="AD40" i="9"/>
  <c r="AE40" i="9"/>
  <c r="AF40" i="9"/>
  <c r="V40" i="9"/>
  <c r="W40" i="9"/>
  <c r="X40" i="9"/>
  <c r="Y40" i="9"/>
  <c r="Z40" i="9"/>
  <c r="AA40" i="9"/>
  <c r="AB40" i="9"/>
  <c r="AC40" i="9"/>
  <c r="AG40" i="9"/>
  <c r="AH40" i="9"/>
  <c r="AI40" i="9"/>
  <c r="AJ40" i="9"/>
  <c r="AK40" i="9"/>
  <c r="AL40" i="9"/>
  <c r="U40" i="9"/>
  <c r="C40" i="9"/>
  <c r="D40" i="9"/>
  <c r="E40" i="9"/>
  <c r="F40" i="9"/>
  <c r="G40" i="9"/>
  <c r="H40" i="9"/>
  <c r="I40" i="9"/>
  <c r="J40" i="9"/>
  <c r="K40" i="9"/>
  <c r="L40" i="9"/>
  <c r="M40" i="9"/>
  <c r="N40" i="9"/>
  <c r="O40" i="9"/>
  <c r="P40" i="9"/>
  <c r="R40" i="9"/>
  <c r="S40" i="9"/>
  <c r="B15" i="38"/>
  <c r="B14" i="38"/>
  <c r="M35" i="30" l="1"/>
  <c r="L35" i="30"/>
  <c r="K35" i="30"/>
  <c r="J35" i="30"/>
  <c r="I35" i="30"/>
  <c r="H35" i="30"/>
  <c r="G35" i="30"/>
  <c r="F35" i="30"/>
  <c r="E35" i="30"/>
  <c r="D35" i="30"/>
  <c r="C35" i="30"/>
  <c r="B35" i="30"/>
  <c r="P35" i="30"/>
  <c r="Q35" i="30"/>
  <c r="R35" i="30"/>
  <c r="S35" i="30"/>
  <c r="T35" i="30"/>
  <c r="U35" i="30"/>
  <c r="V35" i="30"/>
  <c r="W35" i="30"/>
  <c r="X35" i="30"/>
  <c r="Y35" i="30"/>
  <c r="Z35" i="30"/>
  <c r="O35" i="30"/>
  <c r="C29" i="27"/>
  <c r="D29" i="27"/>
  <c r="E29" i="27"/>
  <c r="B29" i="27"/>
  <c r="C28" i="47"/>
  <c r="D28" i="47"/>
  <c r="E28" i="47"/>
  <c r="F28" i="47"/>
  <c r="G28" i="47"/>
  <c r="H28" i="47"/>
  <c r="I28" i="47"/>
  <c r="B28" i="47"/>
  <c r="E54" i="48"/>
  <c r="B54" i="48"/>
  <c r="E53" i="48"/>
  <c r="B53" i="48"/>
  <c r="E52" i="48"/>
  <c r="B52" i="48"/>
  <c r="E51" i="48"/>
  <c r="B51" i="48"/>
  <c r="E50" i="48"/>
  <c r="B50" i="48"/>
  <c r="E49" i="48"/>
  <c r="B49" i="48"/>
  <c r="E48" i="48"/>
  <c r="B48" i="48"/>
  <c r="E47" i="48"/>
  <c r="B47" i="48"/>
  <c r="E46" i="48"/>
  <c r="B46" i="48"/>
  <c r="E45" i="48"/>
  <c r="B45" i="48"/>
  <c r="E44" i="48"/>
  <c r="B44" i="48"/>
  <c r="E43" i="48"/>
  <c r="B43" i="48"/>
  <c r="E42" i="48"/>
  <c r="B42" i="48"/>
  <c r="E41" i="48"/>
  <c r="B41" i="48"/>
  <c r="E40" i="48"/>
  <c r="B40" i="48"/>
  <c r="E39" i="48"/>
  <c r="B39" i="48"/>
  <c r="E38" i="48"/>
  <c r="B38" i="48"/>
  <c r="E37" i="48"/>
  <c r="B37" i="48"/>
  <c r="F32" i="28"/>
  <c r="F33" i="28"/>
  <c r="F34" i="28"/>
  <c r="F35" i="28"/>
  <c r="F36" i="28"/>
  <c r="F37" i="28"/>
  <c r="F38" i="28"/>
  <c r="F39" i="28"/>
  <c r="F40" i="28"/>
  <c r="F31" i="28"/>
  <c r="I32" i="28"/>
  <c r="I33" i="28"/>
  <c r="I34" i="28"/>
  <c r="I35" i="28"/>
  <c r="I36" i="28"/>
  <c r="I37" i="28"/>
  <c r="I38" i="28"/>
  <c r="I39" i="28"/>
  <c r="I40" i="28"/>
  <c r="I31" i="28"/>
  <c r="H29" i="28"/>
  <c r="O95" i="34" l="1"/>
  <c r="O94" i="34"/>
  <c r="O93" i="34"/>
  <c r="O91" i="34"/>
  <c r="O90" i="34"/>
  <c r="O89" i="34"/>
  <c r="O87" i="34"/>
  <c r="O86" i="34"/>
  <c r="O85" i="34"/>
  <c r="O83" i="34"/>
  <c r="O82" i="34"/>
  <c r="O81" i="34"/>
  <c r="O79" i="34"/>
  <c r="O78" i="34"/>
  <c r="O77" i="34"/>
  <c r="O75" i="34"/>
  <c r="O74" i="34"/>
  <c r="O73" i="34"/>
  <c r="O71" i="34"/>
  <c r="O70" i="34"/>
  <c r="O69" i="34"/>
  <c r="O67" i="34"/>
  <c r="O66" i="34"/>
  <c r="O65" i="34"/>
  <c r="O63" i="34"/>
  <c r="O62" i="34"/>
  <c r="O61" i="34"/>
  <c r="M29" i="28" l="1"/>
  <c r="C40" i="28"/>
  <c r="C39" i="28"/>
  <c r="C38" i="28"/>
  <c r="C37" i="28"/>
  <c r="C36" i="28"/>
  <c r="C35" i="28"/>
  <c r="C34" i="28"/>
  <c r="C33" i="28"/>
  <c r="C32" i="28"/>
  <c r="C31" i="28"/>
  <c r="L31" i="28" s="1"/>
  <c r="K29" i="28"/>
  <c r="J29" i="28"/>
  <c r="I29" i="28"/>
  <c r="G29" i="28"/>
  <c r="F29" i="28"/>
  <c r="B29" i="28"/>
  <c r="P29" i="28"/>
  <c r="C58" i="22"/>
  <c r="F58" i="22"/>
  <c r="O35" i="28" l="1"/>
  <c r="L35" i="28"/>
  <c r="O39" i="28"/>
  <c r="L39" i="28"/>
  <c r="O33" i="28"/>
  <c r="L33" i="28"/>
  <c r="O37" i="28"/>
  <c r="L37" i="28"/>
  <c r="O34" i="28"/>
  <c r="L34" i="28"/>
  <c r="O38" i="28"/>
  <c r="L38" i="28"/>
  <c r="O32" i="28"/>
  <c r="L32" i="28"/>
  <c r="O36" i="28"/>
  <c r="L36" i="28"/>
  <c r="O40" i="28"/>
  <c r="L40" i="28"/>
  <c r="C29" i="28"/>
  <c r="O31" i="28"/>
  <c r="D29" i="28"/>
  <c r="E29" i="28"/>
  <c r="O29" i="28" l="1"/>
  <c r="L29" i="28"/>
  <c r="E15" i="48"/>
  <c r="B15" i="48"/>
  <c r="B17" i="48" l="1"/>
  <c r="E17" i="48"/>
  <c r="B18" i="48"/>
  <c r="E18" i="48"/>
  <c r="B19" i="48"/>
  <c r="E19" i="48"/>
  <c r="B20" i="48"/>
  <c r="E20" i="48"/>
  <c r="B21" i="48"/>
  <c r="E21" i="48"/>
  <c r="B22" i="48"/>
  <c r="E22" i="48"/>
  <c r="B23" i="48"/>
  <c r="E23" i="48"/>
  <c r="B24" i="48"/>
  <c r="E24" i="48"/>
  <c r="B25" i="48"/>
  <c r="E25" i="48"/>
  <c r="B26" i="48"/>
  <c r="E26" i="48"/>
  <c r="B27" i="48"/>
  <c r="E27" i="48"/>
  <c r="B28" i="48"/>
  <c r="E28" i="48"/>
  <c r="B29" i="48"/>
  <c r="E29" i="48"/>
  <c r="B30" i="48"/>
  <c r="E30" i="48"/>
  <c r="B31" i="48"/>
  <c r="E31" i="48"/>
  <c r="B32" i="48"/>
  <c r="E32" i="48"/>
  <c r="B33" i="48"/>
  <c r="E33" i="48"/>
  <c r="B34" i="48"/>
  <c r="E34" i="48"/>
  <c r="E14" i="48"/>
  <c r="B14" i="48"/>
  <c r="E13" i="48"/>
  <c r="B13" i="48"/>
  <c r="E12" i="48"/>
  <c r="B12" i="48"/>
  <c r="E11" i="48"/>
  <c r="B11" i="48"/>
  <c r="E10" i="48"/>
  <c r="B10" i="48"/>
  <c r="AK14" i="9" l="1"/>
  <c r="AJ14" i="9" s="1"/>
  <c r="AL14" i="9"/>
  <c r="AK15" i="9"/>
  <c r="AL15" i="9"/>
  <c r="AK16" i="9"/>
  <c r="AJ16" i="9" s="1"/>
  <c r="AL16" i="9"/>
  <c r="AK17" i="9"/>
  <c r="AL17" i="9"/>
  <c r="AK13" i="9"/>
  <c r="AJ13" i="9" s="1"/>
  <c r="AL13" i="9"/>
  <c r="AJ17" i="9" l="1"/>
  <c r="AJ15" i="9"/>
  <c r="B14" i="14"/>
  <c r="C15" i="27" l="1"/>
  <c r="D15" i="27"/>
  <c r="E15" i="27"/>
  <c r="B15" i="27"/>
  <c r="E14" i="47" l="1"/>
  <c r="B14" i="47"/>
  <c r="E13" i="47"/>
  <c r="B13" i="47"/>
  <c r="E12" i="47"/>
  <c r="B12" i="47"/>
  <c r="E11" i="47"/>
  <c r="B11" i="47"/>
  <c r="E10" i="47"/>
  <c r="B10" i="47"/>
  <c r="E9" i="47"/>
  <c r="B9" i="47"/>
  <c r="R17" i="29"/>
  <c r="O17" i="29"/>
  <c r="K17" i="29"/>
  <c r="K16" i="29"/>
  <c r="K15" i="29"/>
  <c r="K14" i="29"/>
  <c r="K13" i="29"/>
  <c r="K12" i="29"/>
  <c r="U17" i="29"/>
  <c r="X17" i="29"/>
  <c r="H17" i="29"/>
  <c r="E17" i="29"/>
  <c r="B17" i="29"/>
  <c r="X13" i="29"/>
  <c r="X14" i="29"/>
  <c r="X15" i="29"/>
  <c r="X16" i="29"/>
  <c r="X12" i="29"/>
  <c r="U13" i="29"/>
  <c r="U14" i="29"/>
  <c r="U15" i="29"/>
  <c r="U16" i="29"/>
  <c r="U12" i="29"/>
  <c r="R13" i="29"/>
  <c r="R14" i="29"/>
  <c r="R15" i="29"/>
  <c r="R16" i="29"/>
  <c r="R12" i="29"/>
  <c r="O13" i="29"/>
  <c r="O14" i="29"/>
  <c r="O15" i="29"/>
  <c r="O16" i="29"/>
  <c r="O12" i="29"/>
  <c r="H13" i="29"/>
  <c r="H14" i="29"/>
  <c r="H15" i="29"/>
  <c r="H16" i="29"/>
  <c r="H12" i="29"/>
  <c r="E13" i="29"/>
  <c r="E14" i="29"/>
  <c r="E15" i="29"/>
  <c r="E16" i="29"/>
  <c r="E12" i="29"/>
  <c r="B13" i="29"/>
  <c r="B14" i="29"/>
  <c r="B15" i="29"/>
  <c r="B16" i="29"/>
  <c r="B12" i="29"/>
  <c r="P17" i="28"/>
  <c r="O19" i="28"/>
  <c r="O20" i="28"/>
  <c r="O21" i="28"/>
  <c r="O22" i="28"/>
  <c r="O23" i="28"/>
  <c r="O24" i="28"/>
  <c r="O25" i="28"/>
  <c r="O26" i="28"/>
  <c r="O27" i="28"/>
  <c r="O28" i="28"/>
  <c r="I57" i="22"/>
  <c r="F57" i="22"/>
  <c r="C57" i="22"/>
  <c r="L58" i="22" l="1"/>
  <c r="L57" i="22"/>
  <c r="Z16" i="30"/>
  <c r="Z17" i="30"/>
  <c r="Z18" i="30"/>
  <c r="Z19" i="30"/>
  <c r="Z20" i="30"/>
  <c r="Z21" i="30"/>
  <c r="Z22" i="30"/>
  <c r="Z23" i="30"/>
  <c r="Z15" i="30"/>
  <c r="Z14" i="30"/>
  <c r="V16" i="30"/>
  <c r="V17" i="30"/>
  <c r="V18" i="30"/>
  <c r="V19" i="30"/>
  <c r="V20" i="30"/>
  <c r="V21" i="30"/>
  <c r="V22" i="30"/>
  <c r="V23" i="30"/>
  <c r="V15" i="30"/>
  <c r="V14" i="30"/>
  <c r="S16" i="30"/>
  <c r="S17" i="30"/>
  <c r="S18" i="30"/>
  <c r="S19" i="30"/>
  <c r="S20" i="30"/>
  <c r="S21" i="30"/>
  <c r="S22" i="30"/>
  <c r="S23" i="30"/>
  <c r="S15" i="30"/>
  <c r="S14" i="30"/>
  <c r="Q16" i="30"/>
  <c r="Q17" i="30"/>
  <c r="Q18" i="30"/>
  <c r="Q19" i="30"/>
  <c r="Q20" i="30"/>
  <c r="Q21" i="30"/>
  <c r="Q22" i="30"/>
  <c r="Q23" i="30"/>
  <c r="Q15" i="30"/>
  <c r="Q14" i="30"/>
  <c r="M16" i="30"/>
  <c r="M17" i="30"/>
  <c r="M18" i="30"/>
  <c r="M19" i="30"/>
  <c r="M20" i="30"/>
  <c r="M21" i="30"/>
  <c r="M22" i="30"/>
  <c r="M23" i="30"/>
  <c r="M15" i="30"/>
  <c r="M14" i="30"/>
  <c r="J16" i="30"/>
  <c r="J17" i="30"/>
  <c r="J18" i="30"/>
  <c r="J19" i="30"/>
  <c r="J20" i="30"/>
  <c r="J21" i="30"/>
  <c r="J22" i="30"/>
  <c r="J23" i="30"/>
  <c r="J15" i="30"/>
  <c r="J14" i="30"/>
  <c r="G16" i="30"/>
  <c r="G17" i="30"/>
  <c r="G18" i="30"/>
  <c r="G19" i="30"/>
  <c r="G20" i="30"/>
  <c r="G21" i="30"/>
  <c r="G22" i="30"/>
  <c r="G23" i="30"/>
  <c r="G15" i="30"/>
  <c r="G14" i="30"/>
  <c r="D16" i="30"/>
  <c r="D17" i="30"/>
  <c r="D18" i="30"/>
  <c r="D19" i="30"/>
  <c r="D20" i="30"/>
  <c r="D21" i="30"/>
  <c r="D22" i="30"/>
  <c r="D23" i="30"/>
  <c r="D15" i="30"/>
  <c r="D14" i="30"/>
  <c r="X13" i="30" l="1"/>
  <c r="O13" i="30" l="1"/>
  <c r="U13" i="30" l="1"/>
  <c r="R13" i="30"/>
  <c r="Q47" i="35"/>
  <c r="K13" i="30" l="1"/>
  <c r="B13" i="30"/>
  <c r="E13" i="30"/>
  <c r="H13" i="30"/>
  <c r="D19" i="9"/>
  <c r="D20" i="9"/>
  <c r="D21" i="9"/>
  <c r="D22" i="9"/>
  <c r="D23" i="9"/>
  <c r="D24" i="9"/>
  <c r="D25" i="9"/>
  <c r="D26" i="9"/>
  <c r="D27" i="9"/>
  <c r="D18" i="9"/>
  <c r="C19" i="9"/>
  <c r="C20" i="9"/>
  <c r="C21" i="9"/>
  <c r="C22" i="9"/>
  <c r="C23" i="9"/>
  <c r="C24" i="9"/>
  <c r="C25" i="9"/>
  <c r="C26" i="9"/>
  <c r="C27" i="9"/>
  <c r="C18" i="9"/>
  <c r="Q120" i="35"/>
  <c r="Q121" i="35"/>
  <c r="Q122" i="35"/>
  <c r="Q123" i="35"/>
  <c r="Q124" i="35"/>
  <c r="Q125" i="35"/>
  <c r="Q126" i="35"/>
  <c r="Q127" i="35"/>
  <c r="Q128" i="35"/>
  <c r="Q129" i="35"/>
  <c r="Q130" i="35"/>
  <c r="Q131" i="35"/>
  <c r="Q132" i="35"/>
  <c r="Q133" i="35"/>
  <c r="Q134" i="35"/>
  <c r="Q135" i="35"/>
  <c r="Q136" i="35"/>
  <c r="Q137" i="35"/>
  <c r="Q138" i="35"/>
  <c r="Q139" i="35"/>
  <c r="Q140" i="35"/>
  <c r="Q141" i="35"/>
  <c r="Q142" i="35"/>
  <c r="Q143" i="35"/>
  <c r="Q119" i="35"/>
  <c r="Q84" i="35"/>
  <c r="Q85" i="35"/>
  <c r="Q86" i="35"/>
  <c r="Q87" i="35"/>
  <c r="Q88" i="35"/>
  <c r="Q89" i="35"/>
  <c r="Q90" i="35"/>
  <c r="Q91" i="35"/>
  <c r="Q92" i="35"/>
  <c r="Q93" i="35"/>
  <c r="Q94" i="35"/>
  <c r="Q95" i="35"/>
  <c r="Q96" i="35"/>
  <c r="Q97" i="35"/>
  <c r="Q98" i="35"/>
  <c r="Q99" i="35"/>
  <c r="Q100" i="35"/>
  <c r="Q101" i="35"/>
  <c r="Q102" i="35"/>
  <c r="Q103" i="35"/>
  <c r="Q104" i="35"/>
  <c r="Q105" i="35"/>
  <c r="Q106" i="35"/>
  <c r="Q107" i="35"/>
  <c r="Q83" i="35"/>
  <c r="Q48" i="35"/>
  <c r="Q49" i="35"/>
  <c r="Q50" i="35"/>
  <c r="Q51" i="35"/>
  <c r="Q52" i="35"/>
  <c r="Q53" i="35"/>
  <c r="Q54" i="35"/>
  <c r="Q55" i="35"/>
  <c r="Q56" i="35"/>
  <c r="Q57" i="35"/>
  <c r="Q58" i="35"/>
  <c r="Q59" i="35"/>
  <c r="Q60" i="35"/>
  <c r="Q61" i="35"/>
  <c r="Q62" i="35"/>
  <c r="Q63" i="35"/>
  <c r="Q64" i="35"/>
  <c r="Q65" i="35"/>
  <c r="Q66" i="35"/>
  <c r="Q67" i="35"/>
  <c r="Q68" i="35"/>
  <c r="Q69" i="35"/>
  <c r="Q70" i="35"/>
  <c r="Q71" i="35"/>
  <c r="Q11" i="35"/>
  <c r="Q12" i="35"/>
  <c r="Q13" i="35"/>
  <c r="Q14" i="35"/>
  <c r="Q15" i="35"/>
  <c r="Q16" i="35"/>
  <c r="Q17" i="35"/>
  <c r="Q18" i="35"/>
  <c r="Q19" i="35"/>
  <c r="Q20" i="35"/>
  <c r="Q21" i="35"/>
  <c r="Q22" i="35"/>
  <c r="Q23" i="35"/>
  <c r="Q24" i="35"/>
  <c r="Q25" i="35"/>
  <c r="Q26" i="35"/>
  <c r="Q27" i="35"/>
  <c r="Q28" i="35"/>
  <c r="Q29" i="35"/>
  <c r="Q30" i="35"/>
  <c r="Q31" i="35"/>
  <c r="Q32" i="35"/>
  <c r="Q33" i="35"/>
  <c r="Q34" i="35"/>
  <c r="Q35" i="35"/>
  <c r="Q10" i="35"/>
  <c r="R8" i="35"/>
  <c r="M19" i="34"/>
  <c r="S8" i="35"/>
  <c r="M83" i="34"/>
  <c r="B17" i="28"/>
  <c r="G17" i="28"/>
  <c r="H17" i="28"/>
  <c r="J17" i="28"/>
  <c r="K17" i="28"/>
  <c r="B26" i="9" l="1"/>
  <c r="B22" i="9"/>
  <c r="B19" i="9"/>
  <c r="B20" i="9"/>
  <c r="Q8" i="35"/>
  <c r="I17" i="28"/>
  <c r="B25" i="9"/>
  <c r="B21" i="9"/>
  <c r="B27" i="9"/>
  <c r="B23" i="9"/>
  <c r="M79" i="34"/>
  <c r="M20" i="34"/>
  <c r="M32" i="34"/>
  <c r="M40" i="34"/>
  <c r="M67" i="34"/>
  <c r="M95" i="34"/>
  <c r="M44" i="34"/>
  <c r="M27" i="34"/>
  <c r="M87" i="34"/>
  <c r="M71" i="34"/>
  <c r="M24" i="34"/>
  <c r="M48" i="34"/>
  <c r="M16" i="34"/>
  <c r="M62" i="34"/>
  <c r="M70" i="34"/>
  <c r="M39" i="34"/>
  <c r="M82" i="34"/>
  <c r="M94" i="34"/>
  <c r="M31" i="34"/>
  <c r="M43" i="34"/>
  <c r="M15" i="34"/>
  <c r="M66" i="34"/>
  <c r="M78" i="34"/>
  <c r="M86" i="34"/>
  <c r="M35" i="34"/>
  <c r="M47" i="34"/>
  <c r="M74" i="34"/>
  <c r="M90" i="34"/>
  <c r="M63" i="34"/>
  <c r="M91" i="34"/>
  <c r="M28" i="34"/>
  <c r="M36" i="34"/>
  <c r="M75" i="34"/>
  <c r="L24" i="28"/>
  <c r="L20" i="28"/>
  <c r="D17" i="28"/>
  <c r="L27" i="28"/>
  <c r="L25" i="28"/>
  <c r="F17" i="28"/>
  <c r="L26" i="28"/>
  <c r="E17" i="28"/>
  <c r="M23" i="34"/>
  <c r="L21" i="28"/>
  <c r="B18" i="9"/>
  <c r="B24" i="9"/>
  <c r="M93" i="34" l="1"/>
  <c r="M14" i="34"/>
  <c r="L23" i="28"/>
  <c r="L28" i="28"/>
  <c r="L22" i="28"/>
  <c r="L19" i="28"/>
  <c r="M11" i="34"/>
  <c r="M26" i="34"/>
  <c r="M65" i="34"/>
  <c r="M77" i="34"/>
  <c r="M18" i="34"/>
  <c r="M81" i="34"/>
  <c r="M22" i="34"/>
  <c r="M34" i="34"/>
  <c r="M61" i="34"/>
  <c r="M30" i="34"/>
  <c r="M42" i="34"/>
  <c r="M38" i="34"/>
  <c r="M85" i="34"/>
  <c r="M46" i="34"/>
  <c r="M12" i="34"/>
  <c r="M73" i="34"/>
  <c r="M89" i="34"/>
  <c r="M69" i="34"/>
  <c r="C17" i="28"/>
  <c r="O17" i="28" s="1"/>
  <c r="L17" i="28" l="1"/>
</calcChain>
</file>

<file path=xl/sharedStrings.xml><?xml version="1.0" encoding="utf-8"?>
<sst xmlns="http://schemas.openxmlformats.org/spreadsheetml/2006/main" count="2513" uniqueCount="784">
  <si>
    <t>단위 : 명</t>
    <phoneticPr fontId="6" type="noConversion"/>
  </si>
  <si>
    <t>단위 : 명</t>
  </si>
  <si>
    <t xml:space="preserve"> </t>
  </si>
  <si>
    <t>인구밀도</t>
  </si>
  <si>
    <t>세대당인구</t>
  </si>
  <si>
    <t>Number of</t>
  </si>
  <si>
    <t>남</t>
  </si>
  <si>
    <t>여</t>
  </si>
  <si>
    <t>Year</t>
  </si>
  <si>
    <t>households</t>
  </si>
  <si>
    <t>Population</t>
  </si>
  <si>
    <t>Male</t>
  </si>
  <si>
    <t>Female</t>
  </si>
  <si>
    <t>household</t>
  </si>
  <si>
    <t>단위 : 세대, 명</t>
  </si>
  <si>
    <t>단위 : 명, %</t>
  </si>
  <si>
    <t>Total</t>
    <phoneticPr fontId="4" type="noConversion"/>
  </si>
  <si>
    <t>Total</t>
    <phoneticPr fontId="3" type="noConversion"/>
  </si>
  <si>
    <t xml:space="preserve"> </t>
    <phoneticPr fontId="4" type="noConversion"/>
  </si>
  <si>
    <t>계</t>
    <phoneticPr fontId="3" type="noConversion"/>
  </si>
  <si>
    <t>남</t>
    <phoneticPr fontId="3" type="noConversion"/>
  </si>
  <si>
    <t>여</t>
    <phoneticPr fontId="3" type="noConversion"/>
  </si>
  <si>
    <t>총    계</t>
    <phoneticPr fontId="3" type="noConversion"/>
  </si>
  <si>
    <t>일    본</t>
    <phoneticPr fontId="3" type="noConversion"/>
  </si>
  <si>
    <t>미    국</t>
    <phoneticPr fontId="3" type="noConversion"/>
  </si>
  <si>
    <t>중    국</t>
    <phoneticPr fontId="3" type="noConversion"/>
  </si>
  <si>
    <t xml:space="preserve"> 기    타</t>
    <phoneticPr fontId="3" type="noConversion"/>
  </si>
  <si>
    <t>China</t>
    <phoneticPr fontId="3" type="noConversion"/>
  </si>
  <si>
    <t>Others</t>
    <phoneticPr fontId="3" type="noConversion"/>
  </si>
  <si>
    <t>…</t>
  </si>
  <si>
    <t>필 리 핀</t>
  </si>
  <si>
    <t>계</t>
  </si>
  <si>
    <t>베 트 남</t>
    <phoneticPr fontId="3" type="noConversion"/>
  </si>
  <si>
    <t>Vietnam</t>
    <phoneticPr fontId="3" type="noConversion"/>
  </si>
  <si>
    <t>시·군내 이동</t>
    <phoneticPr fontId="4" type="noConversion"/>
  </si>
  <si>
    <t>시·군간 이동</t>
    <phoneticPr fontId="4" type="noConversion"/>
  </si>
  <si>
    <t>Total</t>
    <phoneticPr fontId="6" type="noConversion"/>
  </si>
  <si>
    <t>부산</t>
    <phoneticPr fontId="6" type="noConversion"/>
  </si>
  <si>
    <t>대구</t>
    <phoneticPr fontId="6" type="noConversion"/>
  </si>
  <si>
    <t>인천</t>
    <phoneticPr fontId="6" type="noConversion"/>
  </si>
  <si>
    <t>광주</t>
    <phoneticPr fontId="6" type="noConversion"/>
  </si>
  <si>
    <t>대전</t>
    <phoneticPr fontId="6" type="noConversion"/>
  </si>
  <si>
    <t>울산</t>
    <phoneticPr fontId="6" type="noConversion"/>
  </si>
  <si>
    <t>경기</t>
    <phoneticPr fontId="6" type="noConversion"/>
  </si>
  <si>
    <t>충북</t>
    <phoneticPr fontId="6" type="noConversion"/>
  </si>
  <si>
    <t>충남</t>
    <phoneticPr fontId="6" type="noConversion"/>
  </si>
  <si>
    <t>전북</t>
    <phoneticPr fontId="6" type="noConversion"/>
  </si>
  <si>
    <t>전남</t>
    <phoneticPr fontId="6" type="noConversion"/>
  </si>
  <si>
    <t>경북</t>
    <phoneticPr fontId="6" type="noConversion"/>
  </si>
  <si>
    <t>경남</t>
    <phoneticPr fontId="6" type="noConversion"/>
  </si>
  <si>
    <t>제주</t>
    <phoneticPr fontId="6" type="noConversion"/>
  </si>
  <si>
    <t>Intra-provin</t>
    <phoneticPr fontId="6" type="noConversion"/>
  </si>
  <si>
    <t>Ulsan</t>
    <phoneticPr fontId="6" type="noConversion"/>
  </si>
  <si>
    <t>서울</t>
    <phoneticPr fontId="6" type="noConversion"/>
  </si>
  <si>
    <t>Seoul</t>
    <phoneticPr fontId="6" type="noConversion"/>
  </si>
  <si>
    <t>Population</t>
    <phoneticPr fontId="4" type="noConversion"/>
  </si>
  <si>
    <t>단위 : 세대, 명</t>
    <phoneticPr fontId="4" type="noConversion"/>
  </si>
  <si>
    <t>Person per</t>
    <phoneticPr fontId="4" type="noConversion"/>
  </si>
  <si>
    <t>Chungbuk</t>
    <phoneticPr fontId="6" type="noConversion"/>
  </si>
  <si>
    <t>Chungnam</t>
    <phoneticPr fontId="6" type="noConversion"/>
  </si>
  <si>
    <t>Incheon</t>
    <phoneticPr fontId="6" type="noConversion"/>
  </si>
  <si>
    <t>Jeju</t>
    <phoneticPr fontId="6" type="noConversion"/>
  </si>
  <si>
    <t>Gyeongnam</t>
    <phoneticPr fontId="6" type="noConversion"/>
  </si>
  <si>
    <t>Gyeongbuk</t>
    <phoneticPr fontId="6" type="noConversion"/>
  </si>
  <si>
    <t>Jeonnam</t>
    <phoneticPr fontId="6" type="noConversion"/>
  </si>
  <si>
    <t>Jeonbuk</t>
    <phoneticPr fontId="6" type="noConversion"/>
  </si>
  <si>
    <t>Gyeonggi</t>
    <phoneticPr fontId="6" type="noConversion"/>
  </si>
  <si>
    <t>Daejeon</t>
    <phoneticPr fontId="6" type="noConversion"/>
  </si>
  <si>
    <t>Gwangju</t>
    <phoneticPr fontId="6" type="noConversion"/>
  </si>
  <si>
    <t>Daegu</t>
    <phoneticPr fontId="6" type="noConversion"/>
  </si>
  <si>
    <t>Busan</t>
    <phoneticPr fontId="6" type="noConversion"/>
  </si>
  <si>
    <t xml:space="preserve">  주 : 1) 각 년도의 통계수치는 해마다 변경되고 있는데 이는 사건발생</t>
  </si>
  <si>
    <t>계</t>
    <phoneticPr fontId="6" type="noConversion"/>
  </si>
  <si>
    <t>density</t>
    <phoneticPr fontId="4" type="noConversion"/>
  </si>
  <si>
    <t>years old and over</t>
    <phoneticPr fontId="4" type="noConversion"/>
  </si>
  <si>
    <t>Person 65</t>
    <phoneticPr fontId="4" type="noConversion"/>
  </si>
  <si>
    <t>계</t>
    <phoneticPr fontId="6" type="noConversion"/>
  </si>
  <si>
    <t>Intra-Si and Gun</t>
    <phoneticPr fontId="4" type="noConversion"/>
  </si>
  <si>
    <t>Inter-Si and Gun</t>
    <phoneticPr fontId="4" type="noConversion"/>
  </si>
  <si>
    <t>Net-migrants</t>
    <phoneticPr fontId="4" type="noConversion"/>
  </si>
  <si>
    <t>Migrants, by Place of Origin</t>
    <phoneticPr fontId="6" type="noConversion"/>
  </si>
  <si>
    <t>Registered Foreigners  by Major Nationality</t>
    <phoneticPr fontId="3" type="noConversion"/>
  </si>
  <si>
    <t>Sub-total</t>
    <phoneticPr fontId="3" type="noConversion"/>
  </si>
  <si>
    <t>No. of</t>
    <phoneticPr fontId="4" type="noConversion"/>
  </si>
  <si>
    <t>단위 : 명</t>
    <phoneticPr fontId="6" type="noConversion"/>
  </si>
  <si>
    <t>.</t>
    <phoneticPr fontId="4" type="noConversion"/>
  </si>
  <si>
    <t>연 별</t>
    <phoneticPr fontId="4" type="noConversion"/>
  </si>
  <si>
    <t>고령자</t>
    <phoneticPr fontId="4" type="noConversion"/>
  </si>
  <si>
    <t>1월</t>
    <phoneticPr fontId="4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</si>
  <si>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</si>
  <si>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</si>
  <si>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</si>
  <si>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</si>
  <si>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</si>
  <si>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</si>
  <si>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</si>
  <si>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</si>
  <si>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</si>
  <si>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</si>
  <si>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</si>
  <si>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단위 : 세대, 명</t>
    <phoneticPr fontId="4" type="noConversion"/>
  </si>
  <si>
    <t>No. of</t>
    <phoneticPr fontId="4" type="noConversion"/>
  </si>
  <si>
    <t>Person per</t>
    <phoneticPr fontId="4" type="noConversion"/>
  </si>
  <si>
    <t>한국인</t>
    <phoneticPr fontId="4" type="noConversion"/>
  </si>
  <si>
    <t>외국인</t>
    <phoneticPr fontId="4" type="noConversion"/>
  </si>
  <si>
    <t>Korean</t>
    <phoneticPr fontId="4" type="noConversion"/>
  </si>
  <si>
    <t>Foreigner</t>
    <phoneticPr fontId="4" type="noConversion"/>
  </si>
  <si>
    <t>세대당</t>
    <phoneticPr fontId="4" type="noConversion"/>
  </si>
  <si>
    <t>고 령 자</t>
    <phoneticPr fontId="4" type="noConversion"/>
  </si>
  <si>
    <t>(%)</t>
    <phoneticPr fontId="4" type="noConversion"/>
  </si>
  <si>
    <t>인구증가율</t>
    <phoneticPr fontId="4" type="noConversion"/>
  </si>
  <si>
    <t>old and over</t>
    <phoneticPr fontId="4" type="noConversion"/>
  </si>
  <si>
    <t xml:space="preserve">  주 : 1) 외국인 세대수 제외(1998년부터 적용)</t>
    <phoneticPr fontId="4" type="noConversion"/>
  </si>
  <si>
    <t>increase rate</t>
    <phoneticPr fontId="4" type="noConversion"/>
  </si>
  <si>
    <t>(Resident Registration)</t>
  </si>
  <si>
    <t xml:space="preserve">       1) 외국인 제외</t>
    <phoneticPr fontId="4" type="noConversion"/>
  </si>
  <si>
    <t xml:space="preserve">  주 : 주민등록인구통계 결과(외국인 포함)</t>
    <phoneticPr fontId="6" type="noConversion"/>
  </si>
  <si>
    <t xml:space="preserve">       1) 외국인 세대수 제외(1998년부터 적용)</t>
    <phoneticPr fontId="6" type="noConversion"/>
  </si>
  <si>
    <t xml:space="preserve">  주 : 1) 주민등록 전출입신고에 의한 자료이며, 시군내이동은 전입인구 기준임</t>
    <phoneticPr fontId="4" type="noConversion"/>
  </si>
  <si>
    <t>연   별</t>
    <phoneticPr fontId="4" type="noConversion"/>
  </si>
  <si>
    <t>홍천읍</t>
    <phoneticPr fontId="4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</si>
  <si>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</si>
  <si>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</si>
  <si>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</si>
  <si>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</si>
  <si>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</si>
  <si>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</si>
  <si>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</si>
  <si>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</si>
  <si>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</si>
  <si>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신장대리</t>
  </si>
  <si>
    <t>희망리</t>
  </si>
  <si>
    <t>갈마곡리</t>
  </si>
  <si>
    <t>검율리</t>
  </si>
  <si>
    <t>와동리</t>
  </si>
  <si>
    <t>결운리</t>
  </si>
  <si>
    <t>태학리</t>
  </si>
  <si>
    <t>연봉리</t>
  </si>
  <si>
    <t>하오안리</t>
  </si>
  <si>
    <t>장전평리</t>
  </si>
  <si>
    <t>삼마치리</t>
  </si>
  <si>
    <t>상오안리</t>
  </si>
  <si>
    <t>내삼포리</t>
  </si>
  <si>
    <t>성산리</t>
  </si>
  <si>
    <t>야시대리</t>
  </si>
  <si>
    <t>주음치리</t>
  </si>
  <si>
    <t>군업리</t>
  </si>
  <si>
    <t>장평리</t>
  </si>
  <si>
    <t>굴운리</t>
  </si>
  <si>
    <t>구성포리</t>
  </si>
  <si>
    <t>풍천리</t>
  </si>
  <si>
    <t>외삼포리</t>
  </si>
  <si>
    <t>역 내 리</t>
  </si>
  <si>
    <t>천 현 리</t>
  </si>
  <si>
    <t>자 은 리</t>
  </si>
  <si>
    <t>원 동 리</t>
  </si>
  <si>
    <t>장 남 리</t>
  </si>
  <si>
    <t>괘 석 리</t>
  </si>
  <si>
    <t>와 야 리</t>
  </si>
  <si>
    <t>서 곡 리</t>
  </si>
  <si>
    <t>도 관 리</t>
  </si>
  <si>
    <t>답 풍 리</t>
  </si>
  <si>
    <t>화상대리</t>
  </si>
  <si>
    <t>문 현 리</t>
  </si>
  <si>
    <t>광 암 리</t>
  </si>
  <si>
    <t>검 산 리</t>
  </si>
  <si>
    <t>생 곡 리</t>
  </si>
  <si>
    <t>상군두리</t>
  </si>
  <si>
    <t>하군두리</t>
  </si>
  <si>
    <t>청 량 리</t>
  </si>
  <si>
    <t>어 론 리</t>
  </si>
  <si>
    <t>수 하 리</t>
  </si>
  <si>
    <t>신 봉 리</t>
  </si>
  <si>
    <t>덕 치 리</t>
  </si>
  <si>
    <t>성 수 리</t>
  </si>
  <si>
    <t>삼 현 리</t>
  </si>
  <si>
    <t>방 량 리</t>
  </si>
  <si>
    <t>월 운 리</t>
  </si>
  <si>
    <t>후 동 리</t>
  </si>
  <si>
    <t>개 운 리</t>
  </si>
  <si>
    <t>노 천 리</t>
  </si>
  <si>
    <t>좌 운 리</t>
  </si>
  <si>
    <t>유목정리</t>
  </si>
  <si>
    <t>신 대 리</t>
  </si>
  <si>
    <t>시 동 리</t>
  </si>
  <si>
    <t>유 치 리</t>
  </si>
  <si>
    <t>월 천 리</t>
  </si>
  <si>
    <t>명 동 리</t>
  </si>
  <si>
    <t>제 곡 리</t>
  </si>
  <si>
    <t>용 수 리</t>
  </si>
  <si>
    <t>남노일리</t>
  </si>
  <si>
    <t>화 전 리</t>
  </si>
  <si>
    <t>어유포리</t>
  </si>
  <si>
    <t>팔 봉 리</t>
  </si>
  <si>
    <t>굴 업 리</t>
  </si>
  <si>
    <t>대 곡 리</t>
  </si>
  <si>
    <t>중방대리</t>
  </si>
  <si>
    <t>길 곡 리</t>
  </si>
  <si>
    <t>동 막 리</t>
  </si>
  <si>
    <t>모 곡 리</t>
  </si>
  <si>
    <t>마 곡 리</t>
  </si>
  <si>
    <t>개 야 리</t>
  </si>
  <si>
    <t>두 미 리</t>
  </si>
  <si>
    <t>화 동 리</t>
  </si>
  <si>
    <t>중화계리</t>
  </si>
  <si>
    <t>성 동 리</t>
  </si>
  <si>
    <t>북 방 리</t>
  </si>
  <si>
    <t>능 평 리</t>
  </si>
  <si>
    <t>부사원리</t>
  </si>
  <si>
    <t>본 궁 리</t>
  </si>
  <si>
    <t>역전평리</t>
  </si>
  <si>
    <t>원 소 리</t>
  </si>
  <si>
    <t>구 만 리</t>
  </si>
  <si>
    <t>노 일 리</t>
  </si>
  <si>
    <t>장 항 리</t>
  </si>
  <si>
    <t>굴 지 리</t>
  </si>
  <si>
    <t>도사곡리</t>
  </si>
  <si>
    <t>소매곡리</t>
  </si>
  <si>
    <t>하화계리</t>
  </si>
  <si>
    <t>광 원 리</t>
  </si>
  <si>
    <t>명 개 리</t>
  </si>
  <si>
    <t>율 전 리</t>
  </si>
  <si>
    <t>자 운 리</t>
  </si>
  <si>
    <t>방 내 리</t>
  </si>
  <si>
    <t>(홍천군←타시도)</t>
    <phoneticPr fontId="4" type="noConversion"/>
  </si>
  <si>
    <t>3세</t>
  </si>
  <si>
    <t>4세</t>
  </si>
  <si>
    <t>5세</t>
  </si>
  <si>
    <t>6세</t>
  </si>
  <si>
    <t>7세</t>
  </si>
  <si>
    <t>8세</t>
  </si>
  <si>
    <t>9세</t>
  </si>
  <si>
    <t>10세</t>
  </si>
  <si>
    <t>11세</t>
  </si>
  <si>
    <t>12세</t>
  </si>
  <si>
    <t>13세</t>
  </si>
  <si>
    <t>14세</t>
  </si>
  <si>
    <t>15세</t>
  </si>
  <si>
    <t>16세</t>
  </si>
  <si>
    <t>17세</t>
  </si>
  <si>
    <t>18세</t>
  </si>
  <si>
    <t>19세</t>
  </si>
  <si>
    <t>20세</t>
  </si>
  <si>
    <t>21세</t>
  </si>
  <si>
    <t>22세</t>
  </si>
  <si>
    <t>23세</t>
  </si>
  <si>
    <t>24세</t>
  </si>
  <si>
    <t>25세</t>
  </si>
  <si>
    <t>26세</t>
  </si>
  <si>
    <t>27세</t>
  </si>
  <si>
    <t>28세</t>
  </si>
  <si>
    <t>29세</t>
  </si>
  <si>
    <t>30세</t>
  </si>
  <si>
    <t>31세</t>
  </si>
  <si>
    <t>32세</t>
  </si>
  <si>
    <t>33세</t>
  </si>
  <si>
    <t>34세</t>
  </si>
  <si>
    <t>35세</t>
  </si>
  <si>
    <t>36세</t>
  </si>
  <si>
    <t>38세</t>
  </si>
  <si>
    <t>39세</t>
  </si>
  <si>
    <t>40세</t>
  </si>
  <si>
    <t>41세</t>
  </si>
  <si>
    <t>42세</t>
  </si>
  <si>
    <t>43세</t>
  </si>
  <si>
    <t>44세</t>
  </si>
  <si>
    <t>45세</t>
  </si>
  <si>
    <t>46세</t>
  </si>
  <si>
    <t>47세</t>
  </si>
  <si>
    <t>48세</t>
  </si>
  <si>
    <t>49세</t>
  </si>
  <si>
    <t>50세</t>
  </si>
  <si>
    <t>51세</t>
  </si>
  <si>
    <t>52세</t>
  </si>
  <si>
    <t>53세</t>
  </si>
  <si>
    <t>54세</t>
  </si>
  <si>
    <t>55세</t>
  </si>
  <si>
    <t>56세</t>
  </si>
  <si>
    <t>57세</t>
  </si>
  <si>
    <t>58세</t>
  </si>
  <si>
    <t>59세</t>
  </si>
  <si>
    <t>61세</t>
  </si>
  <si>
    <t>62세</t>
  </si>
  <si>
    <t>63세</t>
  </si>
  <si>
    <t>64세</t>
  </si>
  <si>
    <t>65세</t>
  </si>
  <si>
    <t>66세</t>
  </si>
  <si>
    <t>67세</t>
  </si>
  <si>
    <t>68세</t>
  </si>
  <si>
    <t>69세</t>
  </si>
  <si>
    <t>70세</t>
  </si>
  <si>
    <t>71세</t>
  </si>
  <si>
    <t>72세</t>
  </si>
  <si>
    <t>73세</t>
  </si>
  <si>
    <t>74세</t>
  </si>
  <si>
    <t>75세</t>
  </si>
  <si>
    <t>76세</t>
  </si>
  <si>
    <t>77세</t>
  </si>
  <si>
    <t>78세</t>
  </si>
  <si>
    <t>79세</t>
  </si>
  <si>
    <t>80세</t>
  </si>
  <si>
    <t>81세</t>
  </si>
  <si>
    <t>82세</t>
  </si>
  <si>
    <t>83세</t>
  </si>
  <si>
    <t>84세</t>
  </si>
  <si>
    <t>87세</t>
  </si>
  <si>
    <t>88세</t>
  </si>
  <si>
    <t>89세</t>
  </si>
  <si>
    <t>90세</t>
  </si>
  <si>
    <t>91세</t>
  </si>
  <si>
    <t>92세</t>
  </si>
  <si>
    <t>93세</t>
  </si>
  <si>
    <t>94세</t>
  </si>
  <si>
    <t>95세</t>
  </si>
  <si>
    <t>96세</t>
  </si>
  <si>
    <t>97세</t>
  </si>
  <si>
    <t>98세</t>
  </si>
  <si>
    <t>99세</t>
  </si>
  <si>
    <t xml:space="preserve">       2) 외국인 제외</t>
  </si>
  <si>
    <t>100세이상</t>
    <phoneticPr fontId="4" type="noConversion"/>
  </si>
  <si>
    <t>85세이상</t>
    <phoneticPr fontId="4" type="noConversion"/>
  </si>
  <si>
    <t>Death</t>
    <phoneticPr fontId="4" type="noConversion"/>
  </si>
  <si>
    <t xml:space="preserve">          연도를 지나서 신고되는 지연신고 등이 추가되고 있기 때문임.</t>
    <phoneticPr fontId="4" type="noConversion"/>
  </si>
  <si>
    <t>홍천읍</t>
    <phoneticPr fontId="4" type="noConversion"/>
  </si>
  <si>
    <t xml:space="preserve">  주 : 주민등록인구통계자료임</t>
    <phoneticPr fontId="4" type="noConversion"/>
  </si>
  <si>
    <t>단위 : 명, %</t>
    <phoneticPr fontId="4" type="noConversion"/>
  </si>
  <si>
    <t>연   별</t>
    <phoneticPr fontId="4" type="noConversion"/>
  </si>
  <si>
    <t>Population   63</t>
    <phoneticPr fontId="4" type="noConversion"/>
  </si>
  <si>
    <t>Population   65</t>
    <phoneticPr fontId="4" type="noConversion"/>
  </si>
  <si>
    <t>Population by Age(each age) and Gender</t>
    <phoneticPr fontId="4" type="noConversion"/>
  </si>
  <si>
    <t xml:space="preserve"> Migration(by Month)</t>
    <phoneticPr fontId="4" type="noConversion"/>
  </si>
  <si>
    <t>Population   53</t>
    <phoneticPr fontId="4" type="noConversion"/>
  </si>
  <si>
    <t>Households and Population by Eup, Myeon</t>
    <phoneticPr fontId="4" type="noConversion"/>
  </si>
  <si>
    <t xml:space="preserve"> Migration by Eup and  Myeon</t>
    <phoneticPr fontId="4" type="noConversion"/>
  </si>
  <si>
    <t>인  구</t>
  </si>
  <si>
    <t>구성비</t>
  </si>
  <si>
    <t>홍천읍</t>
  </si>
  <si>
    <t>진리</t>
  </si>
  <si>
    <t>송정리</t>
  </si>
  <si>
    <t xml:space="preserve">철 정 리 </t>
  </si>
  <si>
    <t>내 촌 면</t>
  </si>
  <si>
    <t>물 걸 리</t>
  </si>
  <si>
    <t>서 석 면</t>
  </si>
  <si>
    <t>풍 암 리</t>
  </si>
  <si>
    <t>동    면</t>
  </si>
  <si>
    <t>속 초 리</t>
  </si>
  <si>
    <t>남    면</t>
  </si>
  <si>
    <t>양덕원리</t>
  </si>
  <si>
    <t>서    면</t>
  </si>
  <si>
    <t>반 곡 리</t>
  </si>
  <si>
    <t>상화계리</t>
  </si>
  <si>
    <t>내  면</t>
  </si>
  <si>
    <t>창 촌 리</t>
  </si>
  <si>
    <t xml:space="preserve">  주 : 주민등록인구통계자료임</t>
    <phoneticPr fontId="4" type="noConversion"/>
  </si>
  <si>
    <t xml:space="preserve">       1) 외국인 제외</t>
    <phoneticPr fontId="4" type="noConversion"/>
  </si>
  <si>
    <t>Population by Age(5-year age group) and Gender</t>
    <phoneticPr fontId="4" type="noConversion"/>
  </si>
  <si>
    <t>여자</t>
  </si>
  <si>
    <t>단위 : 명</t>
    <phoneticPr fontId="4" type="noConversion"/>
  </si>
  <si>
    <t>각세별</t>
    <phoneticPr fontId="4" type="noConversion"/>
  </si>
  <si>
    <t>계</t>
    <phoneticPr fontId="4" type="noConversion"/>
  </si>
  <si>
    <t>남자</t>
    <phoneticPr fontId="4" type="noConversion"/>
  </si>
  <si>
    <t>여자</t>
    <phoneticPr fontId="4" type="noConversion"/>
  </si>
  <si>
    <t>0세</t>
    <phoneticPr fontId="4" type="noConversion"/>
  </si>
  <si>
    <t>1세</t>
    <phoneticPr fontId="4" type="noConversion"/>
  </si>
  <si>
    <t>2세</t>
    <phoneticPr fontId="4" type="noConversion"/>
  </si>
  <si>
    <t>37세</t>
    <phoneticPr fontId="4" type="noConversion"/>
  </si>
  <si>
    <t>남 자</t>
    <phoneticPr fontId="4" type="noConversion"/>
  </si>
  <si>
    <t>60세</t>
    <phoneticPr fontId="4" type="noConversion"/>
  </si>
  <si>
    <t>86세</t>
    <phoneticPr fontId="4" type="noConversion"/>
  </si>
  <si>
    <t>단위 : 건</t>
    <phoneticPr fontId="3" type="noConversion"/>
  </si>
  <si>
    <t>연  별</t>
    <phoneticPr fontId="3" type="noConversion"/>
  </si>
  <si>
    <t>인  구</t>
    <phoneticPr fontId="4" type="noConversion"/>
  </si>
  <si>
    <t>구성비</t>
    <phoneticPr fontId="4" type="noConversion"/>
  </si>
  <si>
    <t>인  구</t>
    <phoneticPr fontId="4" type="noConversion"/>
  </si>
  <si>
    <t>구성비</t>
    <phoneticPr fontId="4" type="noConversion"/>
  </si>
  <si>
    <t>3. 리별 세대 및 인구(최근년도)</t>
    <phoneticPr fontId="4" type="noConversion"/>
  </si>
  <si>
    <t>인구</t>
    <phoneticPr fontId="4" type="noConversion"/>
  </si>
  <si>
    <t>고령자</t>
    <phoneticPr fontId="4" type="noConversion"/>
  </si>
  <si>
    <t>No. of</t>
    <phoneticPr fontId="4" type="noConversion"/>
  </si>
  <si>
    <t>Person 65</t>
    <phoneticPr fontId="4" type="noConversion"/>
  </si>
  <si>
    <t xml:space="preserve">  주 : 1) 외국인 세대수 제외(1998년부터 적용)</t>
    <phoneticPr fontId="4" type="noConversion"/>
  </si>
  <si>
    <t>Households and Population by Ri(Recent year)</t>
    <phoneticPr fontId="4" type="noConversion"/>
  </si>
  <si>
    <t>리별 세대 및 인구(속)(최근년도)</t>
    <phoneticPr fontId="4" type="noConversion"/>
  </si>
  <si>
    <t>Households and Population by Ri(Cont'd)(Recent year)</t>
    <phoneticPr fontId="4" type="noConversion"/>
  </si>
  <si>
    <t>Migrants, by Place of Destination</t>
    <phoneticPr fontId="6" type="noConversion"/>
  </si>
  <si>
    <t>(홍천군→타시도)</t>
    <phoneticPr fontId="4" type="noConversion"/>
  </si>
  <si>
    <t>단위 : 명</t>
    <phoneticPr fontId="6" type="noConversion"/>
  </si>
  <si>
    <t>계</t>
    <phoneticPr fontId="6" type="noConversion"/>
  </si>
  <si>
    <t>서울</t>
    <phoneticPr fontId="6" type="noConversion"/>
  </si>
  <si>
    <t>부산</t>
    <phoneticPr fontId="6" type="noConversion"/>
  </si>
  <si>
    <t>대구</t>
    <phoneticPr fontId="6" type="noConversion"/>
  </si>
  <si>
    <t>인천</t>
    <phoneticPr fontId="6" type="noConversion"/>
  </si>
  <si>
    <t>광주</t>
    <phoneticPr fontId="6" type="noConversion"/>
  </si>
  <si>
    <t>대전</t>
    <phoneticPr fontId="6" type="noConversion"/>
  </si>
  <si>
    <t>울산</t>
    <phoneticPr fontId="6" type="noConversion"/>
  </si>
  <si>
    <t>연 별</t>
    <phoneticPr fontId="4" type="noConversion"/>
  </si>
  <si>
    <t>Total</t>
    <phoneticPr fontId="6" type="noConversion"/>
  </si>
  <si>
    <t>Intra-provin</t>
    <phoneticPr fontId="6" type="noConversion"/>
  </si>
  <si>
    <t>Seoul</t>
    <phoneticPr fontId="6" type="noConversion"/>
  </si>
  <si>
    <t>Busan</t>
    <phoneticPr fontId="6" type="noConversion"/>
  </si>
  <si>
    <t>Daegu</t>
    <phoneticPr fontId="6" type="noConversion"/>
  </si>
  <si>
    <t>Incheon</t>
    <phoneticPr fontId="6" type="noConversion"/>
  </si>
  <si>
    <t>Gwangju</t>
    <phoneticPr fontId="6" type="noConversion"/>
  </si>
  <si>
    <t>Daejeon</t>
    <phoneticPr fontId="6" type="noConversion"/>
  </si>
  <si>
    <t>Ulsan</t>
    <phoneticPr fontId="6" type="noConversion"/>
  </si>
  <si>
    <t>자료 : 통계청 국내인구이동통계(온라인간행물)</t>
    <phoneticPr fontId="4" type="noConversion"/>
  </si>
  <si>
    <t xml:space="preserve">  </t>
    <phoneticPr fontId="3" type="noConversion"/>
  </si>
  <si>
    <t xml:space="preserve">자료 : 통계청 인구동향과「인구동향조사」온라인간행물 </t>
    <phoneticPr fontId="3" type="noConversion"/>
  </si>
  <si>
    <t>미상</t>
    <phoneticPr fontId="4" type="noConversion"/>
  </si>
  <si>
    <t>계</t>
    <phoneticPr fontId="6" type="noConversion"/>
  </si>
  <si>
    <t>Female</t>
    <phoneticPr fontId="4" type="noConversion"/>
  </si>
  <si>
    <t>Male</t>
    <phoneticPr fontId="4" type="noConversion"/>
  </si>
  <si>
    <t>남자</t>
    <phoneticPr fontId="4" type="noConversion"/>
  </si>
  <si>
    <t>여자</t>
    <phoneticPr fontId="4" type="noConversion"/>
  </si>
  <si>
    <t>Marriages to Foreigners</t>
    <phoneticPr fontId="3" type="noConversion"/>
  </si>
  <si>
    <t xml:space="preserve">  주 : 1) 주민등록 전출입신고에 의한 자료이며, 시군내이동은 전입인구 기준임</t>
    <phoneticPr fontId="4" type="noConversion"/>
  </si>
  <si>
    <t>Sejong</t>
    <phoneticPr fontId="6" type="noConversion"/>
  </si>
  <si>
    <t>세종</t>
    <phoneticPr fontId="6" type="noConversion"/>
  </si>
  <si>
    <t>읍면별</t>
    <phoneticPr fontId="4" type="noConversion"/>
  </si>
  <si>
    <t>리별</t>
    <phoneticPr fontId="4" type="noConversion"/>
  </si>
  <si>
    <t>읍면별</t>
    <phoneticPr fontId="3" type="noConversion"/>
  </si>
  <si>
    <t>1. 인 구 추 이</t>
    <phoneticPr fontId="4" type="noConversion"/>
  </si>
  <si>
    <t>합 계</t>
    <phoneticPr fontId="4" type="noConversion"/>
  </si>
  <si>
    <t>자료 : 종합민원실</t>
    <phoneticPr fontId="4" type="noConversion"/>
  </si>
  <si>
    <t>2. 읍면별 세대 및 인구(주민등록)</t>
    <phoneticPr fontId="4" type="noConversion"/>
  </si>
  <si>
    <t>Live Births</t>
    <phoneticPr fontId="4" type="noConversion"/>
  </si>
  <si>
    <t>Marriages</t>
    <phoneticPr fontId="4" type="noConversion"/>
  </si>
  <si>
    <t>Divorces</t>
    <phoneticPr fontId="4" type="noConversion"/>
  </si>
  <si>
    <t>Unit : cases</t>
    <phoneticPr fontId="3" type="noConversion"/>
  </si>
  <si>
    <t>Marriages of bridegroom</t>
    <phoneticPr fontId="3" type="noConversion"/>
  </si>
  <si>
    <t>Marriages of bride</t>
    <phoneticPr fontId="3" type="noConversion"/>
  </si>
  <si>
    <t>Korean bridegroom</t>
    <phoneticPr fontId="3" type="noConversion"/>
  </si>
  <si>
    <t>+Foreign bride</t>
    <phoneticPr fontId="3" type="noConversion"/>
  </si>
  <si>
    <t>Korean bride</t>
    <phoneticPr fontId="3" type="noConversion"/>
  </si>
  <si>
    <t>+Foreign bridegroom</t>
    <phoneticPr fontId="3" type="noConversion"/>
  </si>
  <si>
    <t>자료 : 통계청 국내인구이동통계(온라인간행물)</t>
    <phoneticPr fontId="6" type="noConversion"/>
  </si>
  <si>
    <t xml:space="preserve">  주 : 남편혼인건수는 아내의 국적과 상관없는 남자의 전체 혼인건수, 아내혼인건수도 마찬가지임</t>
    <phoneticPr fontId="3" type="noConversion"/>
  </si>
  <si>
    <t xml:space="preserve"> 연령(각세별) 및 성별 인구(속)</t>
    <phoneticPr fontId="4" type="noConversion"/>
  </si>
  <si>
    <t>average</t>
    <phoneticPr fontId="6" type="noConversion"/>
  </si>
  <si>
    <t>age</t>
    <phoneticPr fontId="6" type="noConversion"/>
  </si>
  <si>
    <t>…</t>
    <phoneticPr fontId="6" type="noConversion"/>
  </si>
  <si>
    <t>Ⅲ. 인    구</t>
    <phoneticPr fontId="6" type="noConversion"/>
  </si>
  <si>
    <t>(Hongcheon-gun→Other provinces)</t>
    <phoneticPr fontId="6" type="noConversion"/>
  </si>
  <si>
    <t>도 내</t>
    <phoneticPr fontId="6" type="noConversion"/>
  </si>
  <si>
    <t>(Hongcheon-gun←Other provinces)</t>
    <phoneticPr fontId="6" type="noConversion"/>
  </si>
  <si>
    <t>전    입</t>
  </si>
  <si>
    <t>전    출</t>
  </si>
  <si>
    <t>연  별</t>
    <phoneticPr fontId="4" type="noConversion"/>
  </si>
  <si>
    <t>사       망</t>
    <phoneticPr fontId="4" type="noConversion"/>
  </si>
  <si>
    <t xml:space="preserve">  합  계</t>
    <phoneticPr fontId="4" type="noConversion"/>
  </si>
  <si>
    <t>64   인    구</t>
    <phoneticPr fontId="4" type="noConversion"/>
  </si>
  <si>
    <t>성     별</t>
    <phoneticPr fontId="4" type="noConversion"/>
  </si>
  <si>
    <t>5세 계급별</t>
  </si>
  <si>
    <t xml:space="preserve">  합      계</t>
    <phoneticPr fontId="4" type="noConversion"/>
  </si>
  <si>
    <t xml:space="preserve">           남   자</t>
    <phoneticPr fontId="4" type="noConversion"/>
  </si>
  <si>
    <t xml:space="preserve">           여   자</t>
    <phoneticPr fontId="4" type="noConversion"/>
  </si>
  <si>
    <t>0  ~  4 세</t>
  </si>
  <si>
    <t>5  ~  9 세</t>
  </si>
  <si>
    <t>10 ~ 14 세</t>
  </si>
  <si>
    <t>15 ~ 19 세</t>
  </si>
  <si>
    <t>20 ~ 24 세</t>
  </si>
  <si>
    <t>25 ~ 29 세</t>
  </si>
  <si>
    <t>30 ~ 34 세</t>
  </si>
  <si>
    <t>35 ~ 39 세</t>
  </si>
  <si>
    <t>40 ~ 44 세</t>
  </si>
  <si>
    <t>45 ~ 49 세</t>
  </si>
  <si>
    <t>50 ~ 54 세</t>
  </si>
  <si>
    <t>55 ~ 59 세</t>
  </si>
  <si>
    <t>60 ~ 64 세</t>
  </si>
  <si>
    <t>65 ~ 69 세</t>
  </si>
  <si>
    <t>70 ~ 74 세</t>
  </si>
  <si>
    <t>75 ~ 79 세</t>
  </si>
  <si>
    <t>80 ~ 84 세</t>
  </si>
  <si>
    <t>85세 이상</t>
  </si>
  <si>
    <t>65세이상</t>
  </si>
  <si>
    <t>외국인       Foreigner</t>
    <phoneticPr fontId="4" type="noConversion"/>
  </si>
  <si>
    <t>인구  Population</t>
  </si>
  <si>
    <t>52   인    구</t>
    <phoneticPr fontId="4" type="noConversion"/>
  </si>
  <si>
    <t>한국인  Korean</t>
    <phoneticPr fontId="4" type="noConversion"/>
  </si>
  <si>
    <t>면적 Area</t>
  </si>
  <si>
    <t>(㎢)</t>
  </si>
  <si>
    <t>연  별</t>
  </si>
  <si>
    <t>인   구</t>
    <phoneticPr fontId="4" type="noConversion"/>
  </si>
  <si>
    <t>인  구</t>
    <phoneticPr fontId="4" type="noConversion"/>
  </si>
  <si>
    <t>연  별</t>
    <phoneticPr fontId="3" type="noConversion"/>
  </si>
  <si>
    <t>연    별</t>
    <phoneticPr fontId="3" type="noConversion"/>
  </si>
  <si>
    <t>이       혼</t>
    <phoneticPr fontId="4" type="noConversion"/>
  </si>
  <si>
    <t xml:space="preserve">           남   자</t>
    <phoneticPr fontId="4" type="noConversion"/>
  </si>
  <si>
    <t xml:space="preserve">           여   자</t>
    <phoneticPr fontId="4" type="noConversion"/>
  </si>
  <si>
    <t>등록인구  Population</t>
    <phoneticPr fontId="4" type="noConversion"/>
  </si>
  <si>
    <t>한 국 인           Korean</t>
    <phoneticPr fontId="4" type="noConversion"/>
  </si>
  <si>
    <t>합  계  Total</t>
    <phoneticPr fontId="4" type="noConversion"/>
  </si>
  <si>
    <t>도 내</t>
    <phoneticPr fontId="6" type="noConversion"/>
  </si>
  <si>
    <t>총      이      동         Total migrants</t>
    <phoneticPr fontId="4" type="noConversion"/>
  </si>
  <si>
    <t>시·도간  이동         Inter-Province</t>
    <phoneticPr fontId="4" type="noConversion"/>
  </si>
  <si>
    <t>순      이      동</t>
    <phoneticPr fontId="4" type="noConversion"/>
  </si>
  <si>
    <t>순      이      동</t>
    <phoneticPr fontId="4" type="noConversion"/>
  </si>
  <si>
    <t>월   별</t>
    <phoneticPr fontId="4" type="noConversion"/>
  </si>
  <si>
    <t>출       생</t>
    <phoneticPr fontId="4" type="noConversion"/>
  </si>
  <si>
    <t>혼       인</t>
    <phoneticPr fontId="4" type="noConversion"/>
  </si>
  <si>
    <t>62   인    구</t>
    <phoneticPr fontId="4" type="noConversion"/>
  </si>
  <si>
    <r>
      <t>5. 연령(각세별) 및 성별 인구</t>
    </r>
    <r>
      <rPr>
        <b/>
        <vertAlign val="superscript"/>
        <sz val="20"/>
        <rFont val="맑은 고딕"/>
        <family val="3"/>
        <charset val="129"/>
        <scheme val="minor"/>
      </rPr>
      <t>1)</t>
    </r>
    <phoneticPr fontId="4" type="noConversion"/>
  </si>
  <si>
    <t>성     별</t>
    <phoneticPr fontId="4" type="noConversion"/>
  </si>
  <si>
    <t xml:space="preserve">           남   자</t>
    <phoneticPr fontId="4" type="noConversion"/>
  </si>
  <si>
    <t xml:space="preserve">           남   자</t>
    <phoneticPr fontId="4" type="noConversion"/>
  </si>
  <si>
    <t>총   계          Total</t>
    <phoneticPr fontId="4" type="noConversion"/>
  </si>
  <si>
    <t>외국인  Foreigner</t>
    <phoneticPr fontId="4" type="noConversion"/>
  </si>
  <si>
    <t>가. 등록인구추이                  Registered Population Trend</t>
    <phoneticPr fontId="4" type="noConversion"/>
  </si>
  <si>
    <t> 47.4</t>
  </si>
  <si>
    <t>등       록       인       구         Population</t>
    <phoneticPr fontId="4" type="noConversion"/>
  </si>
  <si>
    <t>남자</t>
  </si>
  <si>
    <t>Population   63</t>
  </si>
  <si>
    <t>남 자</t>
  </si>
  <si>
    <t>연  별</t>
    <phoneticPr fontId="4" type="noConversion"/>
  </si>
  <si>
    <t>남</t>
    <phoneticPr fontId="4" type="noConversion"/>
  </si>
  <si>
    <t>전    입
 In-migrants</t>
    <phoneticPr fontId="4" type="noConversion"/>
  </si>
  <si>
    <t>총      이      동         
Total migrants</t>
    <phoneticPr fontId="4" type="noConversion"/>
  </si>
  <si>
    <t>시·군내 이동  
Intra-Si and Gun</t>
    <phoneticPr fontId="4" type="noConversion"/>
  </si>
  <si>
    <t>시·도간  이동        
 Inter-Province</t>
    <phoneticPr fontId="4" type="noConversion"/>
  </si>
  <si>
    <t>전 출
Out-migrants</t>
    <phoneticPr fontId="4" type="noConversion"/>
  </si>
  <si>
    <t>전 입</t>
    <phoneticPr fontId="151" type="noConversion"/>
  </si>
  <si>
    <t>시·군 간
Inter-Si, Gun</t>
    <phoneticPr fontId="4" type="noConversion"/>
  </si>
  <si>
    <t>남자
Male</t>
    <phoneticPr fontId="151" type="noConversion"/>
  </si>
  <si>
    <t>여자
Female</t>
    <phoneticPr fontId="151" type="noConversion"/>
  </si>
  <si>
    <t>남자
Male</t>
    <phoneticPr fontId="151" type="noConversion"/>
  </si>
  <si>
    <t>여자
Female</t>
    <phoneticPr fontId="151" type="noConversion"/>
  </si>
  <si>
    <t>읍면별</t>
    <phoneticPr fontId="4" type="noConversion"/>
  </si>
  <si>
    <t>단위 : 가구, %</t>
    <phoneticPr fontId="3" type="noConversion"/>
  </si>
  <si>
    <t>시군별</t>
    <phoneticPr fontId="3" type="noConversion"/>
  </si>
  <si>
    <t>Households</t>
    <phoneticPr fontId="6" type="noConversion"/>
  </si>
  <si>
    <t>Female Household rate</t>
    <phoneticPr fontId="6" type="noConversion"/>
  </si>
  <si>
    <t>여성가구주 가구수(B)       Female Households</t>
    <phoneticPr fontId="3" type="noConversion"/>
  </si>
  <si>
    <t>계
Total</t>
    <phoneticPr fontId="150" type="noConversion"/>
  </si>
  <si>
    <t>유배우
Married</t>
    <phoneticPr fontId="150" type="noConversion"/>
  </si>
  <si>
    <t>사별
Wildwed</t>
    <phoneticPr fontId="150" type="noConversion"/>
  </si>
  <si>
    <t>Population density</t>
    <phoneticPr fontId="4" type="noConversion"/>
  </si>
  <si>
    <t>Deaths by Causes of Death(Cont'd)</t>
    <phoneticPr fontId="150" type="noConversion"/>
  </si>
  <si>
    <t>Deaths by Causes of Death</t>
    <phoneticPr fontId="150" type="noConversion"/>
  </si>
  <si>
    <t xml:space="preserve">단위 : 인구 십만명당 명 </t>
    <phoneticPr fontId="151" type="noConversion"/>
  </si>
  <si>
    <t>연    별</t>
    <phoneticPr fontId="3" type="noConversion"/>
  </si>
  <si>
    <t>계</t>
    <phoneticPr fontId="151" type="noConversion"/>
  </si>
  <si>
    <t xml:space="preserve">신생물
</t>
    <phoneticPr fontId="151" type="noConversion"/>
  </si>
  <si>
    <t>혈액 및 조혈기관 
질환과 면역기전을 
침범하는 특정장애</t>
    <phoneticPr fontId="151" type="noConversion"/>
  </si>
  <si>
    <t>내분비, 영양 및 
대사질환</t>
    <phoneticPr fontId="151" type="noConversion"/>
  </si>
  <si>
    <t>정신 및 행동장애</t>
    <phoneticPr fontId="151" type="noConversion"/>
  </si>
  <si>
    <t>신경계통의
질환</t>
    <phoneticPr fontId="151" type="noConversion"/>
  </si>
  <si>
    <t>순환기 계통의 질환</t>
    <phoneticPr fontId="151" type="noConversion"/>
  </si>
  <si>
    <t>호흡기 계통의 질환</t>
    <phoneticPr fontId="151" type="noConversion"/>
  </si>
  <si>
    <t>소화기 계통의 질환</t>
    <phoneticPr fontId="151" type="noConversion"/>
  </si>
  <si>
    <t>피부 및 피부밑조직의 질환</t>
    <phoneticPr fontId="151" type="noConversion"/>
  </si>
  <si>
    <t>근육골격 계통 및 
결합조직의 질환</t>
    <phoneticPr fontId="151" type="noConversion"/>
  </si>
  <si>
    <t>비뇨생식기
 계통의 질환</t>
    <phoneticPr fontId="151" type="noConversion"/>
  </si>
  <si>
    <t>임신, 출산 및 산후기</t>
    <phoneticPr fontId="151" type="noConversion"/>
  </si>
  <si>
    <t>출생전후기에
 기원한 특정
병태</t>
    <phoneticPr fontId="151" type="noConversion"/>
  </si>
  <si>
    <t>선천기형, 
변형 및 
염색체 이상</t>
    <phoneticPr fontId="151" type="noConversion"/>
  </si>
  <si>
    <t>달리 분류되지 않은                   증상, 징후</t>
    <phoneticPr fontId="151" type="noConversion"/>
  </si>
  <si>
    <t>질병이환 및 
사망의 외인</t>
    <phoneticPr fontId="151" type="noConversion"/>
  </si>
  <si>
    <t>Total</t>
    <phoneticPr fontId="3" type="noConversion"/>
  </si>
  <si>
    <t>Certain infectious and parasitic diseases</t>
    <phoneticPr fontId="3" type="noConversion"/>
  </si>
  <si>
    <t xml:space="preserve"> Neoplasms </t>
    <phoneticPr fontId="3" type="noConversion"/>
  </si>
  <si>
    <t>Diseases of the blood and blood-forming organs and certain disorders involving</t>
    <phoneticPr fontId="3" type="noConversion"/>
  </si>
  <si>
    <t>Endocrine, nutritional and metabolic diseases</t>
    <phoneticPr fontId="3" type="noConversion"/>
  </si>
  <si>
    <t>Mental and behavioural disorders</t>
    <phoneticPr fontId="3" type="noConversion"/>
  </si>
  <si>
    <t>Diseases of the circulatory system</t>
    <phoneticPr fontId="3" type="noConversion"/>
  </si>
  <si>
    <t>Diseases of the respiratory system</t>
    <phoneticPr fontId="3" type="noConversion"/>
  </si>
  <si>
    <t>Diseases of the digestive system</t>
    <phoneticPr fontId="3" type="noConversion"/>
  </si>
  <si>
    <t>Diseases of the skin and subcutaneous tissue</t>
    <phoneticPr fontId="3" type="noConversion"/>
  </si>
  <si>
    <t>Diseases of the musculoskeletal system and connective tissue</t>
    <phoneticPr fontId="3" type="noConversion"/>
  </si>
  <si>
    <t>Diseases of the genitourinary system</t>
    <phoneticPr fontId="3" type="noConversion"/>
  </si>
  <si>
    <t>Certain conditions originating in the perinatal period</t>
    <phoneticPr fontId="3" type="noConversion"/>
  </si>
  <si>
    <t>Congenital malformations, defoformations and chromosomal abnormalities</t>
    <phoneticPr fontId="3" type="noConversion"/>
  </si>
  <si>
    <t>Symptoms, singns and abnormal clinical and and laboratory finding, NEC</t>
    <phoneticPr fontId="3" type="noConversion"/>
  </si>
  <si>
    <t>External causes of mobidity and mortality</t>
    <phoneticPr fontId="3" type="noConversion"/>
  </si>
  <si>
    <t>남
Male</t>
    <phoneticPr fontId="151" type="noConversion"/>
  </si>
  <si>
    <t>여
Female</t>
    <phoneticPr fontId="151" type="noConversion"/>
  </si>
  <si>
    <t xml:space="preserve"> 자료 : 통계청「사망원인통계」  </t>
    <phoneticPr fontId="151" type="noConversion"/>
  </si>
  <si>
    <t>남
Male</t>
    <phoneticPr fontId="151" type="noConversion"/>
  </si>
  <si>
    <t>여
Female</t>
    <phoneticPr fontId="151" type="noConversion"/>
  </si>
  <si>
    <t>홍천읍</t>
    <phoneticPr fontId="3" type="noConversion"/>
  </si>
  <si>
    <t>화촌면</t>
    <phoneticPr fontId="3" type="noConversion"/>
  </si>
  <si>
    <t>두촌면</t>
    <phoneticPr fontId="3" type="noConversion"/>
  </si>
  <si>
    <t>내촌면</t>
    <phoneticPr fontId="3" type="noConversion"/>
  </si>
  <si>
    <t>서석면</t>
    <phoneticPr fontId="3" type="noConversion"/>
  </si>
  <si>
    <t>동면</t>
    <phoneticPr fontId="3" type="noConversion"/>
  </si>
  <si>
    <t>남면</t>
    <phoneticPr fontId="3" type="noConversion"/>
  </si>
  <si>
    <t>서면</t>
    <phoneticPr fontId="3" type="noConversion"/>
  </si>
  <si>
    <t>북방면</t>
    <phoneticPr fontId="3" type="noConversion"/>
  </si>
  <si>
    <t>내면</t>
    <phoneticPr fontId="3" type="noConversion"/>
  </si>
  <si>
    <t>혼    인</t>
    <phoneticPr fontId="4" type="noConversion"/>
  </si>
  <si>
    <t>이    혼</t>
    <phoneticPr fontId="4" type="noConversion"/>
  </si>
  <si>
    <t>계</t>
    <phoneticPr fontId="4" type="noConversion"/>
  </si>
  <si>
    <t>여</t>
    <phoneticPr fontId="4" type="noConversion"/>
  </si>
  <si>
    <t>여</t>
    <phoneticPr fontId="4" type="noConversion"/>
  </si>
  <si>
    <t>월  별</t>
    <phoneticPr fontId="4" type="noConversion"/>
  </si>
  <si>
    <t xml:space="preserve"> Total</t>
    <phoneticPr fontId="4" type="noConversion"/>
  </si>
  <si>
    <t xml:space="preserve">  Male</t>
    <phoneticPr fontId="150" type="noConversion"/>
  </si>
  <si>
    <t xml:space="preserve">  Female</t>
    <phoneticPr fontId="150" type="noConversion"/>
  </si>
  <si>
    <t xml:space="preserve"> Total</t>
  </si>
  <si>
    <t xml:space="preserve"> Male</t>
  </si>
  <si>
    <t>Marriages</t>
    <phoneticPr fontId="150" type="noConversion"/>
  </si>
  <si>
    <t>Divorces</t>
    <phoneticPr fontId="150" type="noConversion"/>
  </si>
  <si>
    <t xml:space="preserve">  주 : 1) 각 년도의 통계수치는 해마다 변경되고 있는데,</t>
    <phoneticPr fontId="152" type="noConversion"/>
  </si>
  <si>
    <t xml:space="preserve">          이는 사건발생 연도를 지나서 신고되는 지연신고 </t>
    <phoneticPr fontId="4" type="noConversion"/>
  </si>
  <si>
    <t xml:space="preserve"> </t>
    <phoneticPr fontId="4" type="noConversion"/>
  </si>
  <si>
    <t xml:space="preserve">          등이 추가되고 있기 때문임.</t>
    <phoneticPr fontId="4" type="noConversion"/>
  </si>
  <si>
    <t>자료 : 통계청 「인구동향조사」</t>
    <phoneticPr fontId="4" type="noConversion"/>
  </si>
  <si>
    <t>출       생     Live  Birth</t>
    <phoneticPr fontId="4" type="noConversion"/>
  </si>
  <si>
    <t>사       망       Death</t>
    <phoneticPr fontId="4" type="noConversion"/>
  </si>
  <si>
    <t>1월</t>
    <phoneticPr fontId="4" type="noConversion"/>
  </si>
  <si>
    <t>2월</t>
    <phoneticPr fontId="4" type="noConversion"/>
  </si>
  <si>
    <t>-72</t>
    <phoneticPr fontId="4" type="noConversion"/>
  </si>
  <si>
    <t>총   계          Total</t>
  </si>
  <si>
    <t>한 국 인           Korean</t>
  </si>
  <si>
    <t>외국인       Foreigner</t>
  </si>
  <si>
    <t>세대 1)</t>
  </si>
  <si>
    <t>인구</t>
  </si>
  <si>
    <t>고령자</t>
  </si>
  <si>
    <t>Person 65</t>
  </si>
  <si>
    <t>years old and over</t>
  </si>
  <si>
    <t>Population   59</t>
  </si>
  <si>
    <t>한국인남편+외국인 아내</t>
    <phoneticPr fontId="3" type="noConversion"/>
  </si>
  <si>
    <t>한국인아내+외국인 남편</t>
    <phoneticPr fontId="3" type="noConversion"/>
  </si>
  <si>
    <t>남편-전체혼인건수</t>
    <phoneticPr fontId="3" type="noConversion"/>
  </si>
  <si>
    <t>아내-전체혼인건수</t>
    <phoneticPr fontId="3" type="noConversion"/>
  </si>
  <si>
    <t>-18</t>
    <phoneticPr fontId="4" type="noConversion"/>
  </si>
  <si>
    <t>-54</t>
    <phoneticPr fontId="4" type="noConversion"/>
  </si>
  <si>
    <t>…</t>
    <phoneticPr fontId="4" type="noConversion"/>
  </si>
  <si>
    <t>단위 : 명</t>
    <phoneticPr fontId="4" type="noConversion"/>
  </si>
  <si>
    <t>unit : person</t>
    <phoneticPr fontId="4" type="noConversion"/>
  </si>
  <si>
    <t>year</t>
    <phoneticPr fontId="3" type="noConversion"/>
  </si>
  <si>
    <t>Registered Foreigners  by Major Nationality(Cont'd)</t>
    <phoneticPr fontId="3" type="noConversion"/>
  </si>
  <si>
    <t>Deaths by Causes of Death(Cont'd)</t>
    <phoneticPr fontId="150" type="noConversion"/>
  </si>
  <si>
    <t>Diseases of the nervous 
system</t>
    <phoneticPr fontId="3" type="noConversion"/>
  </si>
  <si>
    <t>Pregnancy, childbirth and the puerperium</t>
    <phoneticPr fontId="3" type="noConversion"/>
  </si>
  <si>
    <t>네팔</t>
    <phoneticPr fontId="3" type="noConversion"/>
  </si>
  <si>
    <t>캄보디아</t>
    <phoneticPr fontId="3" type="noConversion"/>
  </si>
  <si>
    <t>미얀마</t>
    <phoneticPr fontId="3" type="noConversion"/>
  </si>
  <si>
    <t>타이(태국)</t>
    <phoneticPr fontId="3" type="noConversion"/>
  </si>
  <si>
    <t>우즈베키스탄</t>
    <phoneticPr fontId="3" type="noConversion"/>
  </si>
  <si>
    <t xml:space="preserve">  주 : 2017년부터 외국인 등록수가 많은 네팔, 캄보디아, 미얀마, 타이(태국), 우즈베키스탄 항목 추가
       상대적으로 등록외국인 수가 적은 항목 삭제(대만,인도네시아,캐나다,방글라데시)</t>
    <phoneticPr fontId="4" type="noConversion"/>
  </si>
  <si>
    <t>Person 65 
years</t>
    <phoneticPr fontId="4" type="noConversion"/>
  </si>
  <si>
    <t>years old
and over</t>
    <phoneticPr fontId="4" type="noConversion"/>
  </si>
  <si>
    <t>years old and 
over</t>
    <phoneticPr fontId="4" type="noConversion"/>
  </si>
  <si>
    <t>Vital Statistics(by month)</t>
    <phoneticPr fontId="4" type="noConversion"/>
  </si>
  <si>
    <t>Vital Statistics(by Eup, Myeon)</t>
    <phoneticPr fontId="4" type="noConversion"/>
  </si>
  <si>
    <t>unit : household, person</t>
    <phoneticPr fontId="4" type="noConversion"/>
  </si>
  <si>
    <t>unit : person, %</t>
    <phoneticPr fontId="4" type="noConversion"/>
  </si>
  <si>
    <t>단위 : 명, 쌍</t>
    <phoneticPr fontId="150" type="noConversion"/>
  </si>
  <si>
    <t>단위 : 명, 쌍</t>
    <phoneticPr fontId="4" type="noConversion"/>
  </si>
  <si>
    <t>unit : person, %</t>
    <phoneticPr fontId="4" type="noConversion"/>
  </si>
  <si>
    <t>Vital Statistics by Si and Gun</t>
    <phoneticPr fontId="4" type="noConversion"/>
  </si>
  <si>
    <t>단위 : 명, 건</t>
    <phoneticPr fontId="150" type="noConversion"/>
  </si>
  <si>
    <t>연  별</t>
    <phoneticPr fontId="4" type="noConversion"/>
  </si>
  <si>
    <t>혼       인</t>
    <phoneticPr fontId="4" type="noConversion"/>
  </si>
  <si>
    <t>이       혼</t>
    <phoneticPr fontId="4" type="noConversion"/>
  </si>
  <si>
    <t>남</t>
    <phoneticPr fontId="4" type="noConversion"/>
  </si>
  <si>
    <t>여</t>
    <phoneticPr fontId="4" type="noConversion"/>
  </si>
  <si>
    <t>남</t>
    <phoneticPr fontId="4" type="noConversion"/>
  </si>
  <si>
    <t>여</t>
    <phoneticPr fontId="4" type="noConversion"/>
  </si>
  <si>
    <t>시군별</t>
    <phoneticPr fontId="4" type="noConversion"/>
  </si>
  <si>
    <t xml:space="preserve"> Male</t>
    <phoneticPr fontId="150" type="noConversion"/>
  </si>
  <si>
    <t xml:space="preserve">  Female</t>
    <phoneticPr fontId="150" type="noConversion"/>
  </si>
  <si>
    <t>Male</t>
    <phoneticPr fontId="150" type="noConversion"/>
  </si>
  <si>
    <t xml:space="preserve">  Female</t>
  </si>
  <si>
    <t>Marriage</t>
  </si>
  <si>
    <t>Divorce</t>
  </si>
  <si>
    <t>춘 천 시</t>
  </si>
  <si>
    <t>원 주 시</t>
  </si>
  <si>
    <t>강 릉 시</t>
  </si>
  <si>
    <t>동 해 시</t>
  </si>
  <si>
    <t>태 백 시</t>
  </si>
  <si>
    <t>속 초 시</t>
  </si>
  <si>
    <t>삼 척 시</t>
  </si>
  <si>
    <t>홍 천 군</t>
  </si>
  <si>
    <t>횡 성 군</t>
  </si>
  <si>
    <t>영 월 군</t>
  </si>
  <si>
    <t>평 창 군</t>
  </si>
  <si>
    <t>정 선 군</t>
  </si>
  <si>
    <t>철 원 군</t>
  </si>
  <si>
    <t>화 천 군</t>
  </si>
  <si>
    <t>양 구 군</t>
  </si>
  <si>
    <t>인 제 군</t>
  </si>
  <si>
    <t>고 성 군</t>
  </si>
  <si>
    <t>양 양 군</t>
    <phoneticPr fontId="150" type="noConversion"/>
  </si>
  <si>
    <t xml:space="preserve">  주 : 1) 각 년도의 통계수치는 해마다 변경되고 있는데 이는 사건발생</t>
    <phoneticPr fontId="150" type="noConversion"/>
  </si>
  <si>
    <t xml:space="preserve">          연도를 지나서 신고되는 지연신고 등이 추가되고 있기 때문임.</t>
    <phoneticPr fontId="4" type="noConversion"/>
  </si>
  <si>
    <t>자료 : 통계청 「인구동향조사」</t>
    <phoneticPr fontId="4" type="noConversion"/>
  </si>
  <si>
    <t>출       생       Birth</t>
    <phoneticPr fontId="4" type="noConversion"/>
  </si>
  <si>
    <t>사       망       Death</t>
    <phoneticPr fontId="4" type="noConversion"/>
  </si>
  <si>
    <t>Population   79</t>
    <phoneticPr fontId="4" type="noConversion"/>
  </si>
  <si>
    <t>unit : deaths, per 100 thousand population</t>
    <phoneticPr fontId="6" type="noConversion"/>
  </si>
  <si>
    <t xml:space="preserve">
특정 감염성 및 
기생충성 질환</t>
    <phoneticPr fontId="151" type="noConversion"/>
  </si>
  <si>
    <t>Cambodia</t>
    <phoneticPr fontId="3" type="noConversion"/>
  </si>
  <si>
    <t>Nepal</t>
    <phoneticPr fontId="3" type="noConversion"/>
  </si>
  <si>
    <t>Thailand</t>
    <phoneticPr fontId="3" type="noConversion"/>
  </si>
  <si>
    <t>Philippines</t>
    <phoneticPr fontId="3" type="noConversion"/>
  </si>
  <si>
    <t>Japan</t>
    <phoneticPr fontId="3" type="noConversion"/>
  </si>
  <si>
    <t>America</t>
    <phoneticPr fontId="3" type="noConversion"/>
  </si>
  <si>
    <t>Uzbekistan</t>
    <phoneticPr fontId="3" type="noConversion"/>
  </si>
  <si>
    <t>Republic of the 
Union of Myanmar</t>
    <phoneticPr fontId="3" type="noConversion"/>
  </si>
  <si>
    <r>
      <t xml:space="preserve">세대수 </t>
    </r>
    <r>
      <rPr>
        <b/>
        <vertAlign val="superscript"/>
        <sz val="11"/>
        <color theme="1"/>
        <rFont val="함초롬돋움"/>
        <family val="3"/>
        <charset val="129"/>
      </rPr>
      <t>1)</t>
    </r>
    <phoneticPr fontId="4" type="noConversion"/>
  </si>
  <si>
    <r>
      <t>4. 연령(5세 계급) 및 성별 인구</t>
    </r>
    <r>
      <rPr>
        <b/>
        <vertAlign val="superscript"/>
        <sz val="23"/>
        <color theme="1"/>
        <rFont val="HY헤드라인M"/>
        <family val="1"/>
        <charset val="129"/>
      </rPr>
      <t>1)</t>
    </r>
    <phoneticPr fontId="4" type="noConversion"/>
  </si>
  <si>
    <r>
      <t xml:space="preserve">세대 </t>
    </r>
    <r>
      <rPr>
        <vertAlign val="superscript"/>
        <sz val="11"/>
        <color theme="1"/>
        <rFont val="함초롬돋움"/>
        <family val="3"/>
        <charset val="129"/>
      </rPr>
      <t>1)</t>
    </r>
    <phoneticPr fontId="4" type="noConversion"/>
  </si>
  <si>
    <r>
      <t xml:space="preserve">세대수 </t>
    </r>
    <r>
      <rPr>
        <vertAlign val="superscript"/>
        <sz val="11"/>
        <color theme="1"/>
        <rFont val="함초롬돋움"/>
        <family val="3"/>
        <charset val="129"/>
      </rPr>
      <t>1)</t>
    </r>
    <phoneticPr fontId="6" type="noConversion"/>
  </si>
  <si>
    <t>자료 : 주민등록인구통계</t>
    <phoneticPr fontId="4" type="noConversion"/>
  </si>
  <si>
    <t>자료 : 행정과</t>
    <phoneticPr fontId="6" type="noConversion"/>
  </si>
  <si>
    <t>자료 : 행정과</t>
    <phoneticPr fontId="6" type="noConversion"/>
  </si>
  <si>
    <t>Female Household Heads</t>
    <phoneticPr fontId="6" type="noConversion"/>
  </si>
  <si>
    <t>unit : hosehold, %</t>
    <phoneticPr fontId="6" type="noConversion"/>
  </si>
  <si>
    <r>
      <t>일반가구수</t>
    </r>
    <r>
      <rPr>
        <vertAlign val="superscript"/>
        <sz val="11"/>
        <color theme="1"/>
        <rFont val="함초롬돋움"/>
        <family val="3"/>
        <charset val="129"/>
      </rPr>
      <t>1)</t>
    </r>
    <r>
      <rPr>
        <sz val="11"/>
        <color theme="1"/>
        <rFont val="함초롬돋움"/>
        <family val="3"/>
        <charset val="129"/>
      </rPr>
      <t>(A)</t>
    </r>
    <phoneticPr fontId="3" type="noConversion"/>
  </si>
  <si>
    <r>
      <t>여성가구주 가구 비율</t>
    </r>
    <r>
      <rPr>
        <vertAlign val="superscript"/>
        <sz val="11"/>
        <color theme="1"/>
        <rFont val="함초롬돋움"/>
        <family val="3"/>
        <charset val="129"/>
      </rPr>
      <t>2)</t>
    </r>
    <phoneticPr fontId="3" type="noConversion"/>
  </si>
  <si>
    <t>이혼
Divorced</t>
    <phoneticPr fontId="150" type="noConversion"/>
  </si>
  <si>
    <t>미혼
Single</t>
    <phoneticPr fontId="150" type="noConversion"/>
  </si>
  <si>
    <t xml:space="preserve">  주 : 1) 일반가구를 대상으로 집계(비혈연가구, 1인가구 포함)</t>
    <phoneticPr fontId="4" type="noConversion"/>
  </si>
  <si>
    <t xml:space="preserve">          단, 집단가구(6인이상 비혈연가구, 기숙사, 사회시설 등) 및 외국인 가구는 제외</t>
    <phoneticPr fontId="3" type="noConversion"/>
  </si>
  <si>
    <t xml:space="preserve">        2) 여성가구주 가구 비율 = (B)/(A)*100</t>
    <phoneticPr fontId="6" type="noConversion"/>
  </si>
  <si>
    <t xml:space="preserve">        3) 통계표 신설(2011년)</t>
    <phoneticPr fontId="6" type="noConversion"/>
  </si>
  <si>
    <t>자료 : 통계청「인구주택총조사」</t>
    <phoneticPr fontId="4" type="noConversion"/>
  </si>
  <si>
    <t>양 양 군</t>
  </si>
  <si>
    <t>총 계
Total</t>
    <phoneticPr fontId="151" type="noConversion"/>
  </si>
  <si>
    <t>다문화 가구
Multicultural
Households</t>
    <phoneticPr fontId="151" type="noConversion"/>
  </si>
  <si>
    <t>Unit : household, person</t>
    <phoneticPr fontId="6" type="noConversion"/>
  </si>
  <si>
    <t>단위 : 가구, 명</t>
  </si>
  <si>
    <t>Multicultural Households and Household Members</t>
  </si>
  <si>
    <t>Source : Statistics Korea</t>
    <phoneticPr fontId="6" type="noConversion"/>
  </si>
  <si>
    <t>자료 : 「인구주택총조사」통계청</t>
  </si>
  <si>
    <t>Average number 
of household members</t>
    <phoneticPr fontId="151" type="noConversion"/>
  </si>
  <si>
    <t>3
3household Member</t>
    <phoneticPr fontId="6" type="noConversion"/>
  </si>
  <si>
    <t>평균 가구원수</t>
    <phoneticPr fontId="151" type="noConversion"/>
  </si>
  <si>
    <t>연  별
시군별</t>
    <phoneticPr fontId="6" type="noConversion"/>
  </si>
  <si>
    <t>단위 : 가구</t>
  </si>
  <si>
    <t>Households by Household Members</t>
  </si>
  <si>
    <r>
      <t>내국인(출생)</t>
    </r>
    <r>
      <rPr>
        <vertAlign val="superscript"/>
        <sz val="11"/>
        <rFont val="함초롬돋움"/>
        <family val="3"/>
        <charset val="129"/>
      </rPr>
      <t>1)</t>
    </r>
    <r>
      <rPr>
        <sz val="11"/>
        <rFont val="함초롬돋움"/>
        <family val="3"/>
        <charset val="129"/>
      </rPr>
      <t xml:space="preserve">
korean(natural)</t>
    </r>
    <phoneticPr fontId="151" type="noConversion"/>
  </si>
  <si>
    <r>
      <t>내국인(귀화)</t>
    </r>
    <r>
      <rPr>
        <vertAlign val="superscript"/>
        <sz val="11"/>
        <rFont val="함초롬돋움"/>
        <family val="3"/>
        <charset val="129"/>
      </rPr>
      <t>2)</t>
    </r>
    <r>
      <rPr>
        <sz val="11"/>
        <rFont val="함초롬돋움"/>
        <family val="3"/>
        <charset val="129"/>
      </rPr>
      <t xml:space="preserve">
korean(naturalized)</t>
    </r>
    <phoneticPr fontId="151" type="noConversion"/>
  </si>
  <si>
    <r>
      <t>외국인(결혼이민자)</t>
    </r>
    <r>
      <rPr>
        <vertAlign val="superscript"/>
        <sz val="11"/>
        <rFont val="함초롬돋움"/>
        <family val="3"/>
        <charset val="129"/>
      </rPr>
      <t>3)</t>
    </r>
    <r>
      <rPr>
        <sz val="11"/>
        <rFont val="함초롬돋움"/>
        <family val="3"/>
        <charset val="129"/>
      </rPr>
      <t xml:space="preserve">
foreigner(marriage-based immigrants)</t>
    </r>
    <phoneticPr fontId="151" type="noConversion"/>
  </si>
  <si>
    <r>
      <t>외국인(기타)</t>
    </r>
    <r>
      <rPr>
        <vertAlign val="superscript"/>
        <sz val="11"/>
        <rFont val="함초롬돋움"/>
        <family val="3"/>
        <charset val="129"/>
      </rPr>
      <t>4)</t>
    </r>
    <r>
      <rPr>
        <sz val="11"/>
        <rFont val="함초롬돋움"/>
        <family val="3"/>
        <charset val="129"/>
      </rPr>
      <t xml:space="preserve">
foreigner(etc)</t>
    </r>
    <phoneticPr fontId="151" type="noConversion"/>
  </si>
  <si>
    <t>일반가구
General
Households</t>
    <phoneticPr fontId="151" type="noConversion"/>
  </si>
  <si>
    <t>가구원수 Number of household by size</t>
    <phoneticPr fontId="151" type="noConversion"/>
  </si>
  <si>
    <t>1
1 household Member</t>
    <phoneticPr fontId="151" type="noConversion"/>
  </si>
  <si>
    <t>2
2 household Member</t>
    <phoneticPr fontId="151" type="noConversion"/>
  </si>
  <si>
    <t>4
4 household Member</t>
    <phoneticPr fontId="151" type="noConversion"/>
  </si>
  <si>
    <t>5
5 household Member</t>
    <phoneticPr fontId="6" type="noConversion"/>
  </si>
  <si>
    <t>6
6 household Member</t>
    <phoneticPr fontId="6" type="noConversion"/>
  </si>
  <si>
    <t>7인이상
7 and More household Members</t>
    <phoneticPr fontId="151" type="noConversion"/>
  </si>
  <si>
    <r>
      <t>주 : 1) 일반가구</t>
    </r>
    <r>
      <rPr>
        <vertAlign val="superscript"/>
        <sz val="11"/>
        <rFont val="함초롬돋움"/>
        <family val="3"/>
        <charset val="129"/>
      </rPr>
      <t>*</t>
    </r>
    <r>
      <rPr>
        <sz val="11"/>
        <rFont val="함초롬돋움"/>
        <family val="3"/>
        <charset val="129"/>
      </rPr>
      <t xml:space="preserve">를 대상으로 집계.
        단, 집단가구(6인이상 비혈연가구, 기숙사, 사회시설 등) 및 외국인가구 제외
        * 일반가구( 일반가구내 외국인도 포함)
         - 가족으로 이루어진 가구        - 가족과 5인 이하의 남남이 함께 사는 가구                        
         - 1인가구                       - 가족이 아닌 남남끼리 함께 사는 5인 이하의 가구
</t>
    </r>
    <phoneticPr fontId="151" type="noConversion"/>
  </si>
  <si>
    <r>
      <t>5. 인구동태(시군별)</t>
    </r>
    <r>
      <rPr>
        <b/>
        <vertAlign val="superscript"/>
        <sz val="23"/>
        <color theme="1"/>
        <rFont val="HY헤드라인M"/>
        <family val="1"/>
        <charset val="129"/>
      </rPr>
      <t>1)</t>
    </r>
    <phoneticPr fontId="4" type="noConversion"/>
  </si>
  <si>
    <r>
      <t>5-2. 인  구  동  태(읍면별)</t>
    </r>
    <r>
      <rPr>
        <b/>
        <vertAlign val="superscript"/>
        <sz val="23"/>
        <color theme="1"/>
        <rFont val="HY헤드라인M"/>
        <family val="1"/>
        <charset val="129"/>
      </rPr>
      <t>1)</t>
    </r>
    <phoneticPr fontId="4" type="noConversion"/>
  </si>
  <si>
    <r>
      <t>5-1. 인 구 동 태(월별)</t>
    </r>
    <r>
      <rPr>
        <b/>
        <vertAlign val="superscript"/>
        <sz val="23"/>
        <color theme="1"/>
        <rFont val="HY헤드라인M"/>
        <family val="1"/>
        <charset val="129"/>
      </rPr>
      <t>1)</t>
    </r>
    <phoneticPr fontId="4" type="noConversion"/>
  </si>
  <si>
    <t>양 양 군</t>
    <phoneticPr fontId="150" type="noConversion"/>
  </si>
  <si>
    <t>6-2. 주민등록 전입지별 인구이동</t>
    <phoneticPr fontId="4" type="noConversion"/>
  </si>
  <si>
    <r>
      <t xml:space="preserve">6-1. 읍·면별  인 구 이 동 </t>
    </r>
    <r>
      <rPr>
        <b/>
        <vertAlign val="superscript"/>
        <sz val="23"/>
        <color theme="1"/>
        <rFont val="HY헤드라인M"/>
        <family val="1"/>
        <charset val="129"/>
      </rPr>
      <t>1)</t>
    </r>
    <phoneticPr fontId="4" type="noConversion"/>
  </si>
  <si>
    <r>
      <t xml:space="preserve">6. 인 구 이 동(월별) </t>
    </r>
    <r>
      <rPr>
        <b/>
        <vertAlign val="superscript"/>
        <sz val="23"/>
        <color theme="1"/>
        <rFont val="HY헤드라인M"/>
        <family val="1"/>
        <charset val="129"/>
      </rPr>
      <t>1)</t>
    </r>
    <phoneticPr fontId="4" type="noConversion"/>
  </si>
  <si>
    <t>자료 : 종합민원과, 각 읍면, 주민등록인구통계</t>
    <phoneticPr fontId="4" type="noConversion"/>
  </si>
  <si>
    <t>자료 : 행정과</t>
    <phoneticPr fontId="4" type="noConversion"/>
  </si>
  <si>
    <t>자료 : 종합민원과, 법무부 체류외국인통계</t>
    <phoneticPr fontId="3" type="noConversion"/>
  </si>
  <si>
    <t>연  별
읍면별</t>
    <phoneticPr fontId="6" type="noConversion"/>
  </si>
  <si>
    <t xml:space="preserve">11. 다문화 가구 및 가구원  </t>
    <phoneticPr fontId="151" type="noConversion"/>
  </si>
  <si>
    <t xml:space="preserve"> 주  1) 출생에 의한 대한민국 국민인 자이며, 한국인 배우자 또는 한국인 자녀                     
      2) 국적법상 귀화에 의한 국적취득자로 현재 대한민국 국민인 자
      3) 내국인(귀화자 포함)과 결혼한 외국인                                                                 
      4) 그 외 가구 내 외국인</t>
    <phoneticPr fontId="151" type="noConversion"/>
  </si>
  <si>
    <r>
      <t>12. 가구원수별 가구(일반가구</t>
    </r>
    <r>
      <rPr>
        <b/>
        <vertAlign val="superscript"/>
        <sz val="25"/>
        <rFont val="함초롬돋움"/>
        <family val="3"/>
        <charset val="129"/>
      </rPr>
      <t>1)</t>
    </r>
    <r>
      <rPr>
        <b/>
        <sz val="25"/>
        <rFont val="함초롬돋움"/>
        <family val="3"/>
        <charset val="129"/>
      </rPr>
      <t xml:space="preserve">)  </t>
    </r>
    <phoneticPr fontId="151" type="noConversion"/>
  </si>
  <si>
    <t>8. 외국인과의 혼인</t>
    <phoneticPr fontId="4" type="noConversion"/>
  </si>
  <si>
    <t>9. 사망원인별 사망</t>
    <phoneticPr fontId="151" type="noConversion"/>
  </si>
  <si>
    <t>9. 사망원인별 사망(속)</t>
    <phoneticPr fontId="151" type="noConversion"/>
  </si>
  <si>
    <r>
      <t>10. 여성가구주 현황</t>
    </r>
    <r>
      <rPr>
        <b/>
        <vertAlign val="superscript"/>
        <sz val="23"/>
        <color theme="1"/>
        <rFont val="HY헤드라인M"/>
        <family val="1"/>
        <charset val="129"/>
      </rPr>
      <t>3)</t>
    </r>
    <phoneticPr fontId="4" type="noConversion"/>
  </si>
  <si>
    <t>자료 : 행정과, 인구동향조사</t>
    <phoneticPr fontId="4" type="noConversion"/>
  </si>
  <si>
    <t>귀 및 유돌의 질환</t>
    <phoneticPr fontId="151" type="noConversion"/>
  </si>
  <si>
    <t>Diseases of the ear and
mastoid process</t>
    <phoneticPr fontId="3" type="noConversion"/>
  </si>
  <si>
    <t>자료 : 인구동향과 국내인구이동통계(온라인간행물)</t>
    <phoneticPr fontId="4" type="noConversion"/>
  </si>
  <si>
    <t>자료 : 통계청 국내인구이동통계</t>
    <phoneticPr fontId="6" type="noConversion"/>
  </si>
  <si>
    <t>자료 : 행정안전부, [주민등록인구현황]</t>
    <phoneticPr fontId="4" type="noConversion"/>
  </si>
  <si>
    <t>…</t>
    <phoneticPr fontId="6" type="noConversion"/>
  </si>
  <si>
    <r>
      <t>평균연령</t>
    </r>
    <r>
      <rPr>
        <sz val="8"/>
        <color theme="1"/>
        <rFont val="함초롬돋움"/>
        <family val="3"/>
        <charset val="129"/>
      </rPr>
      <t xml:space="preserve"> </t>
    </r>
    <phoneticPr fontId="6" type="noConversion"/>
  </si>
  <si>
    <t xml:space="preserve">     </t>
    <phoneticPr fontId="6" type="noConversion"/>
  </si>
  <si>
    <t xml:space="preserve">   </t>
    <phoneticPr fontId="6" type="noConversion"/>
  </si>
  <si>
    <t xml:space="preserve">        </t>
    <phoneticPr fontId="4" type="noConversion"/>
  </si>
  <si>
    <t xml:space="preserve">       </t>
    <phoneticPr fontId="4" type="noConversion"/>
  </si>
  <si>
    <t xml:space="preserve">       </t>
    <phoneticPr fontId="3" type="noConversion"/>
  </si>
  <si>
    <t xml:space="preserve">   </t>
    <phoneticPr fontId="3" type="noConversion"/>
  </si>
  <si>
    <t xml:space="preserve">        </t>
    <phoneticPr fontId="150" type="noConversion"/>
  </si>
  <si>
    <r>
      <t xml:space="preserve"> </t>
    </r>
    <r>
      <rPr>
        <sz val="9"/>
        <rFont val="맑은 고딕"/>
        <family val="3"/>
        <charset val="129"/>
        <scheme val="minor"/>
      </rPr>
      <t>자료 : 「인구총조사」통계청</t>
    </r>
    <phoneticPr fontId="151" type="noConversion"/>
  </si>
  <si>
    <t xml:space="preserve">        6-3. 주민등록 전출지별 인구이동</t>
    <phoneticPr fontId="4" type="noConversion"/>
  </si>
  <si>
    <t>7.외국인 국적별 등록현황</t>
    <phoneticPr fontId="4" type="noConversion"/>
  </si>
  <si>
    <t>7.외국인 국적별 등록현황(속)</t>
    <phoneticPr fontId="4" type="noConversion"/>
  </si>
  <si>
    <t>unit : person, case</t>
    <phoneticPr fontId="6" type="noConversion"/>
  </si>
  <si>
    <t>Unit: household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</si>
</sst>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_ * #,##0.0_ ;_ * \-#,##0.0_ ;_ * &quot;-&quot;_ ;_ @_ "/>
    <numFmt numFmtId="179" formatCode="_ * #,##0.00_ ;_ * \-#,##0.00_ ;_ * &quot;-&quot;_ ;_ @_ "/>
    <numFmt numFmtId="180" formatCode="#,##0_);[Red]\(#,##0\)"/>
    <numFmt numFmtId="181" formatCode="#,##0.0"/>
    <numFmt numFmtId="182" formatCode="_ * #,##0.0_ ;_ * \-#,##0.0_ ;_ * &quot;-&quot;??_ ;_ @_ "/>
    <numFmt numFmtId="183" formatCode="_ * #,##0_ ;_ * \-#,##0_ ;_ * &quot;-&quot;??_ ;_ @_ "/>
    <numFmt numFmtId="184" formatCode="#,##0_ "/>
    <numFmt numFmtId="185" formatCode="#,##0.00_ "/>
    <numFmt numFmtId="186" formatCode="#,##0.0_ "/>
    <numFmt numFmtId="187" formatCode="_-* #,##0.0_-;\-* #,##0.0_-;_-* &quot;-&quot;?_-;_-@_-"/>
    <numFmt numFmtId="188" formatCode="###\ ###\ ##0\ "/>
    <numFmt numFmtId="189" formatCode="&quot;₩&quot;#,##0.00;[Red]&quot;₩&quot;\-#,##0.00"/>
    <numFmt numFmtId="190" formatCode="_ &quot;₩&quot;* #,##0_ ;_ &quot;₩&quot;* \-#,##0_ ;_ &quot;₩&quot;* &quot;-&quot;_ ;_ @_ "/>
    <numFmt numFmtId="191" formatCode="&quot;$&quot;#,##0_);[Red]\(&quot;$&quot;#,##0\)"/>
    <numFmt numFmtId="192" formatCode="&quot;₩&quot;#,##0;[Red]&quot;₩&quot;\-#,##0"/>
    <numFmt numFmtId="193" formatCode="_ &quot;₩&quot;* #,##0.00_ ;_ &quot;₩&quot;* \-#,##0.00_ ;_ &quot;₩&quot;* &quot;-&quot;??_ ;_ @_ "/>
    <numFmt numFmtId="194" formatCode="&quot;$&quot;#,##0.00_);[Red]\(&quot;$&quot;#,##0.00\)"/>
    <numFmt numFmtId="195" formatCode="#,##0;[Red]&quot;-&quot;#,##0"/>
    <numFmt numFmtId="196" formatCode="#,##0.00;[Red]&quot;-&quot;#,##0.00"/>
    <numFmt numFmtId="197" formatCode="#,##0;&quot;₩&quot;&quot;₩&quot;&quot;₩&quot;&quot;₩&quot;\(#,##0&quot;₩&quot;&quot;₩&quot;&quot;₩&quot;&quot;₩&quot;\)"/>
    <numFmt numFmtId="198" formatCode="_(&quot;$&quot;* #,##0_);_(&quot;$&quot;* \(#,##0\);_(&quot;$&quot;* &quot;-&quot;_);_(@_)"/>
    <numFmt numFmtId="199" formatCode="_(&quot;$&quot;* #,##0.00_);_(&quot;$&quot;* \(#,##0.00\);_(&quot;$&quot;* &quot;-&quot;??_);_(@_)"/>
    <numFmt numFmtId="200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201" formatCode="_-* #,##0\ _D_M_-;\-* #,##0\ _D_M_-;_-* &quot;-&quot;\ _D_M_-;_-@_-"/>
    <numFmt numFmtId="202" formatCode="_-* #,##0.00\ _D_M_-;\-* #,##0.00\ _D_M_-;_-* &quot;-&quot;??\ _D_M_-;_-@_-"/>
    <numFmt numFmtId="203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4" formatCode="_(* #,##0_);_(* \(#,##0\);_(* &quot;-&quot;_);_(@_)"/>
    <numFmt numFmtId="205" formatCode="_(* #,##0.00_);_(* \(#,##0.00\);_(* &quot;-&quot;??_);_(@_)"/>
    <numFmt numFmtId="206" formatCode="#,##0.000_);&quot;₩&quot;&quot;₩&quot;&quot;₩&quot;&quot;₩&quot;\(#,##0.000&quot;₩&quot;&quot;₩&quot;&quot;₩&quot;&quot;₩&quot;\)"/>
    <numFmt numFmtId="207" formatCode="_-* #,##0\ &quot;DM&quot;_-;\-* #,##0\ &quot;DM&quot;_-;_-* &quot;-&quot;\ &quot;DM&quot;_-;_-@_-"/>
    <numFmt numFmtId="208" formatCode="_-* #,##0.00\ &quot;DM&quot;_-;\-* #,##0.00\ &quot;DM&quot;_-;_-* &quot;-&quot;??\ &quot;DM&quot;_-;_-@_-"/>
    <numFmt numFmtId="209" formatCode="_-* #,##0.00_-;\-* #,##0.00_-;_-* &quot;-&quot;?_-;_-@_-"/>
    <numFmt numFmtId="210" formatCode="0.00000"/>
    <numFmt numFmtId="211" formatCode="0.000000"/>
    <numFmt numFmtId="212" formatCode="&quot;-&quot;0.00"/>
    <numFmt numFmtId="213" formatCode="0.0"/>
    <numFmt numFmtId="214" formatCode="0_ "/>
    <numFmt numFmtId="215" formatCode="_-* #,##0.0_-;\-* #,##0.0_-;_-* &quot;-&quot;_-;_-@_-"/>
    <numFmt numFmtId="216" formatCode="#,##0.0_);[Red]\(#,##0.0\)"/>
    <numFmt numFmtId="217" formatCode="0_);[Red]\(0\)"/>
    <numFmt numFmtId="218" formatCode="0.00_);[Red]\(0.00\)"/>
  </numFmts>
  <fonts count="200">
    <font>
      <sz val="10"/>
      <name val="바탕체"/>
      <family val="1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b/>
      <sz val="20"/>
      <name val="바탕체"/>
      <family val="1"/>
      <charset val="129"/>
    </font>
    <font>
      <sz val="8"/>
      <name val="바탕"/>
      <family val="1"/>
      <charset val="129"/>
    </font>
    <font>
      <sz val="10"/>
      <name val="Arial Narrow"/>
      <family val="2"/>
    </font>
    <font>
      <sz val="8"/>
      <name val="바탕체"/>
      <family val="1"/>
      <charset val="129"/>
    </font>
    <font>
      <sz val="10"/>
      <name val="Times New Roman"/>
      <family val="1"/>
    </font>
    <font>
      <sz val="11"/>
      <name val="돋움"/>
      <family val="3"/>
      <charset val="129"/>
    </font>
    <font>
      <sz val="10"/>
      <color indexed="8"/>
      <name val="가는둥근제목체"/>
      <family val="1"/>
      <charset val="129"/>
    </font>
    <font>
      <b/>
      <sz val="12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11"/>
      <color indexed="19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3"/>
      <name val="견고딕"/>
      <family val="1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color indexed="19"/>
      <name val="맑은 고딕"/>
      <family val="3"/>
      <charset val="129"/>
    </font>
    <font>
      <sz val="12"/>
      <name val="???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color indexed="20"/>
      <name val="맑은 고딕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name val="Arial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name val="Helv"/>
      <family val="2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"/>
      <color indexed="8"/>
      <name val="Courier"/>
      <family val="3"/>
    </font>
    <font>
      <sz val="11"/>
      <name val="HY신명조"/>
      <family val="1"/>
      <charset val="129"/>
    </font>
    <font>
      <sz val="9"/>
      <color indexed="20"/>
      <name val="맑은 고딕"/>
      <family val="3"/>
      <charset val="129"/>
    </font>
    <font>
      <sz val="1"/>
      <color indexed="8"/>
      <name val="Courier"/>
      <family val="3"/>
    </font>
    <font>
      <sz val="11"/>
      <name val="뼻뮝"/>
      <family val="3"/>
      <charset val="129"/>
    </font>
    <font>
      <b/>
      <sz val="9"/>
      <color indexed="9"/>
      <name val="맑은 고딕"/>
      <family val="3"/>
      <charset val="129"/>
    </font>
    <font>
      <sz val="10"/>
      <name val="굴림체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62"/>
      <name val="맑은 고딕"/>
      <family val="3"/>
      <charset val="129"/>
    </font>
    <font>
      <sz val="9"/>
      <color indexed="17"/>
      <name val="맑은 고딕"/>
      <family val="3"/>
      <charset val="129"/>
    </font>
    <font>
      <b/>
      <sz val="9"/>
      <color indexed="63"/>
      <name val="맑은 고딕"/>
      <family val="3"/>
      <charset val="129"/>
    </font>
    <font>
      <sz val="12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theme="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b/>
      <sz val="11"/>
      <color indexed="1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9"/>
      <color rgb="FF9C0006"/>
      <name val="맑은 고딕"/>
      <family val="3"/>
      <charset val="129"/>
    </font>
    <font>
      <sz val="11"/>
      <color indexed="19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i/>
      <sz val="9"/>
      <color rgb="FF7F7F7F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</font>
    <font>
      <sz val="11"/>
      <color indexed="1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9"/>
      <color rgb="FF3F3F76"/>
      <name val="맑은 고딕"/>
      <family val="3"/>
      <charset val="129"/>
    </font>
    <font>
      <b/>
      <sz val="15"/>
      <color indexed="62"/>
      <name val="맑은 고딕"/>
      <family val="3"/>
      <charset val="129"/>
      <scheme val="minor"/>
    </font>
    <font>
      <b/>
      <sz val="13"/>
      <color indexed="62"/>
      <name val="맑은 고딕"/>
      <family val="3"/>
      <charset val="129"/>
      <scheme val="minor"/>
    </font>
    <font>
      <b/>
      <sz val="11"/>
      <color indexed="62"/>
      <name val="맑은 고딕"/>
      <family val="3"/>
      <charset val="129"/>
      <scheme val="minor"/>
    </font>
    <font>
      <b/>
      <sz val="18"/>
      <color indexed="62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sz val="9"/>
      <color rgb="FF006100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9"/>
      <color rgb="FFFA7D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9"/>
      <color rgb="FF9C6500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0"/>
      <color rgb="FF000000"/>
      <name val="바탕체"/>
      <family val="1"/>
      <charset val="129"/>
    </font>
    <font>
      <sz val="10"/>
      <color rgb="FF000000"/>
      <name val="Arial"/>
      <family val="2"/>
    </font>
    <font>
      <sz val="10"/>
      <color rgb="FF000000"/>
      <name val="한컴바탕"/>
      <family val="1"/>
      <charset val="129"/>
    </font>
    <font>
      <sz val="11"/>
      <color theme="1"/>
      <name val="돋움"/>
      <family val="3"/>
      <charset val="129"/>
    </font>
    <font>
      <sz val="12"/>
      <color rgb="FF000000"/>
      <name val="바탕체"/>
      <family val="1"/>
      <charset val="129"/>
    </font>
    <font>
      <sz val="9"/>
      <color rgb="FFFA7D00"/>
      <name val="맑은 고딕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vertAlign val="superscript"/>
      <sz val="2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10"/>
      <color theme="1"/>
      <name val="Arial Narrow"/>
      <family val="2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8"/>
      <name val="돋움"/>
      <family val="2"/>
      <charset val="129"/>
    </font>
    <font>
      <sz val="11"/>
      <color theme="1"/>
      <name val="함초롬돋움"/>
      <family val="3"/>
      <charset val="129"/>
    </font>
    <font>
      <b/>
      <sz val="11"/>
      <color theme="1"/>
      <name val="함초롬돋움"/>
      <family val="3"/>
      <charset val="129"/>
    </font>
    <font>
      <vertAlign val="superscript"/>
      <sz val="11"/>
      <color theme="1"/>
      <name val="함초롬돋움"/>
      <family val="3"/>
      <charset val="129"/>
    </font>
    <font>
      <b/>
      <sz val="23"/>
      <color theme="1"/>
      <name val="HY헤드라인M"/>
      <family val="1"/>
      <charset val="129"/>
    </font>
    <font>
      <b/>
      <vertAlign val="superscript"/>
      <sz val="23"/>
      <color theme="1"/>
      <name val="HY헤드라인M"/>
      <family val="1"/>
      <charset val="129"/>
    </font>
    <font>
      <sz val="11"/>
      <color theme="1"/>
      <name val="맑은 고딕"/>
      <family val="3"/>
      <charset val="129"/>
      <scheme val="major"/>
    </font>
    <font>
      <sz val="12"/>
      <color theme="1"/>
      <name val="함초롬돋움"/>
      <family val="3"/>
      <charset val="129"/>
    </font>
    <font>
      <b/>
      <sz val="12"/>
      <color theme="1"/>
      <name val="함초롬돋움"/>
      <family val="3"/>
      <charset val="129"/>
    </font>
    <font>
      <sz val="23"/>
      <color theme="1"/>
      <name val="HY헤드라인M"/>
      <family val="1"/>
      <charset val="129"/>
    </font>
    <font>
      <sz val="20"/>
      <color theme="1"/>
      <name val="함초롬돋움"/>
      <family val="3"/>
      <charset val="129"/>
    </font>
    <font>
      <b/>
      <sz val="20"/>
      <color theme="1"/>
      <name val="경기천년제목V Bold"/>
      <family val="1"/>
      <charset val="129"/>
    </font>
    <font>
      <b/>
      <sz val="22"/>
      <color theme="1"/>
      <name val="HY헤드라인M"/>
      <family val="1"/>
      <charset val="129"/>
    </font>
    <font>
      <b/>
      <vertAlign val="superscript"/>
      <sz val="11"/>
      <color theme="1"/>
      <name val="함초롬돋움"/>
      <family val="3"/>
      <charset val="129"/>
    </font>
    <font>
      <sz val="9"/>
      <color theme="1"/>
      <name val="나눔고딕"/>
      <family val="3"/>
      <charset val="129"/>
    </font>
    <font>
      <sz val="10"/>
      <color theme="1"/>
      <name val="바탕체"/>
      <family val="1"/>
      <charset val="129"/>
    </font>
    <font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0"/>
      <color theme="1"/>
      <name val="함초롬돋움"/>
      <family val="3"/>
      <charset val="129"/>
    </font>
    <font>
      <b/>
      <sz val="20"/>
      <color theme="1"/>
      <name val="HY헤드라인M"/>
      <family val="1"/>
      <charset val="129"/>
    </font>
    <font>
      <b/>
      <sz val="20"/>
      <color theme="1"/>
      <name val="함초롬돋움"/>
      <family val="3"/>
      <charset val="129"/>
    </font>
    <font>
      <b/>
      <sz val="24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8"/>
      <color theme="1"/>
      <name val="함초롬돋움"/>
      <family val="3"/>
      <charset val="129"/>
    </font>
    <font>
      <b/>
      <sz val="26"/>
      <color theme="1"/>
      <name val="맑은 고딕"/>
      <family val="3"/>
      <charset val="129"/>
      <scheme val="minor"/>
    </font>
    <font>
      <sz val="9"/>
      <name val="HY중고딕"/>
      <family val="1"/>
      <charset val="129"/>
    </font>
    <font>
      <sz val="9"/>
      <name val="굴림"/>
      <family val="3"/>
      <charset val="129"/>
    </font>
    <font>
      <sz val="11"/>
      <name val="함초롬돋움"/>
      <family val="3"/>
      <charset val="129"/>
    </font>
    <font>
      <b/>
      <sz val="20"/>
      <name val="함초롬돋움"/>
      <family val="3"/>
      <charset val="129"/>
    </font>
    <font>
      <b/>
      <sz val="18"/>
      <name val="함초롬돋움"/>
      <family val="3"/>
      <charset val="129"/>
    </font>
    <font>
      <vertAlign val="superscript"/>
      <sz val="11"/>
      <name val="함초롬돋움"/>
      <family val="3"/>
      <charset val="129"/>
    </font>
    <font>
      <b/>
      <sz val="11"/>
      <name val="함초롬돋움"/>
      <family val="3"/>
      <charset val="129"/>
    </font>
    <font>
      <b/>
      <sz val="25"/>
      <name val="함초롬돋움"/>
      <family val="3"/>
      <charset val="129"/>
    </font>
    <font>
      <b/>
      <vertAlign val="superscript"/>
      <sz val="25"/>
      <name val="함초롬돋움"/>
      <family val="3"/>
      <charset val="129"/>
    </font>
    <font>
      <sz val="11"/>
      <color rgb="FF0000FF"/>
      <name val="함초롬돋움"/>
      <family val="3"/>
      <charset val="129"/>
    </font>
    <font>
      <b/>
      <sz val="11"/>
      <color rgb="FF0000FF"/>
      <name val="함초롬돋움"/>
      <family val="3"/>
      <charset val="129"/>
    </font>
    <font>
      <sz val="11"/>
      <color rgb="FFFF0000"/>
      <name val="함초롬돋움"/>
      <family val="3"/>
      <charset val="129"/>
    </font>
    <font>
      <sz val="11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b/>
      <sz val="11"/>
      <color rgb="FFF00000"/>
      <name val="함초롬돋움"/>
      <family val="3"/>
      <charset val="129"/>
    </font>
    <font>
      <b/>
      <sz val="11"/>
      <color rgb="FFFF0000"/>
      <name val="함초롬돋움"/>
      <family val="3"/>
      <charset val="129"/>
    </font>
  </fonts>
  <fills count="6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78">
    <xf numFmtId="0" fontId="0" fillId="0" borderId="0"/>
    <xf numFmtId="0" fontId="2" fillId="0" borderId="0"/>
    <xf numFmtId="0" fontId="41" fillId="0" borderId="0"/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90" fillId="8" borderId="0" applyNumberFormat="0" applyBorder="0" applyAlignment="0" applyProtection="0">
      <alignment vertical="center"/>
    </xf>
    <xf numFmtId="0" fontId="90" fillId="36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91" fillId="36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90" fillId="8" borderId="0" applyNumberFormat="0" applyBorder="0" applyAlignment="0" applyProtection="0">
      <alignment vertical="center"/>
    </xf>
    <xf numFmtId="0" fontId="90" fillId="3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0" fillId="36" borderId="0" applyNumberFormat="0" applyBorder="0" applyAlignment="0" applyProtection="0">
      <alignment vertical="center"/>
    </xf>
    <xf numFmtId="0" fontId="90" fillId="36" borderId="0" applyNumberFormat="0" applyBorder="0" applyAlignment="0" applyProtection="0">
      <alignment vertical="center"/>
    </xf>
    <xf numFmtId="0" fontId="90" fillId="36" borderId="0" applyNumberFormat="0" applyBorder="0" applyAlignment="0" applyProtection="0">
      <alignment vertical="center"/>
    </xf>
    <xf numFmtId="0" fontId="90" fillId="3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0" fillId="9" borderId="0" applyNumberFormat="0" applyBorder="0" applyAlignment="0" applyProtection="0">
      <alignment vertical="center"/>
    </xf>
    <xf numFmtId="0" fontId="90" fillId="37" borderId="0" applyNumberFormat="0" applyBorder="0" applyAlignment="0" applyProtection="0">
      <alignment vertical="center"/>
    </xf>
    <xf numFmtId="0" fontId="91" fillId="9" borderId="0" applyNumberFormat="0" applyBorder="0" applyAlignment="0" applyProtection="0">
      <alignment vertical="center"/>
    </xf>
    <xf numFmtId="0" fontId="91" fillId="37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90" fillId="9" borderId="0" applyNumberFormat="0" applyBorder="0" applyAlignment="0" applyProtection="0">
      <alignment vertical="center"/>
    </xf>
    <xf numFmtId="0" fontId="90" fillId="3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0" fillId="37" borderId="0" applyNumberFormat="0" applyBorder="0" applyAlignment="0" applyProtection="0">
      <alignment vertical="center"/>
    </xf>
    <xf numFmtId="0" fontId="90" fillId="37" borderId="0" applyNumberFormat="0" applyBorder="0" applyAlignment="0" applyProtection="0">
      <alignment vertical="center"/>
    </xf>
    <xf numFmtId="0" fontId="90" fillId="37" borderId="0" applyNumberFormat="0" applyBorder="0" applyAlignment="0" applyProtection="0">
      <alignment vertical="center"/>
    </xf>
    <xf numFmtId="0" fontId="90" fillId="3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0" fillId="10" borderId="0" applyNumberFormat="0" applyBorder="0" applyAlignment="0" applyProtection="0">
      <alignment vertical="center"/>
    </xf>
    <xf numFmtId="0" fontId="90" fillId="38" borderId="0" applyNumberFormat="0" applyBorder="0" applyAlignment="0" applyProtection="0">
      <alignment vertical="center"/>
    </xf>
    <xf numFmtId="0" fontId="91" fillId="10" borderId="0" applyNumberFormat="0" applyBorder="0" applyAlignment="0" applyProtection="0">
      <alignment vertical="center"/>
    </xf>
    <xf numFmtId="0" fontId="91" fillId="38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90" fillId="10" borderId="0" applyNumberFormat="0" applyBorder="0" applyAlignment="0" applyProtection="0">
      <alignment vertical="center"/>
    </xf>
    <xf numFmtId="0" fontId="90" fillId="3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0" fillId="38" borderId="0" applyNumberFormat="0" applyBorder="0" applyAlignment="0" applyProtection="0">
      <alignment vertical="center"/>
    </xf>
    <xf numFmtId="0" fontId="90" fillId="38" borderId="0" applyNumberFormat="0" applyBorder="0" applyAlignment="0" applyProtection="0">
      <alignment vertical="center"/>
    </xf>
    <xf numFmtId="0" fontId="90" fillId="38" borderId="0" applyNumberFormat="0" applyBorder="0" applyAlignment="0" applyProtection="0">
      <alignment vertical="center"/>
    </xf>
    <xf numFmtId="0" fontId="90" fillId="3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0" fillId="7" borderId="0" applyNumberFormat="0" applyBorder="0" applyAlignment="0" applyProtection="0">
      <alignment vertical="center"/>
    </xf>
    <xf numFmtId="0" fontId="90" fillId="39" borderId="0" applyNumberFormat="0" applyBorder="0" applyAlignment="0" applyProtection="0">
      <alignment vertical="center"/>
    </xf>
    <xf numFmtId="0" fontId="91" fillId="7" borderId="0" applyNumberFormat="0" applyBorder="0" applyAlignment="0" applyProtection="0">
      <alignment vertical="center"/>
    </xf>
    <xf numFmtId="0" fontId="91" fillId="39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90" fillId="7" borderId="0" applyNumberFormat="0" applyBorder="0" applyAlignment="0" applyProtection="0">
      <alignment vertical="center"/>
    </xf>
    <xf numFmtId="0" fontId="90" fillId="3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0" fillId="39" borderId="0" applyNumberFormat="0" applyBorder="0" applyAlignment="0" applyProtection="0">
      <alignment vertical="center"/>
    </xf>
    <xf numFmtId="0" fontId="90" fillId="39" borderId="0" applyNumberFormat="0" applyBorder="0" applyAlignment="0" applyProtection="0">
      <alignment vertical="center"/>
    </xf>
    <xf numFmtId="0" fontId="90" fillId="39" borderId="0" applyNumberFormat="0" applyBorder="0" applyAlignment="0" applyProtection="0">
      <alignment vertical="center"/>
    </xf>
    <xf numFmtId="0" fontId="90" fillId="3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0" fillId="30" borderId="0" applyNumberFormat="0" applyBorder="0" applyAlignment="0" applyProtection="0">
      <alignment vertical="center"/>
    </xf>
    <xf numFmtId="0" fontId="91" fillId="3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90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0" fillId="30" borderId="0" applyNumberFormat="0" applyBorder="0" applyAlignment="0" applyProtection="0">
      <alignment vertical="center"/>
    </xf>
    <xf numFmtId="0" fontId="90" fillId="30" borderId="0" applyNumberFormat="0" applyBorder="0" applyAlignment="0" applyProtection="0">
      <alignment vertical="center"/>
    </xf>
    <xf numFmtId="0" fontId="90" fillId="30" borderId="0" applyNumberFormat="0" applyBorder="0" applyAlignment="0" applyProtection="0">
      <alignment vertical="center"/>
    </xf>
    <xf numFmtId="0" fontId="90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0" fillId="1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91" fillId="10" borderId="0" applyNumberFormat="0" applyBorder="0" applyAlignment="0" applyProtection="0">
      <alignment vertical="center"/>
    </xf>
    <xf numFmtId="0" fontId="91" fillId="40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90" fillId="1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0" fillId="6" borderId="0" applyNumberFormat="0" applyBorder="0" applyAlignment="0" applyProtection="0">
      <alignment vertical="center"/>
    </xf>
    <xf numFmtId="0" fontId="90" fillId="41" borderId="0" applyNumberFormat="0" applyBorder="0" applyAlignment="0" applyProtection="0">
      <alignment vertical="center"/>
    </xf>
    <xf numFmtId="0" fontId="91" fillId="6" borderId="0" applyNumberFormat="0" applyBorder="0" applyAlignment="0" applyProtection="0">
      <alignment vertical="center"/>
    </xf>
    <xf numFmtId="0" fontId="91" fillId="41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90" fillId="6" borderId="0" applyNumberFormat="0" applyBorder="0" applyAlignment="0" applyProtection="0">
      <alignment vertical="center"/>
    </xf>
    <xf numFmtId="0" fontId="90" fillId="4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0" fillId="41" borderId="0" applyNumberFormat="0" applyBorder="0" applyAlignment="0" applyProtection="0">
      <alignment vertical="center"/>
    </xf>
    <xf numFmtId="0" fontId="90" fillId="41" borderId="0" applyNumberFormat="0" applyBorder="0" applyAlignment="0" applyProtection="0">
      <alignment vertical="center"/>
    </xf>
    <xf numFmtId="0" fontId="90" fillId="41" borderId="0" applyNumberFormat="0" applyBorder="0" applyAlignment="0" applyProtection="0">
      <alignment vertical="center"/>
    </xf>
    <xf numFmtId="0" fontId="90" fillId="4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1" fillId="31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90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0" fillId="13" borderId="0" applyNumberFormat="0" applyBorder="0" applyAlignment="0" applyProtection="0">
      <alignment vertical="center"/>
    </xf>
    <xf numFmtId="0" fontId="90" fillId="42" borderId="0" applyNumberFormat="0" applyBorder="0" applyAlignment="0" applyProtection="0">
      <alignment vertical="center"/>
    </xf>
    <xf numFmtId="0" fontId="91" fillId="13" borderId="0" applyNumberFormat="0" applyBorder="0" applyAlignment="0" applyProtection="0">
      <alignment vertical="center"/>
    </xf>
    <xf numFmtId="0" fontId="91" fillId="4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90" fillId="13" borderId="0" applyNumberFormat="0" applyBorder="0" applyAlignment="0" applyProtection="0">
      <alignment vertical="center"/>
    </xf>
    <xf numFmtId="0" fontId="90" fillId="4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0" fillId="42" borderId="0" applyNumberFormat="0" applyBorder="0" applyAlignment="0" applyProtection="0">
      <alignment vertical="center"/>
    </xf>
    <xf numFmtId="0" fontId="90" fillId="42" borderId="0" applyNumberFormat="0" applyBorder="0" applyAlignment="0" applyProtection="0">
      <alignment vertical="center"/>
    </xf>
    <xf numFmtId="0" fontId="90" fillId="42" borderId="0" applyNumberFormat="0" applyBorder="0" applyAlignment="0" applyProtection="0">
      <alignment vertical="center"/>
    </xf>
    <xf numFmtId="0" fontId="90" fillId="4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0" fillId="3" borderId="0" applyNumberFormat="0" applyBorder="0" applyAlignment="0" applyProtection="0">
      <alignment vertical="center"/>
    </xf>
    <xf numFmtId="0" fontId="90" fillId="43" borderId="0" applyNumberFormat="0" applyBorder="0" applyAlignment="0" applyProtection="0">
      <alignment vertical="center"/>
    </xf>
    <xf numFmtId="0" fontId="91" fillId="3" borderId="0" applyNumberFormat="0" applyBorder="0" applyAlignment="0" applyProtection="0">
      <alignment vertical="center"/>
    </xf>
    <xf numFmtId="0" fontId="91" fillId="4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90" fillId="3" borderId="0" applyNumberFormat="0" applyBorder="0" applyAlignment="0" applyProtection="0">
      <alignment vertical="center"/>
    </xf>
    <xf numFmtId="0" fontId="90" fillId="4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0" fillId="43" borderId="0" applyNumberFormat="0" applyBorder="0" applyAlignment="0" applyProtection="0">
      <alignment vertical="center"/>
    </xf>
    <xf numFmtId="0" fontId="90" fillId="43" borderId="0" applyNumberFormat="0" applyBorder="0" applyAlignment="0" applyProtection="0">
      <alignment vertical="center"/>
    </xf>
    <xf numFmtId="0" fontId="90" fillId="43" borderId="0" applyNumberFormat="0" applyBorder="0" applyAlignment="0" applyProtection="0">
      <alignment vertical="center"/>
    </xf>
    <xf numFmtId="0" fontId="90" fillId="4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0" fillId="6" borderId="0" applyNumberFormat="0" applyBorder="0" applyAlignment="0" applyProtection="0">
      <alignment vertical="center"/>
    </xf>
    <xf numFmtId="0" fontId="90" fillId="44" borderId="0" applyNumberFormat="0" applyBorder="0" applyAlignment="0" applyProtection="0">
      <alignment vertical="center"/>
    </xf>
    <xf numFmtId="0" fontId="91" fillId="6" borderId="0" applyNumberFormat="0" applyBorder="0" applyAlignment="0" applyProtection="0">
      <alignment vertical="center"/>
    </xf>
    <xf numFmtId="0" fontId="91" fillId="44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90" fillId="6" borderId="0" applyNumberFormat="0" applyBorder="0" applyAlignment="0" applyProtection="0">
      <alignment vertical="center"/>
    </xf>
    <xf numFmtId="0" fontId="90" fillId="4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0" fillId="44" borderId="0" applyNumberFormat="0" applyBorder="0" applyAlignment="0" applyProtection="0">
      <alignment vertical="center"/>
    </xf>
    <xf numFmtId="0" fontId="90" fillId="44" borderId="0" applyNumberFormat="0" applyBorder="0" applyAlignment="0" applyProtection="0">
      <alignment vertical="center"/>
    </xf>
    <xf numFmtId="0" fontId="90" fillId="44" borderId="0" applyNumberFormat="0" applyBorder="0" applyAlignment="0" applyProtection="0">
      <alignment vertical="center"/>
    </xf>
    <xf numFmtId="0" fontId="90" fillId="4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0" fillId="10" borderId="0" applyNumberFormat="0" applyBorder="0" applyAlignment="0" applyProtection="0">
      <alignment vertical="center"/>
    </xf>
    <xf numFmtId="0" fontId="90" fillId="45" borderId="0" applyNumberFormat="0" applyBorder="0" applyAlignment="0" applyProtection="0">
      <alignment vertical="center"/>
    </xf>
    <xf numFmtId="0" fontId="91" fillId="10" borderId="0" applyNumberFormat="0" applyBorder="0" applyAlignment="0" applyProtection="0">
      <alignment vertical="center"/>
    </xf>
    <xf numFmtId="0" fontId="91" fillId="45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90" fillId="10" borderId="0" applyNumberFormat="0" applyBorder="0" applyAlignment="0" applyProtection="0">
      <alignment vertical="center"/>
    </xf>
    <xf numFmtId="0" fontId="90" fillId="4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0" fillId="45" borderId="0" applyNumberFormat="0" applyBorder="0" applyAlignment="0" applyProtection="0">
      <alignment vertical="center"/>
    </xf>
    <xf numFmtId="0" fontId="90" fillId="45" borderId="0" applyNumberFormat="0" applyBorder="0" applyAlignment="0" applyProtection="0">
      <alignment vertical="center"/>
    </xf>
    <xf numFmtId="0" fontId="90" fillId="45" borderId="0" applyNumberFormat="0" applyBorder="0" applyAlignment="0" applyProtection="0">
      <alignment vertical="center"/>
    </xf>
    <xf numFmtId="0" fontId="90" fillId="4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2" fillId="6" borderId="0" applyNumberFormat="0" applyBorder="0" applyAlignment="0" applyProtection="0">
      <alignment vertical="center"/>
    </xf>
    <xf numFmtId="0" fontId="92" fillId="46" borderId="0" applyNumberFormat="0" applyBorder="0" applyAlignment="0" applyProtection="0">
      <alignment vertical="center"/>
    </xf>
    <xf numFmtId="0" fontId="93" fillId="6" borderId="0" applyNumberFormat="0" applyBorder="0" applyAlignment="0" applyProtection="0">
      <alignment vertical="center"/>
    </xf>
    <xf numFmtId="0" fontId="93" fillId="4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92" fillId="6" borderId="0" applyNumberFormat="0" applyBorder="0" applyAlignment="0" applyProtection="0">
      <alignment vertical="center"/>
    </xf>
    <xf numFmtId="0" fontId="92" fillId="4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2" fillId="18" borderId="0" applyNumberFormat="0" applyBorder="0" applyAlignment="0" applyProtection="0">
      <alignment vertical="center"/>
    </xf>
    <xf numFmtId="0" fontId="92" fillId="47" borderId="0" applyNumberFormat="0" applyBorder="0" applyAlignment="0" applyProtection="0">
      <alignment vertical="center"/>
    </xf>
    <xf numFmtId="0" fontId="93" fillId="18" borderId="0" applyNumberFormat="0" applyBorder="0" applyAlignment="0" applyProtection="0">
      <alignment vertical="center"/>
    </xf>
    <xf numFmtId="0" fontId="93" fillId="4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92" fillId="18" borderId="0" applyNumberFormat="0" applyBorder="0" applyAlignment="0" applyProtection="0">
      <alignment vertical="center"/>
    </xf>
    <xf numFmtId="0" fontId="92" fillId="4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2" fillId="12" borderId="0" applyNumberFormat="0" applyBorder="0" applyAlignment="0" applyProtection="0">
      <alignment vertical="center"/>
    </xf>
    <xf numFmtId="0" fontId="92" fillId="48" borderId="0" applyNumberFormat="0" applyBorder="0" applyAlignment="0" applyProtection="0">
      <alignment vertical="center"/>
    </xf>
    <xf numFmtId="0" fontId="93" fillId="12" borderId="0" applyNumberFormat="0" applyBorder="0" applyAlignment="0" applyProtection="0">
      <alignment vertical="center"/>
    </xf>
    <xf numFmtId="0" fontId="93" fillId="48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92" fillId="12" borderId="0" applyNumberFormat="0" applyBorder="0" applyAlignment="0" applyProtection="0">
      <alignment vertical="center"/>
    </xf>
    <xf numFmtId="0" fontId="92" fillId="4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2" fillId="3" borderId="0" applyNumberFormat="0" applyBorder="0" applyAlignment="0" applyProtection="0">
      <alignment vertical="center"/>
    </xf>
    <xf numFmtId="0" fontId="92" fillId="49" borderId="0" applyNumberFormat="0" applyBorder="0" applyAlignment="0" applyProtection="0">
      <alignment vertical="center"/>
    </xf>
    <xf numFmtId="0" fontId="93" fillId="3" borderId="0" applyNumberFormat="0" applyBorder="0" applyAlignment="0" applyProtection="0">
      <alignment vertical="center"/>
    </xf>
    <xf numFmtId="0" fontId="93" fillId="49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92" fillId="3" borderId="0" applyNumberFormat="0" applyBorder="0" applyAlignment="0" applyProtection="0">
      <alignment vertical="center"/>
    </xf>
    <xf numFmtId="0" fontId="92" fillId="4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2" fillId="6" borderId="0" applyNumberFormat="0" applyBorder="0" applyAlignment="0" applyProtection="0">
      <alignment vertical="center"/>
    </xf>
    <xf numFmtId="0" fontId="92" fillId="50" borderId="0" applyNumberFormat="0" applyBorder="0" applyAlignment="0" applyProtection="0">
      <alignment vertical="center"/>
    </xf>
    <xf numFmtId="0" fontId="93" fillId="6" borderId="0" applyNumberFormat="0" applyBorder="0" applyAlignment="0" applyProtection="0">
      <alignment vertical="center"/>
    </xf>
    <xf numFmtId="0" fontId="93" fillId="50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92" fillId="6" borderId="0" applyNumberFormat="0" applyBorder="0" applyAlignment="0" applyProtection="0">
      <alignment vertical="center"/>
    </xf>
    <xf numFmtId="0" fontId="92" fillId="5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2" fillId="9" borderId="0" applyNumberFormat="0" applyBorder="0" applyAlignment="0" applyProtection="0">
      <alignment vertical="center"/>
    </xf>
    <xf numFmtId="0" fontId="92" fillId="51" borderId="0" applyNumberFormat="0" applyBorder="0" applyAlignment="0" applyProtection="0">
      <alignment vertical="center"/>
    </xf>
    <xf numFmtId="0" fontId="93" fillId="9" borderId="0" applyNumberFormat="0" applyBorder="0" applyAlignment="0" applyProtection="0">
      <alignment vertical="center"/>
    </xf>
    <xf numFmtId="0" fontId="93" fillId="51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92" fillId="9" borderId="0" applyNumberFormat="0" applyBorder="0" applyAlignment="0" applyProtection="0">
      <alignment vertical="center"/>
    </xf>
    <xf numFmtId="0" fontId="92" fillId="5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189" fontId="45" fillId="0" borderId="0" applyFont="0" applyFill="0" applyBorder="0" applyAlignment="0" applyProtection="0"/>
    <xf numFmtId="189" fontId="46" fillId="0" borderId="0" applyFont="0" applyFill="0" applyBorder="0" applyAlignment="0" applyProtection="0"/>
    <xf numFmtId="190" fontId="47" fillId="0" borderId="0" applyFont="0" applyFill="0" applyBorder="0" applyAlignment="0" applyProtection="0"/>
    <xf numFmtId="189" fontId="46" fillId="0" borderId="0" applyFont="0" applyFill="0" applyBorder="0" applyAlignment="0" applyProtection="0"/>
    <xf numFmtId="190" fontId="47" fillId="0" borderId="0" applyFont="0" applyFill="0" applyBorder="0" applyAlignment="0" applyProtection="0"/>
    <xf numFmtId="189" fontId="48" fillId="0" borderId="0" applyFont="0" applyFill="0" applyBorder="0" applyAlignment="0" applyProtection="0"/>
    <xf numFmtId="189" fontId="49" fillId="0" borderId="0" applyFont="0" applyFill="0" applyBorder="0" applyAlignment="0" applyProtection="0"/>
    <xf numFmtId="191" fontId="50" fillId="0" borderId="0" applyFont="0" applyFill="0" applyBorder="0" applyAlignment="0" applyProtection="0"/>
    <xf numFmtId="191" fontId="50" fillId="0" borderId="0" applyFont="0" applyFill="0" applyBorder="0" applyAlignment="0" applyProtection="0"/>
    <xf numFmtId="191" fontId="50" fillId="0" borderId="0" applyFont="0" applyFill="0" applyBorder="0" applyAlignment="0" applyProtection="0"/>
    <xf numFmtId="191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190" fontId="48" fillId="0" borderId="0" applyFont="0" applyFill="0" applyBorder="0" applyAlignment="0" applyProtection="0"/>
    <xf numFmtId="190" fontId="49" fillId="0" borderId="0" applyFont="0" applyFill="0" applyBorder="0" applyAlignment="0" applyProtection="0"/>
    <xf numFmtId="192" fontId="45" fillId="0" borderId="0" applyFont="0" applyFill="0" applyBorder="0" applyAlignment="0" applyProtection="0"/>
    <xf numFmtId="192" fontId="46" fillId="0" borderId="0" applyFont="0" applyFill="0" applyBorder="0" applyAlignment="0" applyProtection="0"/>
    <xf numFmtId="193" fontId="47" fillId="0" borderId="0" applyFont="0" applyFill="0" applyBorder="0" applyAlignment="0" applyProtection="0"/>
    <xf numFmtId="192" fontId="46" fillId="0" borderId="0" applyFont="0" applyFill="0" applyBorder="0" applyAlignment="0" applyProtection="0"/>
    <xf numFmtId="193" fontId="47" fillId="0" borderId="0" applyFont="0" applyFill="0" applyBorder="0" applyAlignment="0" applyProtection="0"/>
    <xf numFmtId="192" fontId="48" fillId="0" borderId="0" applyFont="0" applyFill="0" applyBorder="0" applyAlignment="0" applyProtection="0"/>
    <xf numFmtId="192" fontId="49" fillId="0" borderId="0" applyFont="0" applyFill="0" applyBorder="0" applyAlignment="0" applyProtection="0"/>
    <xf numFmtId="194" fontId="50" fillId="0" borderId="0" applyFont="0" applyFill="0" applyBorder="0" applyAlignment="0" applyProtection="0"/>
    <xf numFmtId="194" fontId="50" fillId="0" borderId="0" applyFont="0" applyFill="0" applyBorder="0" applyAlignment="0" applyProtection="0"/>
    <xf numFmtId="194" fontId="50" fillId="0" borderId="0" applyFont="0" applyFill="0" applyBorder="0" applyAlignment="0" applyProtection="0"/>
    <xf numFmtId="194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193" fontId="48" fillId="0" borderId="0" applyFont="0" applyFill="0" applyBorder="0" applyAlignment="0" applyProtection="0"/>
    <xf numFmtId="193" fontId="49" fillId="0" borderId="0" applyFont="0" applyFill="0" applyBorder="0" applyAlignment="0" applyProtection="0"/>
    <xf numFmtId="193" fontId="48" fillId="0" borderId="0" applyFont="0" applyFill="0" applyBorder="0" applyAlignment="0" applyProtection="0"/>
    <xf numFmtId="193" fontId="49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 applyFont="0" applyFill="0" applyBorder="0" applyAlignment="0" applyProtection="0"/>
    <xf numFmtId="195" fontId="45" fillId="0" borderId="0" applyFont="0" applyFill="0" applyBorder="0" applyAlignment="0" applyProtection="0"/>
    <xf numFmtId="195" fontId="46" fillId="0" borderId="0" applyFont="0" applyFill="0" applyBorder="0" applyAlignment="0" applyProtection="0"/>
    <xf numFmtId="176" fontId="47" fillId="0" borderId="0" applyFont="0" applyFill="0" applyBorder="0" applyAlignment="0" applyProtection="0"/>
    <xf numFmtId="195" fontId="46" fillId="0" borderId="0" applyFont="0" applyFill="0" applyBorder="0" applyAlignment="0" applyProtection="0"/>
    <xf numFmtId="176" fontId="47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9" fillId="0" borderId="0" applyFont="0" applyFill="0" applyBorder="0" applyAlignment="0" applyProtection="0"/>
    <xf numFmtId="176" fontId="48" fillId="0" borderId="0" applyFont="0" applyFill="0" applyBorder="0" applyAlignment="0" applyProtection="0"/>
    <xf numFmtId="176" fontId="49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6" fillId="0" borderId="0" applyFont="0" applyFill="0" applyBorder="0" applyAlignment="0" applyProtection="0"/>
    <xf numFmtId="177" fontId="47" fillId="0" borderId="0" applyFont="0" applyFill="0" applyBorder="0" applyAlignment="0" applyProtection="0"/>
    <xf numFmtId="196" fontId="46" fillId="0" borderId="0" applyFont="0" applyFill="0" applyBorder="0" applyAlignment="0" applyProtection="0"/>
    <xf numFmtId="177" fontId="47" fillId="0" borderId="0" applyFont="0" applyFill="0" applyBorder="0" applyAlignment="0" applyProtection="0"/>
    <xf numFmtId="40" fontId="48" fillId="0" borderId="0" applyFont="0" applyFill="0" applyBorder="0" applyAlignment="0" applyProtection="0"/>
    <xf numFmtId="40" fontId="49" fillId="0" borderId="0" applyFont="0" applyFill="0" applyBorder="0" applyAlignment="0" applyProtection="0"/>
    <xf numFmtId="177" fontId="48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48" fillId="0" borderId="0" applyFont="0" applyFill="0" applyBorder="0" applyAlignment="0" applyProtection="0"/>
    <xf numFmtId="177" fontId="49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48" fillId="0" borderId="0"/>
    <xf numFmtId="0" fontId="45" fillId="0" borderId="0"/>
    <xf numFmtId="0" fontId="46" fillId="0" borderId="0"/>
    <xf numFmtId="0" fontId="47" fillId="0" borderId="0"/>
    <xf numFmtId="0" fontId="46" fillId="0" borderId="0"/>
    <xf numFmtId="0" fontId="49" fillId="0" borderId="0"/>
    <xf numFmtId="0" fontId="52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49" fillId="0" borderId="0"/>
    <xf numFmtId="0" fontId="52" fillId="0" borderId="0"/>
    <xf numFmtId="0" fontId="47" fillId="0" borderId="0"/>
    <xf numFmtId="0" fontId="53" fillId="0" borderId="0"/>
    <xf numFmtId="0" fontId="54" fillId="0" borderId="0"/>
    <xf numFmtId="0" fontId="50" fillId="0" borderId="0"/>
    <xf numFmtId="0" fontId="50" fillId="0" borderId="0"/>
    <xf numFmtId="0" fontId="53" fillId="0" borderId="0"/>
    <xf numFmtId="0" fontId="54" fillId="0" borderId="0"/>
    <xf numFmtId="0" fontId="48" fillId="0" borderId="0"/>
    <xf numFmtId="0" fontId="49" fillId="0" borderId="0"/>
    <xf numFmtId="0" fontId="8" fillId="0" borderId="0" applyFill="0" applyBorder="0" applyAlignment="0"/>
    <xf numFmtId="0" fontId="21" fillId="22" borderId="1" applyNumberFormat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55" fillId="22" borderId="1" applyNumberFormat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56" fillId="0" borderId="0"/>
    <xf numFmtId="0" fontId="16" fillId="23" borderId="2" applyNumberFormat="0" applyAlignment="0" applyProtection="0">
      <alignment vertical="center"/>
    </xf>
    <xf numFmtId="0" fontId="16" fillId="23" borderId="2" applyNumberFormat="0" applyAlignment="0" applyProtection="0">
      <alignment vertical="center"/>
    </xf>
    <xf numFmtId="0" fontId="57" fillId="23" borderId="2" applyNumberFormat="0" applyAlignment="0" applyProtection="0">
      <alignment vertical="center"/>
    </xf>
    <xf numFmtId="0" fontId="16" fillId="23" borderId="2" applyNumberFormat="0" applyAlignment="0" applyProtection="0">
      <alignment vertical="center"/>
    </xf>
    <xf numFmtId="176" fontId="58" fillId="0" borderId="0" applyFont="0" applyFill="0" applyBorder="0" applyAlignment="0" applyProtection="0"/>
    <xf numFmtId="197" fontId="7" fillId="0" borderId="0"/>
    <xf numFmtId="177" fontId="58" fillId="0" borderId="0" applyFont="0" applyFill="0" applyBorder="0" applyAlignment="0" applyProtection="0"/>
    <xf numFmtId="0" fontId="59" fillId="0" borderId="0" applyNumberFormat="0" applyAlignment="0">
      <alignment horizontal="left"/>
    </xf>
    <xf numFmtId="198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200" fontId="7" fillId="0" borderId="0"/>
    <xf numFmtId="0" fontId="60" fillId="0" borderId="0" applyFill="0" applyBorder="0" applyAlignment="0" applyProtection="0"/>
    <xf numFmtId="201" fontId="58" fillId="0" borderId="0" applyFont="0" applyFill="0" applyBorder="0" applyAlignment="0" applyProtection="0"/>
    <xf numFmtId="202" fontId="58" fillId="0" borderId="0" applyFont="0" applyFill="0" applyBorder="0" applyAlignment="0" applyProtection="0"/>
    <xf numFmtId="203" fontId="7" fillId="0" borderId="0"/>
    <xf numFmtId="0" fontId="61" fillId="0" borderId="0" applyNumberFormat="0" applyAlignment="0">
      <alignment horizontal="left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2" fontId="60" fillId="0" borderId="0" applyFill="0" applyBorder="0" applyAlignment="0" applyProtection="0"/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63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38" fontId="64" fillId="24" borderId="0" applyNumberFormat="0" applyBorder="0" applyAlignment="0" applyProtection="0"/>
    <xf numFmtId="0" fontId="65" fillId="0" borderId="0">
      <alignment horizontal="left"/>
    </xf>
    <xf numFmtId="0" fontId="10" fillId="0" borderId="3" applyNumberFormat="0" applyAlignment="0" applyProtection="0">
      <alignment horizontal="left" vertical="center"/>
    </xf>
    <xf numFmtId="0" fontId="10" fillId="0" borderId="4">
      <alignment horizontal="left" vertical="center"/>
    </xf>
    <xf numFmtId="0" fontId="25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66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67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68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7" borderId="1" applyNumberFormat="0" applyAlignment="0" applyProtection="0">
      <alignment vertical="center"/>
    </xf>
    <xf numFmtId="10" fontId="64" fillId="25" borderId="8" applyNumberFormat="0" applyBorder="0" applyAlignment="0" applyProtection="0"/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70" fillId="7" borderId="1" applyNumberFormat="0" applyAlignment="0" applyProtection="0">
      <alignment vertical="center"/>
    </xf>
    <xf numFmtId="0" fontId="70" fillId="7" borderId="1" applyNumberFormat="0" applyAlignment="0" applyProtection="0">
      <alignment vertical="center"/>
    </xf>
    <xf numFmtId="0" fontId="70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1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204" fontId="58" fillId="0" borderId="0" applyFont="0" applyFill="0" applyBorder="0" applyAlignment="0" applyProtection="0"/>
    <xf numFmtId="205" fontId="58" fillId="0" borderId="0" applyFont="0" applyFill="0" applyBorder="0" applyAlignment="0" applyProtection="0"/>
    <xf numFmtId="0" fontId="72" fillId="0" borderId="1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206" fontId="8" fillId="0" borderId="0"/>
    <xf numFmtId="0" fontId="58" fillId="0" borderId="0"/>
    <xf numFmtId="0" fontId="8" fillId="10" borderId="11" applyNumberFormat="0" applyFont="0" applyAlignment="0" applyProtection="0">
      <alignment vertical="center"/>
    </xf>
    <xf numFmtId="0" fontId="20" fillId="22" borderId="12" applyNumberFormat="0" applyAlignment="0" applyProtection="0">
      <alignment vertical="center"/>
    </xf>
    <xf numFmtId="0" fontId="20" fillId="22" borderId="12" applyNumberFormat="0" applyAlignment="0" applyProtection="0">
      <alignment vertical="center"/>
    </xf>
    <xf numFmtId="0" fontId="74" fillId="22" borderId="12" applyNumberFormat="0" applyAlignment="0" applyProtection="0">
      <alignment vertical="center"/>
    </xf>
    <xf numFmtId="0" fontId="20" fillId="22" borderId="12" applyNumberFormat="0" applyAlignment="0" applyProtection="0">
      <alignment vertical="center"/>
    </xf>
    <xf numFmtId="10" fontId="58" fillId="0" borderId="0" applyFont="0" applyFill="0" applyBorder="0" applyAlignment="0" applyProtection="0"/>
    <xf numFmtId="0" fontId="58" fillId="0" borderId="0"/>
    <xf numFmtId="0" fontId="72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207" fontId="58" fillId="0" borderId="0" applyFont="0" applyFill="0" applyBorder="0" applyAlignment="0" applyProtection="0"/>
    <xf numFmtId="208" fontId="5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2" fillId="26" borderId="0" applyNumberFormat="0" applyBorder="0" applyAlignment="0" applyProtection="0">
      <alignment vertical="center"/>
    </xf>
    <xf numFmtId="0" fontId="92" fillId="52" borderId="0" applyNumberFormat="0" applyBorder="0" applyAlignment="0" applyProtection="0">
      <alignment vertical="center"/>
    </xf>
    <xf numFmtId="0" fontId="93" fillId="26" borderId="0" applyNumberFormat="0" applyBorder="0" applyAlignment="0" applyProtection="0">
      <alignment vertical="center"/>
    </xf>
    <xf numFmtId="0" fontId="93" fillId="52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92" fillId="26" borderId="0" applyNumberFormat="0" applyBorder="0" applyAlignment="0" applyProtection="0">
      <alignment vertical="center"/>
    </xf>
    <xf numFmtId="0" fontId="92" fillId="5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2" fillId="18" borderId="0" applyNumberFormat="0" applyBorder="0" applyAlignment="0" applyProtection="0">
      <alignment vertical="center"/>
    </xf>
    <xf numFmtId="0" fontId="92" fillId="53" borderId="0" applyNumberFormat="0" applyBorder="0" applyAlignment="0" applyProtection="0">
      <alignment vertical="center"/>
    </xf>
    <xf numFmtId="0" fontId="93" fillId="18" borderId="0" applyNumberFormat="0" applyBorder="0" applyAlignment="0" applyProtection="0">
      <alignment vertical="center"/>
    </xf>
    <xf numFmtId="0" fontId="93" fillId="53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92" fillId="18" borderId="0" applyNumberFormat="0" applyBorder="0" applyAlignment="0" applyProtection="0">
      <alignment vertical="center"/>
    </xf>
    <xf numFmtId="0" fontId="92" fillId="5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2" fillId="12" borderId="0" applyNumberFormat="0" applyBorder="0" applyAlignment="0" applyProtection="0">
      <alignment vertical="center"/>
    </xf>
    <xf numFmtId="0" fontId="92" fillId="54" borderId="0" applyNumberFormat="0" applyBorder="0" applyAlignment="0" applyProtection="0">
      <alignment vertical="center"/>
    </xf>
    <xf numFmtId="0" fontId="93" fillId="12" borderId="0" applyNumberFormat="0" applyBorder="0" applyAlignment="0" applyProtection="0">
      <alignment vertical="center"/>
    </xf>
    <xf numFmtId="0" fontId="93" fillId="54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92" fillId="12" borderId="0" applyNumberFormat="0" applyBorder="0" applyAlignment="0" applyProtection="0">
      <alignment vertical="center"/>
    </xf>
    <xf numFmtId="0" fontId="92" fillId="5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2" fillId="27" borderId="0" applyNumberFormat="0" applyBorder="0" applyAlignment="0" applyProtection="0">
      <alignment vertical="center"/>
    </xf>
    <xf numFmtId="0" fontId="92" fillId="55" borderId="0" applyNumberFormat="0" applyBorder="0" applyAlignment="0" applyProtection="0">
      <alignment vertical="center"/>
    </xf>
    <xf numFmtId="0" fontId="93" fillId="27" borderId="0" applyNumberFormat="0" applyBorder="0" applyAlignment="0" applyProtection="0">
      <alignment vertical="center"/>
    </xf>
    <xf numFmtId="0" fontId="93" fillId="55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92" fillId="27" borderId="0" applyNumberFormat="0" applyBorder="0" applyAlignment="0" applyProtection="0">
      <alignment vertical="center"/>
    </xf>
    <xf numFmtId="0" fontId="92" fillId="5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2" fillId="32" borderId="0" applyNumberFormat="0" applyBorder="0" applyAlignment="0" applyProtection="0">
      <alignment vertical="center"/>
    </xf>
    <xf numFmtId="0" fontId="93" fillId="32" borderId="0" applyNumberFormat="0" applyBorder="0" applyAlignment="0" applyProtection="0">
      <alignment vertical="center"/>
    </xf>
    <xf numFmtId="0" fontId="92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2" fillId="20" borderId="0" applyNumberFormat="0" applyBorder="0" applyAlignment="0" applyProtection="0">
      <alignment vertical="center"/>
    </xf>
    <xf numFmtId="0" fontId="92" fillId="56" borderId="0" applyNumberFormat="0" applyBorder="0" applyAlignment="0" applyProtection="0">
      <alignment vertical="center"/>
    </xf>
    <xf numFmtId="0" fontId="93" fillId="20" borderId="0" applyNumberFormat="0" applyBorder="0" applyAlignment="0" applyProtection="0">
      <alignment vertical="center"/>
    </xf>
    <xf numFmtId="0" fontId="93" fillId="56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92" fillId="20" borderId="0" applyNumberFormat="0" applyBorder="0" applyAlignment="0" applyProtection="0">
      <alignment vertical="center"/>
    </xf>
    <xf numFmtId="0" fontId="92" fillId="5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4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9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96" fillId="28" borderId="40" applyNumberFormat="0" applyAlignment="0" applyProtection="0">
      <alignment vertical="center"/>
    </xf>
    <xf numFmtId="0" fontId="119" fillId="57" borderId="40" applyNumberFormat="0" applyAlignment="0" applyProtection="0">
      <alignment vertical="center"/>
    </xf>
    <xf numFmtId="0" fontId="39" fillId="28" borderId="40" applyNumberFormat="0" applyAlignment="0" applyProtection="0">
      <alignment vertical="center"/>
    </xf>
    <xf numFmtId="0" fontId="118" fillId="57" borderId="40" applyNumberFormat="0" applyAlignment="0" applyProtection="0">
      <alignment vertical="center"/>
    </xf>
    <xf numFmtId="0" fontId="39" fillId="28" borderId="1" applyNumberFormat="0" applyAlignment="0" applyProtection="0">
      <alignment vertical="center"/>
    </xf>
    <xf numFmtId="0" fontId="96" fillId="28" borderId="40" applyNumberFormat="0" applyAlignment="0" applyProtection="0">
      <alignment vertical="center"/>
    </xf>
    <xf numFmtId="0" fontId="119" fillId="57" borderId="40" applyNumberFormat="0" applyAlignment="0" applyProtection="0">
      <alignment vertical="center"/>
    </xf>
    <xf numFmtId="0" fontId="28" fillId="28" borderId="1" applyNumberFormat="0" applyAlignment="0" applyProtection="0">
      <alignment vertical="center"/>
    </xf>
    <xf numFmtId="0" fontId="28" fillId="28" borderId="1" applyNumberFormat="0" applyAlignment="0" applyProtection="0">
      <alignment vertical="center"/>
    </xf>
    <xf numFmtId="0" fontId="8" fillId="0" borderId="0">
      <protection locked="0"/>
    </xf>
    <xf numFmtId="0" fontId="78" fillId="0" borderId="0">
      <protection locked="0"/>
    </xf>
    <xf numFmtId="0" fontId="78" fillId="0" borderId="0">
      <protection locked="0"/>
    </xf>
    <xf numFmtId="0" fontId="79" fillId="0" borderId="0" applyFill="0" applyBorder="0" applyProtection="0">
      <alignment horizontal="left" shrinkToFit="1"/>
    </xf>
    <xf numFmtId="0" fontId="14" fillId="3" borderId="0" applyNumberFormat="0" applyBorder="0" applyAlignment="0" applyProtection="0">
      <alignment vertical="center"/>
    </xf>
    <xf numFmtId="0" fontId="97" fillId="5" borderId="0" applyNumberFormat="0" applyBorder="0" applyAlignment="0" applyProtection="0">
      <alignment vertical="center"/>
    </xf>
    <xf numFmtId="0" fontId="97" fillId="58" borderId="0" applyNumberFormat="0" applyBorder="0" applyAlignment="0" applyProtection="0">
      <alignment vertical="center"/>
    </xf>
    <xf numFmtId="0" fontId="98" fillId="5" borderId="0" applyNumberFormat="0" applyBorder="0" applyAlignment="0" applyProtection="0">
      <alignment vertical="center"/>
    </xf>
    <xf numFmtId="0" fontId="98" fillId="58" borderId="0" applyNumberFormat="0" applyBorder="0" applyAlignment="0" applyProtection="0">
      <alignment vertical="center"/>
    </xf>
    <xf numFmtId="0" fontId="80" fillId="5" borderId="0" applyNumberFormat="0" applyBorder="0" applyAlignment="0" applyProtection="0">
      <alignment vertical="center"/>
    </xf>
    <xf numFmtId="0" fontId="97" fillId="5" borderId="0" applyNumberFormat="0" applyBorder="0" applyAlignment="0" applyProtection="0">
      <alignment vertical="center"/>
    </xf>
    <xf numFmtId="0" fontId="97" fillId="5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81" fillId="0" borderId="0">
      <protection locked="0"/>
    </xf>
    <xf numFmtId="0" fontId="81" fillId="0" borderId="0">
      <protection locked="0"/>
    </xf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11" fillId="10" borderId="11" applyNumberFormat="0" applyFont="0" applyAlignment="0" applyProtection="0">
      <alignment vertical="center"/>
    </xf>
    <xf numFmtId="0" fontId="34" fillId="33" borderId="41" applyNumberFormat="0" applyFont="0" applyAlignment="0" applyProtection="0">
      <alignment vertical="center"/>
    </xf>
    <xf numFmtId="0" fontId="11" fillId="33" borderId="41" applyNumberFormat="0" applyFont="0" applyAlignment="0" applyProtection="0">
      <alignment vertical="center"/>
    </xf>
    <xf numFmtId="0" fontId="11" fillId="10" borderId="11" applyNumberFormat="0" applyFont="0" applyAlignment="0" applyProtection="0">
      <alignment vertical="center"/>
    </xf>
    <xf numFmtId="0" fontId="36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38" fillId="33" borderId="41" applyNumberFormat="0" applyFont="0" applyAlignment="0" applyProtection="0">
      <alignment vertical="center"/>
    </xf>
    <xf numFmtId="0" fontId="36" fillId="33" borderId="41" applyNumberFormat="0" applyFont="0" applyAlignment="0" applyProtection="0">
      <alignment vertical="center"/>
    </xf>
    <xf numFmtId="0" fontId="36" fillId="33" borderId="41" applyNumberFormat="0" applyFont="0" applyAlignment="0" applyProtection="0">
      <alignment vertical="center"/>
    </xf>
    <xf numFmtId="0" fontId="36" fillId="33" borderId="41" applyNumberFormat="0" applyFont="0" applyAlignment="0" applyProtection="0">
      <alignment vertical="center"/>
    </xf>
    <xf numFmtId="0" fontId="36" fillId="33" borderId="41" applyNumberFormat="0" applyFont="0" applyAlignment="0" applyProtection="0">
      <alignment vertical="center"/>
    </xf>
    <xf numFmtId="0" fontId="36" fillId="10" borderId="1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34" fillId="33" borderId="41" applyNumberFormat="0" applyFont="0" applyAlignment="0" applyProtection="0">
      <alignment vertical="center"/>
    </xf>
    <xf numFmtId="0" fontId="11" fillId="33" borderId="41" applyNumberFormat="0" applyFont="0" applyAlignment="0" applyProtection="0">
      <alignment vertical="center"/>
    </xf>
    <xf numFmtId="0" fontId="11" fillId="10" borderId="1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1" fillId="10" borderId="1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1" fillId="10" borderId="1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90" fillId="33" borderId="41" applyNumberFormat="0" applyFont="0" applyAlignment="0" applyProtection="0">
      <alignment vertical="center"/>
    </xf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120" fillId="0" borderId="0">
      <alignment vertical="center"/>
    </xf>
    <xf numFmtId="0" fontId="22" fillId="13" borderId="0" applyNumberFormat="0" applyBorder="0" applyAlignment="0" applyProtection="0">
      <alignment vertical="center"/>
    </xf>
    <xf numFmtId="0" fontId="99" fillId="34" borderId="0" applyNumberFormat="0" applyBorder="0" applyAlignment="0" applyProtection="0">
      <alignment vertical="center"/>
    </xf>
    <xf numFmtId="0" fontId="122" fillId="34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121" fillId="34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99" fillId="34" borderId="0" applyNumberFormat="0" applyBorder="0" applyAlignment="0" applyProtection="0">
      <alignment vertical="center"/>
    </xf>
    <xf numFmtId="0" fontId="122" fillId="3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82" fillId="0" borderId="0"/>
    <xf numFmtId="0" fontId="15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01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2" applyNumberFormat="0" applyAlignment="0" applyProtection="0">
      <alignment vertical="center"/>
    </xf>
    <xf numFmtId="0" fontId="102" fillId="35" borderId="42" applyNumberFormat="0" applyAlignment="0" applyProtection="0">
      <alignment vertical="center"/>
    </xf>
    <xf numFmtId="0" fontId="103" fillId="35" borderId="42" applyNumberFormat="0" applyAlignment="0" applyProtection="0">
      <alignment vertical="center"/>
    </xf>
    <xf numFmtId="0" fontId="83" fillId="23" borderId="2" applyNumberFormat="0" applyAlignment="0" applyProtection="0">
      <alignment vertical="center"/>
    </xf>
    <xf numFmtId="0" fontId="102" fillId="35" borderId="42" applyNumberFormat="0" applyAlignment="0" applyProtection="0">
      <alignment vertical="center"/>
    </xf>
    <xf numFmtId="0" fontId="16" fillId="23" borderId="2" applyNumberFormat="0" applyAlignment="0" applyProtection="0">
      <alignment vertical="center"/>
    </xf>
    <xf numFmtId="0" fontId="8" fillId="0" borderId="0">
      <alignment vertical="center"/>
    </xf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123" fillId="0" borderId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24" fillId="0" borderId="0"/>
    <xf numFmtId="41" fontId="11" fillId="0" borderId="0" applyFont="0" applyFill="0" applyBorder="0" applyAlignment="0" applyProtection="0">
      <alignment vertical="center"/>
    </xf>
    <xf numFmtId="176" fontId="124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59" fillId="0" borderId="0" applyFont="0" applyFill="0" applyBorder="0" applyAlignment="0" applyProtection="0"/>
    <xf numFmtId="41" fontId="8" fillId="0" borderId="0" applyFont="0" applyFill="0" applyBorder="0" applyAlignment="0" applyProtection="0"/>
    <xf numFmtId="176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81" fontId="1" fillId="0" borderId="0" applyFont="0" applyFill="0" applyBorder="0" applyAlignment="0" applyProtection="0"/>
    <xf numFmtId="41" fontId="9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25" fillId="0" borderId="0"/>
    <xf numFmtId="0" fontId="2" fillId="0" borderId="0" applyFont="0" applyFill="0" applyBorder="0" applyAlignment="0" applyProtection="0"/>
    <xf numFmtId="181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9" fontId="2" fillId="0" borderId="0" applyFont="0" applyFill="0" applyBorder="0" applyAlignment="0" applyProtection="0"/>
    <xf numFmtId="41" fontId="8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126" fillId="0" borderId="0"/>
    <xf numFmtId="178" fontId="59" fillId="0" borderId="0" applyFont="0" applyFill="0" applyBorder="0" applyAlignment="0" applyProtection="0"/>
    <xf numFmtId="176" fontId="2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204" fontId="8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84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209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178" fontId="59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204" fontId="8" fillId="0" borderId="0" applyFont="0" applyFill="0" applyBorder="0" applyAlignment="0" applyProtection="0"/>
    <xf numFmtId="209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90" fillId="0" borderId="0" applyFont="0" applyFill="0" applyBorder="0" applyAlignment="0" applyProtection="0">
      <alignment vertical="center"/>
    </xf>
    <xf numFmtId="41" fontId="127" fillId="0" borderId="0" applyFont="0" applyFill="0" applyBorder="0" applyAlignment="0" applyProtection="0">
      <alignment vertical="center"/>
    </xf>
    <xf numFmtId="41" fontId="127" fillId="0" borderId="0" applyFont="0" applyFill="0" applyBorder="0" applyAlignment="0" applyProtection="0">
      <alignment vertical="center"/>
    </xf>
    <xf numFmtId="41" fontId="128" fillId="0" borderId="0" applyFont="0" applyFill="0" applyBorder="0" applyAlignment="0" applyProtection="0">
      <alignment vertical="center"/>
    </xf>
    <xf numFmtId="184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2" fillId="0" borderId="0" applyFont="0" applyFill="0" applyBorder="0" applyAlignment="0" applyProtection="0"/>
    <xf numFmtId="209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209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23" fillId="0" borderId="9" applyNumberFormat="0" applyFill="0" applyAlignment="0" applyProtection="0">
      <alignment vertical="center"/>
    </xf>
    <xf numFmtId="0" fontId="104" fillId="0" borderId="14" applyNumberFormat="0" applyFill="0" applyAlignment="0" applyProtection="0">
      <alignment vertical="center"/>
    </xf>
    <xf numFmtId="0" fontId="130" fillId="0" borderId="4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29" fillId="0" borderId="4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04" fillId="0" borderId="14" applyNumberFormat="0" applyFill="0" applyAlignment="0" applyProtection="0">
      <alignment vertical="center"/>
    </xf>
    <xf numFmtId="0" fontId="130" fillId="0" borderId="4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5" fillId="0" borderId="15" applyNumberFormat="0" applyFill="0" applyAlignment="0" applyProtection="0">
      <alignment vertical="center"/>
    </xf>
    <xf numFmtId="0" fontId="105" fillId="0" borderId="45" applyNumberFormat="0" applyFill="0" applyAlignment="0" applyProtection="0">
      <alignment vertical="center"/>
    </xf>
    <xf numFmtId="0" fontId="106" fillId="0" borderId="15" applyNumberFormat="0" applyFill="0" applyAlignment="0" applyProtection="0">
      <alignment vertical="center"/>
    </xf>
    <xf numFmtId="0" fontId="106" fillId="0" borderId="45" applyNumberFormat="0" applyFill="0" applyAlignment="0" applyProtection="0">
      <alignment vertical="center"/>
    </xf>
    <xf numFmtId="0" fontId="85" fillId="0" borderId="15" applyNumberFormat="0" applyFill="0" applyAlignment="0" applyProtection="0">
      <alignment vertical="center"/>
    </xf>
    <xf numFmtId="0" fontId="105" fillId="0" borderId="15" applyNumberFormat="0" applyFill="0" applyAlignment="0" applyProtection="0">
      <alignment vertical="center"/>
    </xf>
    <xf numFmtId="0" fontId="105" fillId="0" borderId="4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07" fillId="13" borderId="40" applyNumberFormat="0" applyAlignment="0" applyProtection="0">
      <alignment vertical="center"/>
    </xf>
    <xf numFmtId="0" fontId="107" fillId="59" borderId="40" applyNumberFormat="0" applyAlignment="0" applyProtection="0">
      <alignment vertical="center"/>
    </xf>
    <xf numFmtId="0" fontId="108" fillId="13" borderId="40" applyNumberFormat="0" applyAlignment="0" applyProtection="0">
      <alignment vertical="center"/>
    </xf>
    <xf numFmtId="0" fontId="108" fillId="59" borderId="40" applyNumberFormat="0" applyAlignment="0" applyProtection="0">
      <alignment vertical="center"/>
    </xf>
    <xf numFmtId="0" fontId="86" fillId="13" borderId="1" applyNumberFormat="0" applyAlignment="0" applyProtection="0">
      <alignment vertical="center"/>
    </xf>
    <xf numFmtId="0" fontId="107" fillId="13" borderId="40" applyNumberFormat="0" applyAlignment="0" applyProtection="0">
      <alignment vertical="center"/>
    </xf>
    <xf numFmtId="0" fontId="107" fillId="59" borderId="40" applyNumberFormat="0" applyAlignment="0" applyProtection="0">
      <alignment vertical="center"/>
    </xf>
    <xf numFmtId="0" fontId="18" fillId="13" borderId="1" applyNumberFormat="0" applyAlignment="0" applyProtection="0">
      <alignment vertical="center"/>
    </xf>
    <xf numFmtId="0" fontId="18" fillId="13" borderId="1" applyNumberFormat="0" applyAlignment="0" applyProtection="0">
      <alignment vertical="center"/>
    </xf>
    <xf numFmtId="4" fontId="81" fillId="0" borderId="0">
      <protection locked="0"/>
    </xf>
    <xf numFmtId="0" fontId="8" fillId="0" borderId="0">
      <protection locked="0"/>
    </xf>
    <xf numFmtId="0" fontId="25" fillId="0" borderId="5" applyNumberFormat="0" applyFill="0" applyAlignment="0" applyProtection="0">
      <alignment vertical="center"/>
    </xf>
    <xf numFmtId="0" fontId="109" fillId="0" borderId="16" applyNumberFormat="0" applyFill="0" applyAlignment="0" applyProtection="0">
      <alignment vertical="center"/>
    </xf>
    <xf numFmtId="0" fontId="132" fillId="0" borderId="4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31" fillId="0" borderId="4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09" fillId="0" borderId="16" applyNumberFormat="0" applyFill="0" applyAlignment="0" applyProtection="0">
      <alignment vertical="center"/>
    </xf>
    <xf numFmtId="0" fontId="132" fillId="0" borderId="4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10" fillId="0" borderId="17" applyNumberFormat="0" applyFill="0" applyAlignment="0" applyProtection="0">
      <alignment vertical="center"/>
    </xf>
    <xf numFmtId="0" fontId="134" fillId="0" borderId="4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33" fillId="0" borderId="4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10" fillId="0" borderId="17" applyNumberFormat="0" applyFill="0" applyAlignment="0" applyProtection="0">
      <alignment vertical="center"/>
    </xf>
    <xf numFmtId="0" fontId="134" fillId="0" borderId="4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11" fillId="0" borderId="18" applyNumberFormat="0" applyFill="0" applyAlignment="0" applyProtection="0">
      <alignment vertical="center"/>
    </xf>
    <xf numFmtId="0" fontId="136" fillId="0" borderId="4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135" fillId="0" borderId="4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111" fillId="0" borderId="18" applyNumberFormat="0" applyFill="0" applyAlignment="0" applyProtection="0">
      <alignment vertical="center"/>
    </xf>
    <xf numFmtId="0" fontId="136" fillId="0" borderId="4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3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2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12" fillId="0" borderId="0" applyNumberFormat="0" applyFill="0" applyBorder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13" fillId="6" borderId="0" applyNumberFormat="0" applyBorder="0" applyAlignment="0" applyProtection="0">
      <alignment vertical="center"/>
    </xf>
    <xf numFmtId="0" fontId="113" fillId="60" borderId="0" applyNumberFormat="0" applyBorder="0" applyAlignment="0" applyProtection="0">
      <alignment vertical="center"/>
    </xf>
    <xf numFmtId="0" fontId="114" fillId="6" borderId="0" applyNumberFormat="0" applyBorder="0" applyAlignment="0" applyProtection="0">
      <alignment vertical="center"/>
    </xf>
    <xf numFmtId="0" fontId="114" fillId="60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113" fillId="6" borderId="0" applyNumberFormat="0" applyBorder="0" applyAlignment="0" applyProtection="0">
      <alignment vertical="center"/>
    </xf>
    <xf numFmtId="0" fontId="113" fillId="6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5" fillId="0" borderId="0" applyNumberFormat="0" applyFill="0" applyBorder="0" applyProtection="0">
      <alignment horizontal="left" wrapText="1" readingOrder="1"/>
    </xf>
    <xf numFmtId="0" fontId="20" fillId="22" borderId="12" applyNumberFormat="0" applyAlignment="0" applyProtection="0">
      <alignment vertical="center"/>
    </xf>
    <xf numFmtId="0" fontId="115" fillId="28" borderId="43" applyNumberFormat="0" applyAlignment="0" applyProtection="0">
      <alignment vertical="center"/>
    </xf>
    <xf numFmtId="0" fontId="115" fillId="57" borderId="43" applyNumberFormat="0" applyAlignment="0" applyProtection="0">
      <alignment vertical="center"/>
    </xf>
    <xf numFmtId="0" fontId="116" fillId="28" borderId="43" applyNumberFormat="0" applyAlignment="0" applyProtection="0">
      <alignment vertical="center"/>
    </xf>
    <xf numFmtId="0" fontId="116" fillId="57" borderId="43" applyNumberFormat="0" applyAlignment="0" applyProtection="0">
      <alignment vertical="center"/>
    </xf>
    <xf numFmtId="0" fontId="88" fillId="28" borderId="12" applyNumberFormat="0" applyAlignment="0" applyProtection="0">
      <alignment vertical="center"/>
    </xf>
    <xf numFmtId="0" fontId="115" fillId="28" borderId="43" applyNumberFormat="0" applyAlignment="0" applyProtection="0">
      <alignment vertical="center"/>
    </xf>
    <xf numFmtId="0" fontId="115" fillId="57" borderId="43" applyNumberFormat="0" applyAlignment="0" applyProtection="0">
      <alignment vertical="center"/>
    </xf>
    <xf numFmtId="0" fontId="20" fillId="28" borderId="12" applyNumberFormat="0" applyAlignment="0" applyProtection="0">
      <alignment vertical="center"/>
    </xf>
    <xf numFmtId="0" fontId="20" fillId="28" borderId="12" applyNumberFormat="0" applyAlignment="0" applyProtection="0">
      <alignment vertical="center"/>
    </xf>
    <xf numFmtId="176" fontId="8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" fillId="0" borderId="0" applyFont="0" applyFill="0" applyBorder="0" applyAlignment="0" applyProtection="0"/>
    <xf numFmtId="42" fontId="11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210" fontId="89" fillId="0" borderId="0">
      <protection locked="0"/>
    </xf>
    <xf numFmtId="0" fontId="2" fillId="0" borderId="0"/>
    <xf numFmtId="0" fontId="13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8" fillId="0" borderId="0"/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" fillId="0" borderId="0"/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8" fillId="0" borderId="0"/>
    <xf numFmtId="0" fontId="138" fillId="0" borderId="0">
      <alignment vertical="center"/>
    </xf>
    <xf numFmtId="0" fontId="8" fillId="0" borderId="0"/>
    <xf numFmtId="0" fontId="138" fillId="0" borderId="0">
      <alignment vertical="center"/>
    </xf>
    <xf numFmtId="0" fontId="8" fillId="0" borderId="0"/>
    <xf numFmtId="0" fontId="138" fillId="0" borderId="0">
      <alignment vertical="center"/>
    </xf>
    <xf numFmtId="0" fontId="8" fillId="0" borderId="0"/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/>
    <xf numFmtId="0" fontId="8" fillId="0" borderId="0">
      <alignment vertical="center"/>
    </xf>
    <xf numFmtId="0" fontId="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8" fillId="0" borderId="0">
      <alignment vertical="center"/>
    </xf>
    <xf numFmtId="0" fontId="1" fillId="0" borderId="0"/>
    <xf numFmtId="0" fontId="124" fillId="0" borderId="0"/>
    <xf numFmtId="0" fontId="2" fillId="0" borderId="0"/>
    <xf numFmtId="0" fontId="138" fillId="0" borderId="0">
      <alignment vertical="center"/>
    </xf>
    <xf numFmtId="0" fontId="1" fillId="0" borderId="0"/>
    <xf numFmtId="0" fontId="2" fillId="0" borderId="0"/>
    <xf numFmtId="0" fontId="8" fillId="0" borderId="0"/>
    <xf numFmtId="0" fontId="90" fillId="0" borderId="0">
      <alignment vertical="center"/>
    </xf>
    <xf numFmtId="0" fontId="1" fillId="0" borderId="0"/>
    <xf numFmtId="0" fontId="8" fillId="0" borderId="0">
      <alignment vertical="center"/>
    </xf>
    <xf numFmtId="0" fontId="117" fillId="0" borderId="0">
      <alignment vertical="center"/>
    </xf>
    <xf numFmtId="0" fontId="8" fillId="0" borderId="0">
      <alignment vertical="center"/>
    </xf>
    <xf numFmtId="0" fontId="126" fillId="0" borderId="0"/>
    <xf numFmtId="0" fontId="59" fillId="0" borderId="0"/>
    <xf numFmtId="0" fontId="8" fillId="0" borderId="0"/>
    <xf numFmtId="0" fontId="90" fillId="0" borderId="0">
      <alignment vertical="center"/>
    </xf>
    <xf numFmtId="0" fontId="8" fillId="0" borderId="0"/>
    <xf numFmtId="0" fontId="8" fillId="0" borderId="0"/>
    <xf numFmtId="0" fontId="1" fillId="0" borderId="0"/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2" fillId="0" borderId="0"/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2" fillId="0" borderId="0"/>
    <xf numFmtId="0" fontId="138" fillId="0" borderId="0">
      <alignment vertical="center"/>
    </xf>
    <xf numFmtId="0" fontId="1" fillId="0" borderId="0"/>
    <xf numFmtId="0" fontId="90" fillId="0" borderId="0">
      <alignment vertical="center"/>
    </xf>
    <xf numFmtId="0" fontId="1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1" fillId="0" borderId="0">
      <alignment vertical="center"/>
    </xf>
    <xf numFmtId="0" fontId="127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9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9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8" fillId="0" borderId="0">
      <alignment vertical="center"/>
    </xf>
    <xf numFmtId="0" fontId="11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8" fillId="0" borderId="0"/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8" fillId="0" borderId="0">
      <alignment vertical="center"/>
    </xf>
    <xf numFmtId="0" fontId="90" fillId="0" borderId="0">
      <alignment vertical="center"/>
    </xf>
    <xf numFmtId="0" fontId="8" fillId="0" borderId="0"/>
    <xf numFmtId="0" fontId="8" fillId="0" borderId="0"/>
    <xf numFmtId="0" fontId="8" fillId="0" borderId="0"/>
    <xf numFmtId="0" fontId="138" fillId="0" borderId="0">
      <alignment vertical="center"/>
    </xf>
    <xf numFmtId="0" fontId="59" fillId="0" borderId="0"/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5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8" fillId="0" borderId="0">
      <alignment vertical="center"/>
    </xf>
    <xf numFmtId="0" fontId="8" fillId="0" borderId="0"/>
    <xf numFmtId="0" fontId="138" fillId="0" borderId="0">
      <alignment vertical="center"/>
    </xf>
    <xf numFmtId="0" fontId="90" fillId="0" borderId="0">
      <alignment vertical="center"/>
    </xf>
    <xf numFmtId="0" fontId="11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8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1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8" fillId="0" borderId="0">
      <alignment vertical="center"/>
    </xf>
    <xf numFmtId="0" fontId="8" fillId="0" borderId="0"/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38" fillId="0" borderId="0">
      <alignment vertical="center"/>
    </xf>
    <xf numFmtId="0" fontId="90" fillId="0" borderId="0">
      <alignment vertical="center"/>
    </xf>
    <xf numFmtId="0" fontId="11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2" fillId="0" borderId="0"/>
    <xf numFmtId="0" fontId="1" fillId="0" borderId="0"/>
    <xf numFmtId="0" fontId="2" fillId="0" borderId="0"/>
    <xf numFmtId="0" fontId="81" fillId="0" borderId="19">
      <protection locked="0"/>
    </xf>
    <xf numFmtId="211" fontId="89" fillId="0" borderId="0">
      <protection locked="0"/>
    </xf>
    <xf numFmtId="178" fontId="89" fillId="0" borderId="0">
      <protection locked="0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16" fillId="23" borderId="2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22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1" fillId="22" borderId="1" applyNumberFormat="0" applyAlignment="0" applyProtection="0">
      <alignment vertical="center"/>
    </xf>
    <xf numFmtId="0" fontId="16" fillId="23" borderId="2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22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2" fillId="0" borderId="0"/>
    <xf numFmtId="41" fontId="8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/>
    <xf numFmtId="176" fontId="2" fillId="0" borderId="0" applyFont="0" applyFill="0" applyBorder="0" applyAlignment="0" applyProtection="0"/>
  </cellStyleXfs>
  <cellXfs count="1201">
    <xf numFmtId="0" fontId="0" fillId="0" borderId="0" xfId="0"/>
    <xf numFmtId="0" fontId="141" fillId="0" borderId="0" xfId="0" applyFont="1" applyFill="1" applyAlignment="1" applyProtection="1">
      <alignment horizontal="centerContinuous" vertical="center"/>
    </xf>
    <xf numFmtId="0" fontId="142" fillId="0" borderId="0" xfId="0" applyFont="1" applyFill="1" applyProtection="1"/>
    <xf numFmtId="0" fontId="140" fillId="0" borderId="0" xfId="0" applyFont="1" applyFill="1" applyAlignment="1">
      <alignment vertical="top"/>
    </xf>
    <xf numFmtId="0" fontId="140" fillId="0" borderId="0" xfId="0" applyFont="1" applyFill="1" applyAlignment="1">
      <alignment vertical="center"/>
    </xf>
    <xf numFmtId="0" fontId="140" fillId="0" borderId="0" xfId="0" applyFont="1" applyFill="1"/>
    <xf numFmtId="0" fontId="142" fillId="0" borderId="0" xfId="0" applyFont="1" applyFill="1"/>
    <xf numFmtId="0" fontId="142" fillId="0" borderId="0" xfId="0" applyFont="1" applyFill="1" applyBorder="1"/>
    <xf numFmtId="0" fontId="140" fillId="62" borderId="26" xfId="0" applyFont="1" applyFill="1" applyBorder="1" applyAlignment="1" applyProtection="1">
      <alignment horizontal="center" vertical="center"/>
    </xf>
    <xf numFmtId="0" fontId="140" fillId="62" borderId="23" xfId="0" applyFont="1" applyFill="1" applyBorder="1" applyAlignment="1" applyProtection="1">
      <alignment horizontal="center" vertical="center"/>
    </xf>
    <xf numFmtId="0" fontId="140" fillId="62" borderId="22" xfId="0" applyFont="1" applyFill="1" applyBorder="1" applyAlignment="1" applyProtection="1">
      <alignment horizontal="center" vertical="center"/>
    </xf>
    <xf numFmtId="0" fontId="143" fillId="0" borderId="0" xfId="0" applyFont="1" applyFill="1"/>
    <xf numFmtId="176" fontId="144" fillId="64" borderId="0" xfId="1003" applyFont="1" applyFill="1" applyAlignment="1">
      <alignment horizontal="right"/>
    </xf>
    <xf numFmtId="176" fontId="144" fillId="0" borderId="20" xfId="1003" applyFont="1" applyFill="1" applyBorder="1" applyAlignment="1">
      <alignment horizontal="right"/>
    </xf>
    <xf numFmtId="0" fontId="144" fillId="0" borderId="22" xfId="0" applyFont="1" applyFill="1" applyBorder="1" applyAlignment="1" applyProtection="1">
      <alignment horizontal="center" vertical="center"/>
    </xf>
    <xf numFmtId="0" fontId="144" fillId="0" borderId="20" xfId="0" applyFont="1" applyFill="1" applyBorder="1" applyAlignment="1">
      <alignment vertical="center"/>
    </xf>
    <xf numFmtId="176" fontId="140" fillId="0" borderId="0" xfId="1003" applyFont="1" applyFill="1"/>
    <xf numFmtId="0" fontId="140" fillId="0" borderId="0" xfId="0" applyFont="1" applyFill="1" applyAlignment="1">
      <alignment horizontal="right" vertical="top"/>
    </xf>
    <xf numFmtId="0" fontId="140" fillId="62" borderId="31" xfId="0" applyFont="1" applyFill="1" applyBorder="1" applyAlignment="1">
      <alignment horizontal="center" vertical="center"/>
    </xf>
    <xf numFmtId="0" fontId="140" fillId="62" borderId="21" xfId="0" applyFont="1" applyFill="1" applyBorder="1" applyAlignment="1">
      <alignment horizontal="center" vertical="center"/>
    </xf>
    <xf numFmtId="184" fontId="144" fillId="64" borderId="0" xfId="1614" applyNumberFormat="1" applyFont="1" applyFill="1" applyAlignment="1"/>
    <xf numFmtId="176" fontId="142" fillId="0" borderId="0" xfId="1003" applyFont="1" applyFill="1" applyBorder="1" applyProtection="1"/>
    <xf numFmtId="0" fontId="140" fillId="62" borderId="21" xfId="0" applyFont="1" applyFill="1" applyBorder="1" applyAlignment="1">
      <alignment horizontal="center" vertical="center"/>
    </xf>
    <xf numFmtId="0" fontId="142" fillId="0" borderId="0" xfId="0" applyFont="1" applyFill="1" applyBorder="1" applyAlignment="1" applyProtection="1">
      <alignment horizontal="left"/>
    </xf>
    <xf numFmtId="0" fontId="144" fillId="0" borderId="0" xfId="0" applyFont="1" applyFill="1" applyAlignment="1">
      <alignment vertical="top"/>
    </xf>
    <xf numFmtId="0" fontId="144" fillId="0" borderId="0" xfId="0" applyFont="1" applyFill="1" applyAlignment="1">
      <alignment vertical="center"/>
    </xf>
    <xf numFmtId="0" fontId="144" fillId="0" borderId="0" xfId="0" applyFont="1" applyFill="1"/>
    <xf numFmtId="0" fontId="147" fillId="0" borderId="0" xfId="0" applyFont="1" applyFill="1"/>
    <xf numFmtId="176" fontId="144" fillId="0" borderId="0" xfId="1003" applyFont="1" applyFill="1"/>
    <xf numFmtId="0" fontId="145" fillId="0" borderId="0" xfId="0" applyFont="1" applyFill="1"/>
    <xf numFmtId="0" fontId="140" fillId="0" borderId="0" xfId="0" applyFont="1" applyFill="1" applyBorder="1" applyAlignment="1" applyProtection="1">
      <alignment horizontal="left" vertical="top"/>
    </xf>
    <xf numFmtId="0" fontId="143" fillId="0" borderId="0" xfId="0" applyFont="1" applyFill="1" applyAlignment="1">
      <alignment vertical="top"/>
    </xf>
    <xf numFmtId="0" fontId="140" fillId="0" borderId="0" xfId="0" applyFont="1" applyFill="1" applyAlignment="1" applyProtection="1">
      <alignment horizontal="centerContinuous" vertical="center"/>
    </xf>
    <xf numFmtId="0" fontId="143" fillId="0" borderId="0" xfId="0" applyFont="1" applyFill="1" applyAlignment="1">
      <alignment vertical="center"/>
    </xf>
    <xf numFmtId="0" fontId="148" fillId="0" borderId="0" xfId="0" applyFont="1" applyFill="1"/>
    <xf numFmtId="0" fontId="140" fillId="0" borderId="0" xfId="0" applyFont="1" applyFill="1" applyAlignment="1">
      <alignment horizontal="center" vertical="center"/>
    </xf>
    <xf numFmtId="0" fontId="140" fillId="62" borderId="35" xfId="0" applyFont="1" applyFill="1" applyBorder="1" applyAlignment="1" applyProtection="1">
      <alignment horizontal="center" vertical="center"/>
    </xf>
    <xf numFmtId="0" fontId="140" fillId="62" borderId="37" xfId="0" applyFont="1" applyFill="1" applyBorder="1" applyAlignment="1" applyProtection="1">
      <alignment horizontal="center" vertical="center"/>
    </xf>
    <xf numFmtId="0" fontId="143" fillId="62" borderId="37" xfId="0" applyFont="1" applyFill="1" applyBorder="1" applyAlignment="1" applyProtection="1">
      <alignment horizontal="center" vertical="center"/>
    </xf>
    <xf numFmtId="0" fontId="140" fillId="62" borderId="31" xfId="0" applyFont="1" applyFill="1" applyBorder="1" applyAlignment="1" applyProtection="1">
      <alignment horizontal="center" vertical="center" shrinkToFit="1"/>
    </xf>
    <xf numFmtId="0" fontId="143" fillId="62" borderId="21" xfId="0" applyFont="1" applyFill="1" applyBorder="1" applyAlignment="1">
      <alignment horizontal="center" vertical="center"/>
    </xf>
    <xf numFmtId="0" fontId="148" fillId="61" borderId="23" xfId="0" applyFont="1" applyFill="1" applyBorder="1" applyAlignment="1" applyProtection="1">
      <alignment horizontal="center"/>
    </xf>
    <xf numFmtId="176" fontId="148" fillId="0" borderId="0" xfId="1003" applyNumberFormat="1" applyFont="1" applyFill="1" applyProtection="1"/>
    <xf numFmtId="176" fontId="148" fillId="61" borderId="0" xfId="1003" applyNumberFormat="1" applyFont="1" applyFill="1" applyProtection="1"/>
    <xf numFmtId="0" fontId="140" fillId="61" borderId="23" xfId="0" applyFont="1" applyFill="1" applyBorder="1" applyAlignment="1" applyProtection="1">
      <alignment horizontal="center"/>
    </xf>
    <xf numFmtId="176" fontId="140" fillId="0" borderId="0" xfId="1003" applyNumberFormat="1" applyFont="1" applyFill="1" applyProtection="1"/>
    <xf numFmtId="180" fontId="140" fillId="0" borderId="0" xfId="1003" applyNumberFormat="1" applyFont="1" applyFill="1" applyBorder="1" applyProtection="1"/>
    <xf numFmtId="180" fontId="140" fillId="0" borderId="0" xfId="0" applyNumberFormat="1" applyFont="1" applyFill="1"/>
    <xf numFmtId="180" fontId="143" fillId="0" borderId="0" xfId="1003" applyNumberFormat="1" applyFont="1" applyFill="1" applyBorder="1" applyProtection="1"/>
    <xf numFmtId="180" fontId="143" fillId="0" borderId="0" xfId="0" applyNumberFormat="1" applyFont="1" applyFill="1"/>
    <xf numFmtId="41" fontId="143" fillId="63" borderId="0" xfId="1003" applyNumberFormat="1" applyFont="1" applyFill="1" applyBorder="1" applyProtection="1"/>
    <xf numFmtId="180" fontId="143" fillId="64" borderId="0" xfId="1003" applyNumberFormat="1" applyFont="1" applyFill="1" applyBorder="1" applyProtection="1"/>
    <xf numFmtId="180" fontId="143" fillId="64" borderId="0" xfId="0" applyNumberFormat="1" applyFont="1" applyFill="1"/>
    <xf numFmtId="0" fontId="140" fillId="61" borderId="22" xfId="0" applyFont="1" applyFill="1" applyBorder="1" applyAlignment="1" applyProtection="1">
      <alignment horizontal="center"/>
    </xf>
    <xf numFmtId="180" fontId="140" fillId="0" borderId="20" xfId="1003" applyNumberFormat="1" applyFont="1" applyFill="1" applyBorder="1" applyProtection="1"/>
    <xf numFmtId="180" fontId="140" fillId="0" borderId="20" xfId="0" applyNumberFormat="1" applyFont="1" applyFill="1" applyBorder="1"/>
    <xf numFmtId="41" fontId="143" fillId="63" borderId="20" xfId="1003" applyNumberFormat="1" applyFont="1" applyFill="1" applyBorder="1" applyProtection="1"/>
    <xf numFmtId="180" fontId="143" fillId="64" borderId="20" xfId="1003" applyNumberFormat="1" applyFont="1" applyFill="1" applyBorder="1" applyProtection="1"/>
    <xf numFmtId="180" fontId="143" fillId="64" borderId="20" xfId="0" applyNumberFormat="1" applyFont="1" applyFill="1" applyBorder="1"/>
    <xf numFmtId="179" fontId="142" fillId="0" borderId="0" xfId="1003" applyNumberFormat="1" applyFont="1" applyFill="1" applyBorder="1"/>
    <xf numFmtId="176" fontId="142" fillId="0" borderId="0" xfId="1003" applyFont="1" applyFill="1" applyBorder="1"/>
    <xf numFmtId="179" fontId="142" fillId="0" borderId="0" xfId="1003" applyNumberFormat="1" applyFont="1" applyFill="1" applyBorder="1" applyProtection="1"/>
    <xf numFmtId="176" fontId="140" fillId="0" borderId="0" xfId="1003" applyFont="1" applyFill="1" applyBorder="1" applyAlignment="1" applyProtection="1">
      <alignment vertical="top"/>
    </xf>
    <xf numFmtId="179" fontId="140" fillId="0" borderId="0" xfId="1003" applyNumberFormat="1" applyFont="1" applyFill="1" applyBorder="1" applyAlignment="1" applyProtection="1">
      <alignment vertical="top"/>
    </xf>
    <xf numFmtId="0" fontId="143" fillId="0" borderId="0" xfId="0" applyFont="1" applyFill="1" applyAlignment="1">
      <alignment horizontal="right" vertical="top"/>
    </xf>
    <xf numFmtId="180" fontId="140" fillId="0" borderId="0" xfId="1003" applyNumberFormat="1" applyFont="1" applyFill="1" applyBorder="1" applyAlignment="1" applyProtection="1"/>
    <xf numFmtId="180" fontId="140" fillId="0" borderId="0" xfId="0" applyNumberFormat="1" applyFont="1" applyFill="1" applyBorder="1" applyAlignment="1"/>
    <xf numFmtId="180" fontId="143" fillId="64" borderId="0" xfId="1003" applyNumberFormat="1" applyFont="1" applyFill="1" applyBorder="1" applyAlignment="1" applyProtection="1"/>
    <xf numFmtId="180" fontId="143" fillId="64" borderId="0" xfId="0" applyNumberFormat="1" applyFont="1" applyFill="1" applyBorder="1" applyAlignment="1"/>
    <xf numFmtId="0" fontId="140" fillId="62" borderId="34" xfId="0" applyFont="1" applyFill="1" applyBorder="1" applyAlignment="1" applyProtection="1">
      <alignment horizontal="centerContinuous" vertical="center"/>
    </xf>
    <xf numFmtId="0" fontId="140" fillId="62" borderId="32" xfId="0" applyFont="1" applyFill="1" applyBorder="1" applyAlignment="1" applyProtection="1">
      <alignment horizontal="centerContinuous" vertical="center"/>
    </xf>
    <xf numFmtId="0" fontId="140" fillId="62" borderId="33" xfId="0" applyFont="1" applyFill="1" applyBorder="1" applyAlignment="1" applyProtection="1">
      <alignment horizontal="centerContinuous" vertical="center"/>
    </xf>
    <xf numFmtId="180" fontId="140" fillId="0" borderId="0" xfId="1003" applyNumberFormat="1" applyFont="1" applyFill="1" applyProtection="1"/>
    <xf numFmtId="0" fontId="140" fillId="61" borderId="23" xfId="0" applyFont="1" applyFill="1" applyBorder="1" applyAlignment="1" applyProtection="1">
      <alignment horizontal="center" vertical="center"/>
    </xf>
    <xf numFmtId="41" fontId="143" fillId="63" borderId="0" xfId="1003" applyNumberFormat="1" applyFont="1" applyFill="1" applyBorder="1" applyAlignment="1" applyProtection="1"/>
    <xf numFmtId="0" fontId="140" fillId="61" borderId="23" xfId="0" applyFont="1" applyFill="1" applyBorder="1" applyAlignment="1" applyProtection="1">
      <alignment horizontal="center" shrinkToFit="1"/>
    </xf>
    <xf numFmtId="0" fontId="140" fillId="61" borderId="22" xfId="0" applyFont="1" applyFill="1" applyBorder="1" applyAlignment="1" applyProtection="1">
      <alignment horizontal="center" vertical="center"/>
    </xf>
    <xf numFmtId="180" fontId="140" fillId="0" borderId="20" xfId="1003" applyNumberFormat="1" applyFont="1" applyFill="1" applyBorder="1" applyAlignment="1" applyProtection="1">
      <alignment vertical="center"/>
    </xf>
    <xf numFmtId="176" fontId="140" fillId="0" borderId="20" xfId="1003" applyNumberFormat="1" applyFont="1" applyFill="1" applyBorder="1" applyAlignment="1" applyProtection="1">
      <alignment vertical="center"/>
    </xf>
    <xf numFmtId="180" fontId="140" fillId="0" borderId="20" xfId="0" applyNumberFormat="1" applyFont="1" applyFill="1" applyBorder="1" applyAlignment="1">
      <alignment vertical="center"/>
    </xf>
    <xf numFmtId="0" fontId="140" fillId="0" borderId="20" xfId="0" applyFont="1" applyFill="1" applyBorder="1"/>
    <xf numFmtId="0" fontId="143" fillId="0" borderId="20" xfId="0" applyFont="1" applyFill="1" applyBorder="1"/>
    <xf numFmtId="41" fontId="149" fillId="61" borderId="0" xfId="1010" applyNumberFormat="1" applyFont="1" applyFill="1" applyAlignment="1" applyProtection="1">
      <alignment horizontal="right"/>
      <protection locked="0"/>
    </xf>
    <xf numFmtId="0" fontId="144" fillId="0" borderId="23" xfId="1378" applyFont="1" applyFill="1" applyBorder="1" applyAlignment="1" applyProtection="1">
      <alignment horizontal="center"/>
    </xf>
    <xf numFmtId="0" fontId="90" fillId="0" borderId="0" xfId="1387" applyFont="1" applyFill="1" applyAlignment="1">
      <alignment vertical="center"/>
    </xf>
    <xf numFmtId="0" fontId="144" fillId="0" borderId="23" xfId="1387" applyFont="1" applyFill="1" applyBorder="1" applyAlignment="1">
      <alignment horizontal="center" wrapText="1"/>
    </xf>
    <xf numFmtId="216" fontId="144" fillId="0" borderId="0" xfId="1387" applyNumberFormat="1" applyFont="1" applyFill="1" applyBorder="1" applyAlignment="1">
      <alignment horizontal="right"/>
    </xf>
    <xf numFmtId="0" fontId="145" fillId="0" borderId="23" xfId="1387" applyFont="1" applyFill="1" applyBorder="1" applyAlignment="1">
      <alignment horizontal="center" wrapText="1"/>
    </xf>
    <xf numFmtId="0" fontId="147" fillId="0" borderId="0" xfId="1387" applyFont="1" applyFill="1" applyAlignment="1"/>
    <xf numFmtId="0" fontId="144" fillId="65" borderId="22" xfId="1387" applyFont="1" applyFill="1" applyBorder="1" applyAlignment="1">
      <alignment horizontal="center" vertical="center" wrapText="1"/>
    </xf>
    <xf numFmtId="0" fontId="144" fillId="65" borderId="8" xfId="1387" applyFont="1" applyFill="1" applyBorder="1" applyAlignment="1">
      <alignment horizontal="center" vertical="center" wrapText="1"/>
    </xf>
    <xf numFmtId="0" fontId="144" fillId="65" borderId="31" xfId="1387" applyFont="1" applyFill="1" applyBorder="1" applyAlignment="1">
      <alignment horizontal="center" vertical="center"/>
    </xf>
    <xf numFmtId="0" fontId="144" fillId="65" borderId="22" xfId="1387" applyFont="1" applyFill="1" applyBorder="1" applyAlignment="1">
      <alignment horizontal="center" vertical="center"/>
    </xf>
    <xf numFmtId="41" fontId="144" fillId="64" borderId="0" xfId="1010" applyNumberFormat="1" applyFont="1" applyFill="1" applyAlignment="1" applyProtection="1">
      <alignment horizontal="right"/>
      <protection locked="0"/>
    </xf>
    <xf numFmtId="217" fontId="144" fillId="0" borderId="0" xfId="1387" applyNumberFormat="1" applyFont="1" applyFill="1" applyBorder="1" applyAlignment="1">
      <alignment horizontal="right"/>
    </xf>
    <xf numFmtId="217" fontId="145" fillId="61" borderId="0" xfId="1387" applyNumberFormat="1" applyFont="1" applyFill="1" applyBorder="1" applyAlignment="1">
      <alignment horizontal="right"/>
    </xf>
    <xf numFmtId="41" fontId="144" fillId="64" borderId="24" xfId="1010" applyNumberFormat="1" applyFont="1" applyFill="1" applyBorder="1" applyAlignment="1" applyProtection="1">
      <alignment horizontal="right"/>
      <protection locked="0"/>
    </xf>
    <xf numFmtId="41" fontId="144" fillId="64" borderId="0" xfId="1010" applyNumberFormat="1" applyFont="1" applyFill="1" applyBorder="1" applyAlignment="1" applyProtection="1">
      <protection locked="0"/>
    </xf>
    <xf numFmtId="41" fontId="153" fillId="0" borderId="0" xfId="1010" applyNumberFormat="1" applyFont="1" applyFill="1" applyBorder="1" applyAlignment="1" applyProtection="1"/>
    <xf numFmtId="0" fontId="153" fillId="0" borderId="0" xfId="1378" applyFont="1" applyFill="1" applyAlignment="1" applyProtection="1">
      <alignment horizontal="left"/>
    </xf>
    <xf numFmtId="0" fontId="153" fillId="0" borderId="0" xfId="1378" applyFont="1" applyFill="1" applyProtection="1"/>
    <xf numFmtId="0" fontId="153" fillId="0" borderId="23" xfId="1378" applyFont="1" applyFill="1" applyBorder="1" applyAlignment="1" applyProtection="1">
      <alignment horizontal="center"/>
    </xf>
    <xf numFmtId="41" fontId="153" fillId="0" borderId="0" xfId="1010" applyNumberFormat="1" applyFont="1" applyFill="1" applyAlignment="1" applyProtection="1">
      <protection locked="0"/>
    </xf>
    <xf numFmtId="41" fontId="153" fillId="0" borderId="0" xfId="1010" applyNumberFormat="1" applyFont="1" applyFill="1" applyAlignment="1" applyProtection="1">
      <alignment horizontal="right"/>
      <protection locked="0"/>
    </xf>
    <xf numFmtId="0" fontId="153" fillId="0" borderId="0" xfId="1378" applyFont="1" applyFill="1" applyAlignment="1" applyProtection="1">
      <alignment vertical="top"/>
    </xf>
    <xf numFmtId="0" fontId="153" fillId="0" borderId="0" xfId="1387" applyFont="1" applyFill="1" applyAlignment="1">
      <alignment vertical="center"/>
    </xf>
    <xf numFmtId="0" fontId="153" fillId="0" borderId="0" xfId="1387" applyFont="1" applyFill="1" applyAlignment="1">
      <alignment horizontal="right" vertical="center"/>
    </xf>
    <xf numFmtId="0" fontId="153" fillId="65" borderId="22" xfId="1387" applyFont="1" applyFill="1" applyBorder="1" applyAlignment="1">
      <alignment horizontal="center" vertical="center" wrapText="1"/>
    </xf>
    <xf numFmtId="0" fontId="153" fillId="65" borderId="31" xfId="1387" applyFont="1" applyFill="1" applyBorder="1" applyAlignment="1">
      <alignment horizontal="center" vertical="center" wrapText="1"/>
    </xf>
    <xf numFmtId="0" fontId="153" fillId="65" borderId="8" xfId="1387" applyFont="1" applyFill="1" applyBorder="1" applyAlignment="1">
      <alignment horizontal="center" vertical="center" wrapText="1"/>
    </xf>
    <xf numFmtId="0" fontId="153" fillId="65" borderId="31" xfId="1387" applyFont="1" applyFill="1" applyBorder="1" applyAlignment="1">
      <alignment horizontal="center" vertical="center"/>
    </xf>
    <xf numFmtId="0" fontId="153" fillId="65" borderId="22" xfId="1387" applyFont="1" applyFill="1" applyBorder="1" applyAlignment="1">
      <alignment horizontal="center" vertical="center"/>
    </xf>
    <xf numFmtId="0" fontId="153" fillId="0" borderId="23" xfId="1387" applyFont="1" applyFill="1" applyBorder="1" applyAlignment="1">
      <alignment horizontal="center" wrapText="1"/>
    </xf>
    <xf numFmtId="217" fontId="153" fillId="0" borderId="25" xfId="1387" applyNumberFormat="1" applyFont="1" applyFill="1" applyBorder="1" applyAlignment="1">
      <alignment horizontal="right"/>
    </xf>
    <xf numFmtId="217" fontId="153" fillId="0" borderId="0" xfId="1387" applyNumberFormat="1" applyFont="1" applyFill="1" applyBorder="1" applyAlignment="1">
      <alignment horizontal="right"/>
    </xf>
    <xf numFmtId="217" fontId="153" fillId="0" borderId="0" xfId="1387" applyNumberFormat="1" applyFont="1" applyFill="1" applyBorder="1" applyAlignment="1">
      <alignment horizontal="right" wrapText="1"/>
    </xf>
    <xf numFmtId="0" fontId="154" fillId="0" borderId="23" xfId="1387" applyFont="1" applyFill="1" applyBorder="1" applyAlignment="1">
      <alignment horizontal="center" wrapText="1"/>
    </xf>
    <xf numFmtId="217" fontId="154" fillId="61" borderId="0" xfId="1387" applyNumberFormat="1" applyFont="1" applyFill="1" applyBorder="1" applyAlignment="1">
      <alignment horizontal="right"/>
    </xf>
    <xf numFmtId="217" fontId="154" fillId="61" borderId="0" xfId="1387" applyNumberFormat="1" applyFont="1" applyFill="1" applyBorder="1" applyAlignment="1">
      <alignment horizontal="right" wrapText="1"/>
    </xf>
    <xf numFmtId="217" fontId="153" fillId="61" borderId="0" xfId="1010" applyNumberFormat="1" applyFont="1" applyFill="1" applyAlignment="1" applyProtection="1">
      <protection locked="0"/>
    </xf>
    <xf numFmtId="217" fontId="153" fillId="0" borderId="23" xfId="1387" applyNumberFormat="1" applyFont="1" applyFill="1" applyBorder="1" applyAlignment="1">
      <alignment horizontal="right"/>
    </xf>
    <xf numFmtId="216" fontId="153" fillId="0" borderId="0" xfId="1387" applyNumberFormat="1" applyFont="1" applyFill="1" applyBorder="1" applyAlignment="1">
      <alignment horizontal="right"/>
    </xf>
    <xf numFmtId="0" fontId="153" fillId="0" borderId="0" xfId="1387" applyFont="1" applyFill="1" applyAlignment="1"/>
    <xf numFmtId="41" fontId="153" fillId="61" borderId="0" xfId="1010" applyNumberFormat="1" applyFont="1" applyFill="1" applyBorder="1" applyAlignment="1" applyProtection="1">
      <protection locked="0"/>
    </xf>
    <xf numFmtId="0" fontId="153" fillId="65" borderId="35" xfId="1378" applyFont="1" applyFill="1" applyBorder="1" applyAlignment="1">
      <alignment horizontal="center" vertical="center"/>
    </xf>
    <xf numFmtId="41" fontId="153" fillId="0" borderId="0" xfId="1010" applyNumberFormat="1" applyFont="1" applyFill="1" applyBorder="1" applyAlignment="1" applyProtection="1">
      <alignment horizontal="right"/>
      <protection locked="0"/>
    </xf>
    <xf numFmtId="41" fontId="153" fillId="0" borderId="0" xfId="1010" applyNumberFormat="1" applyFont="1" applyFill="1" applyBorder="1" applyAlignment="1" applyProtection="1">
      <protection locked="0"/>
    </xf>
    <xf numFmtId="0" fontId="153" fillId="0" borderId="0" xfId="2085" applyFont="1" applyFill="1" applyAlignment="1" applyProtection="1">
      <alignment horizontal="left"/>
    </xf>
    <xf numFmtId="176" fontId="153" fillId="61" borderId="0" xfId="1003" applyFont="1" applyFill="1" applyProtection="1"/>
    <xf numFmtId="176" fontId="153" fillId="64" borderId="0" xfId="1003" applyFont="1" applyFill="1" applyAlignment="1">
      <alignment horizontal="right"/>
    </xf>
    <xf numFmtId="176" fontId="153" fillId="0" borderId="21" xfId="1003" applyFont="1" applyFill="1" applyBorder="1" applyProtection="1"/>
    <xf numFmtId="176" fontId="153" fillId="0" borderId="20" xfId="1003" applyFont="1" applyFill="1" applyBorder="1" applyProtection="1"/>
    <xf numFmtId="176" fontId="153" fillId="0" borderId="20" xfId="1003" applyFont="1" applyFill="1" applyBorder="1" applyAlignment="1">
      <alignment horizontal="right"/>
    </xf>
    <xf numFmtId="41" fontId="153" fillId="64" borderId="0" xfId="1010" applyNumberFormat="1" applyFont="1" applyFill="1" applyAlignment="1" applyProtection="1">
      <protection locked="0"/>
    </xf>
    <xf numFmtId="41" fontId="153" fillId="64" borderId="0" xfId="1010" applyNumberFormat="1" applyFont="1" applyFill="1" applyAlignment="1" applyProtection="1">
      <alignment horizontal="right"/>
      <protection locked="0"/>
    </xf>
    <xf numFmtId="184" fontId="153" fillId="64" borderId="0" xfId="1614" applyNumberFormat="1" applyFont="1" applyFill="1" applyAlignment="1"/>
    <xf numFmtId="0" fontId="153" fillId="0" borderId="0" xfId="2085" applyNumberFormat="1" applyFont="1" applyFill="1" applyAlignment="1">
      <alignment horizontal="left" vertical="top"/>
    </xf>
    <xf numFmtId="0" fontId="153" fillId="0" borderId="0" xfId="2085" applyFont="1" applyFill="1" applyAlignment="1">
      <alignment horizontal="center" vertical="top"/>
    </xf>
    <xf numFmtId="0" fontId="153" fillId="0" borderId="0" xfId="2085" applyFont="1" applyFill="1" applyAlignment="1">
      <alignment vertical="top"/>
    </xf>
    <xf numFmtId="0" fontId="153" fillId="0" borderId="0" xfId="2085" applyFont="1" applyFill="1" applyProtection="1"/>
    <xf numFmtId="0" fontId="153" fillId="0" borderId="0" xfId="2085" applyFont="1" applyFill="1" applyAlignment="1" applyProtection="1">
      <alignment horizontal="right"/>
    </xf>
    <xf numFmtId="0" fontId="153" fillId="65" borderId="26" xfId="2085" applyFont="1" applyFill="1" applyBorder="1" applyAlignment="1" applyProtection="1">
      <alignment horizontal="center" vertical="center"/>
    </xf>
    <xf numFmtId="0" fontId="153" fillId="65" borderId="28" xfId="2085" applyFont="1" applyFill="1" applyBorder="1" applyAlignment="1" applyProtection="1">
      <alignment horizontal="center" vertical="center"/>
    </xf>
    <xf numFmtId="0" fontId="153" fillId="65" borderId="23" xfId="2085" applyFont="1" applyFill="1" applyBorder="1" applyAlignment="1" applyProtection="1">
      <alignment horizontal="center" vertical="center"/>
    </xf>
    <xf numFmtId="0" fontId="153" fillId="65" borderId="35" xfId="2085" applyFont="1" applyFill="1" applyBorder="1" applyAlignment="1" applyProtection="1">
      <alignment horizontal="center" vertical="center"/>
    </xf>
    <xf numFmtId="0" fontId="153" fillId="65" borderId="36" xfId="1378" applyFont="1" applyFill="1" applyBorder="1" applyAlignment="1">
      <alignment horizontal="center" vertical="center"/>
    </xf>
    <xf numFmtId="0" fontId="153" fillId="65" borderId="25" xfId="2085" applyFont="1" applyFill="1" applyBorder="1" applyAlignment="1" applyProtection="1">
      <alignment horizontal="center" vertical="center"/>
    </xf>
    <xf numFmtId="0" fontId="153" fillId="65" borderId="22" xfId="2085" applyFont="1" applyFill="1" applyBorder="1" applyAlignment="1" applyProtection="1">
      <alignment horizontal="center" vertical="center"/>
    </xf>
    <xf numFmtId="0" fontId="153" fillId="65" borderId="31" xfId="2085" applyFont="1" applyFill="1" applyBorder="1" applyAlignment="1" applyProtection="1">
      <alignment horizontal="center" vertical="center"/>
    </xf>
    <xf numFmtId="0" fontId="153" fillId="65" borderId="31" xfId="1378" applyFont="1" applyFill="1" applyBorder="1" applyAlignment="1" applyProtection="1">
      <alignment horizontal="center" vertical="center"/>
    </xf>
    <xf numFmtId="0" fontId="153" fillId="65" borderId="21" xfId="2085" applyFont="1" applyFill="1" applyBorder="1" applyAlignment="1" applyProtection="1">
      <alignment horizontal="center" vertical="center"/>
    </xf>
    <xf numFmtId="0" fontId="153" fillId="0" borderId="23" xfId="2085" applyFont="1" applyFill="1" applyBorder="1" applyAlignment="1" applyProtection="1">
      <alignment horizontal="center"/>
    </xf>
    <xf numFmtId="41" fontId="153" fillId="0" borderId="0" xfId="2085" applyNumberFormat="1" applyFont="1" applyFill="1" applyBorder="1" applyAlignment="1" applyProtection="1">
      <alignment horizontal="center"/>
    </xf>
    <xf numFmtId="41" fontId="153" fillId="0" borderId="0" xfId="1010" applyNumberFormat="1" applyFont="1" applyFill="1" applyBorder="1" applyAlignment="1" applyProtection="1">
      <alignment horizontal="center"/>
      <protection locked="0"/>
    </xf>
    <xf numFmtId="41" fontId="153" fillId="0" borderId="0" xfId="2085" applyNumberFormat="1" applyFont="1" applyFill="1" applyAlignment="1" applyProtection="1">
      <protection locked="0"/>
    </xf>
    <xf numFmtId="0" fontId="154" fillId="0" borderId="23" xfId="2085" applyFont="1" applyFill="1" applyBorder="1" applyAlignment="1" applyProtection="1">
      <alignment horizontal="center"/>
    </xf>
    <xf numFmtId="0" fontId="153" fillId="0" borderId="23" xfId="2085" applyFont="1" applyFill="1" applyBorder="1" applyAlignment="1" applyProtection="1">
      <alignment horizontal="center" vertical="center"/>
    </xf>
    <xf numFmtId="0" fontId="153" fillId="0" borderId="0" xfId="2085" applyFont="1" applyFill="1" applyBorder="1" applyAlignment="1" applyProtection="1">
      <alignment horizontal="center" vertical="center"/>
    </xf>
    <xf numFmtId="183" fontId="153" fillId="0" borderId="0" xfId="2085" applyNumberFormat="1" applyFont="1" applyFill="1" applyAlignment="1" applyProtection="1">
      <alignment vertical="center"/>
    </xf>
    <xf numFmtId="41" fontId="153" fillId="61" borderId="0" xfId="2085" applyNumberFormat="1" applyFont="1" applyFill="1" applyBorder="1" applyAlignment="1" applyProtection="1">
      <alignment horizontal="center"/>
    </xf>
    <xf numFmtId="176" fontId="153" fillId="61" borderId="0" xfId="1010" applyFont="1" applyFill="1" applyBorder="1" applyAlignment="1" applyProtection="1">
      <alignment horizontal="center"/>
      <protection locked="0"/>
    </xf>
    <xf numFmtId="183" fontId="153" fillId="61" borderId="0" xfId="2085" applyNumberFormat="1" applyFont="1" applyFill="1" applyAlignment="1" applyProtection="1">
      <protection locked="0"/>
    </xf>
    <xf numFmtId="183" fontId="153" fillId="61" borderId="0" xfId="2085" applyNumberFormat="1" applyFont="1" applyFill="1" applyAlignment="1" applyProtection="1"/>
    <xf numFmtId="41" fontId="153" fillId="0" borderId="20" xfId="2085" applyNumberFormat="1" applyFont="1" applyFill="1" applyBorder="1" applyAlignment="1" applyProtection="1">
      <alignment horizontal="center" vertical="center"/>
    </xf>
    <xf numFmtId="176" fontId="153" fillId="0" borderId="20" xfId="1010" applyFont="1" applyFill="1" applyBorder="1" applyAlignment="1" applyProtection="1">
      <alignment horizontal="center" vertical="center"/>
    </xf>
    <xf numFmtId="183" fontId="153" fillId="0" borderId="20" xfId="2085" applyNumberFormat="1" applyFont="1" applyFill="1" applyBorder="1" applyAlignment="1" applyProtection="1">
      <alignment horizontal="center" vertical="center"/>
    </xf>
    <xf numFmtId="183" fontId="153" fillId="0" borderId="20" xfId="2085" applyNumberFormat="1" applyFont="1" applyFill="1" applyBorder="1" applyAlignment="1" applyProtection="1">
      <alignment vertical="center"/>
    </xf>
    <xf numFmtId="0" fontId="153" fillId="0" borderId="24" xfId="2085" applyFont="1" applyFill="1" applyBorder="1" applyAlignment="1" applyProtection="1">
      <alignment horizontal="left"/>
    </xf>
    <xf numFmtId="3" fontId="153" fillId="0" borderId="24" xfId="2085" applyNumberFormat="1" applyFont="1" applyFill="1" applyBorder="1" applyAlignment="1" applyProtection="1">
      <alignment horizontal="left"/>
    </xf>
    <xf numFmtId="181" fontId="153" fillId="0" borderId="0" xfId="2085" applyNumberFormat="1" applyFont="1" applyFill="1" applyProtection="1"/>
    <xf numFmtId="3" fontId="153" fillId="0" borderId="0" xfId="2085" applyNumberFormat="1" applyFont="1" applyFill="1" applyAlignment="1" applyProtection="1">
      <alignment horizontal="left"/>
    </xf>
    <xf numFmtId="0" fontId="153" fillId="0" borderId="0" xfId="2085" applyFont="1" applyFill="1"/>
    <xf numFmtId="0" fontId="153" fillId="0" borderId="0" xfId="2085" applyFont="1" applyFill="1" applyAlignment="1">
      <alignment horizontal="left"/>
    </xf>
    <xf numFmtId="0" fontId="153" fillId="0" borderId="0" xfId="2085" applyFont="1" applyFill="1" applyAlignment="1">
      <alignment horizontal="center"/>
    </xf>
    <xf numFmtId="3" fontId="153" fillId="0" borderId="0" xfId="2085" applyNumberFormat="1" applyFont="1" applyFill="1"/>
    <xf numFmtId="0" fontId="153" fillId="0" borderId="0" xfId="0" applyFont="1" applyFill="1" applyAlignment="1">
      <alignment vertical="top"/>
    </xf>
    <xf numFmtId="0" fontId="154" fillId="0" borderId="0" xfId="0" applyFont="1" applyFill="1" applyAlignment="1" applyProtection="1">
      <alignment horizontal="centerContinuous" vertical="center"/>
    </xf>
    <xf numFmtId="0" fontId="153" fillId="0" borderId="0" xfId="0" applyFont="1" applyFill="1" applyAlignment="1">
      <alignment horizontal="centerContinuous" vertical="center"/>
    </xf>
    <xf numFmtId="0" fontId="154" fillId="0" borderId="0" xfId="0" applyFont="1" applyFill="1" applyAlignment="1" applyProtection="1">
      <alignment horizontal="center" vertical="center"/>
    </xf>
    <xf numFmtId="0" fontId="153" fillId="0" borderId="0" xfId="0" applyFont="1" applyFill="1" applyProtection="1"/>
    <xf numFmtId="0" fontId="153" fillId="0" borderId="0" xfId="0" applyFont="1" applyFill="1"/>
    <xf numFmtId="0" fontId="153" fillId="0" borderId="23" xfId="0" applyFont="1" applyFill="1" applyBorder="1" applyAlignment="1" applyProtection="1">
      <alignment horizontal="center"/>
    </xf>
    <xf numFmtId="176" fontId="153" fillId="0" borderId="0" xfId="1003" applyFont="1" applyFill="1"/>
    <xf numFmtId="0" fontId="153" fillId="0" borderId="22" xfId="0" applyFont="1" applyFill="1" applyBorder="1" applyAlignment="1" applyProtection="1">
      <alignment horizontal="center"/>
    </xf>
    <xf numFmtId="0" fontId="153" fillId="0" borderId="0" xfId="0" applyFont="1" applyFill="1" applyBorder="1"/>
    <xf numFmtId="0" fontId="153" fillId="0" borderId="0" xfId="0" applyFont="1" applyFill="1" applyAlignment="1">
      <alignment horizontal="left"/>
    </xf>
    <xf numFmtId="176" fontId="153" fillId="0" borderId="0" xfId="1003" applyFont="1" applyFill="1" applyProtection="1"/>
    <xf numFmtId="176" fontId="153" fillId="0" borderId="0" xfId="1003" applyFont="1" applyFill="1" applyBorder="1" applyProtection="1"/>
    <xf numFmtId="176" fontId="90" fillId="0" borderId="0" xfId="1003" applyFont="1" applyFill="1"/>
    <xf numFmtId="180" fontId="90" fillId="0" borderId="0" xfId="0" applyNumberFormat="1" applyFont="1" applyFill="1" applyAlignment="1">
      <alignment horizontal="right"/>
    </xf>
    <xf numFmtId="176" fontId="90" fillId="0" borderId="0" xfId="1003" applyFont="1" applyFill="1" applyBorder="1" applyProtection="1">
      <protection locked="0"/>
    </xf>
    <xf numFmtId="176" fontId="90" fillId="0" borderId="0" xfId="1003" applyFont="1" applyFill="1" applyBorder="1" applyProtection="1"/>
    <xf numFmtId="180" fontId="153" fillId="0" borderId="25" xfId="1010" applyNumberFormat="1" applyFont="1" applyFill="1" applyBorder="1" applyAlignment="1"/>
    <xf numFmtId="41" fontId="153" fillId="0" borderId="0" xfId="1010" applyNumberFormat="1" applyFont="1" applyFill="1" applyBorder="1" applyAlignment="1"/>
    <xf numFmtId="43" fontId="153" fillId="0" borderId="0" xfId="2174" applyNumberFormat="1" applyFont="1" applyFill="1" applyBorder="1" applyAlignment="1" applyProtection="1">
      <protection locked="0"/>
    </xf>
    <xf numFmtId="41" fontId="153" fillId="0" borderId="25" xfId="2175" applyNumberFormat="1" applyFont="1" applyFill="1" applyBorder="1" applyAlignment="1" applyProtection="1">
      <protection locked="0"/>
    </xf>
    <xf numFmtId="41" fontId="153" fillId="0" borderId="0" xfId="2176" applyNumberFormat="1" applyFont="1" applyFill="1" applyBorder="1" applyAlignment="1"/>
    <xf numFmtId="41" fontId="153" fillId="0" borderId="0" xfId="2173" applyNumberFormat="1" applyFont="1" applyFill="1" applyAlignment="1" applyProtection="1">
      <alignment horizontal="right"/>
      <protection locked="0"/>
    </xf>
    <xf numFmtId="41" fontId="153" fillId="0" borderId="0" xfId="2173" applyNumberFormat="1" applyFont="1" applyFill="1" applyAlignment="1">
      <alignment horizontal="right"/>
    </xf>
    <xf numFmtId="176" fontId="154" fillId="0" borderId="0" xfId="1003" applyFont="1" applyFill="1" applyProtection="1"/>
    <xf numFmtId="41" fontId="153" fillId="0" borderId="0" xfId="1010" applyNumberFormat="1" applyFont="1" applyFill="1" applyAlignment="1">
      <alignment horizontal="right"/>
    </xf>
    <xf numFmtId="41" fontId="90" fillId="0" borderId="0" xfId="1010" applyNumberFormat="1" applyFont="1" applyFill="1" applyAlignment="1" applyProtection="1">
      <alignment horizontal="right"/>
      <protection locked="0"/>
    </xf>
    <xf numFmtId="41" fontId="90" fillId="0" borderId="0" xfId="1010" quotePrefix="1" applyNumberFormat="1" applyFont="1" applyFill="1" applyAlignment="1" applyProtection="1">
      <alignment horizontal="right"/>
      <protection locked="0"/>
    </xf>
    <xf numFmtId="0" fontId="153" fillId="64" borderId="0" xfId="0" applyFont="1" applyFill="1" applyBorder="1"/>
    <xf numFmtId="0" fontId="153" fillId="64" borderId="20" xfId="0" applyFont="1" applyFill="1" applyBorder="1" applyAlignment="1" applyProtection="1">
      <alignment horizontal="center" vertical="center"/>
    </xf>
    <xf numFmtId="176" fontId="154" fillId="0" borderId="0" xfId="1003" applyFont="1" applyFill="1"/>
    <xf numFmtId="0" fontId="156" fillId="0" borderId="0" xfId="0" applyFont="1" applyFill="1" applyAlignment="1" applyProtection="1">
      <alignment horizontal="centerContinuous" vertical="center"/>
    </xf>
    <xf numFmtId="0" fontId="159" fillId="0" borderId="0" xfId="2085" applyFont="1" applyFill="1"/>
    <xf numFmtId="0" fontId="159" fillId="0" borderId="0" xfId="2085" applyFont="1" applyFill="1" applyAlignment="1" applyProtection="1">
      <alignment horizontal="left"/>
    </xf>
    <xf numFmtId="0" fontId="159" fillId="0" borderId="0" xfId="2085" applyFont="1" applyFill="1" applyProtection="1"/>
    <xf numFmtId="0" fontId="159" fillId="0" borderId="23" xfId="2085" applyFont="1" applyFill="1" applyBorder="1" applyAlignment="1" applyProtection="1">
      <alignment horizontal="center"/>
    </xf>
    <xf numFmtId="41" fontId="159" fillId="0" borderId="0" xfId="2085" applyNumberFormat="1" applyFont="1" applyFill="1" applyBorder="1" applyAlignment="1" applyProtection="1">
      <alignment horizontal="center"/>
    </xf>
    <xf numFmtId="41" fontId="159" fillId="0" borderId="0" xfId="1010" applyNumberFormat="1" applyFont="1" applyFill="1" applyBorder="1" applyAlignment="1" applyProtection="1">
      <alignment horizontal="center"/>
      <protection locked="0"/>
    </xf>
    <xf numFmtId="41" fontId="159" fillId="0" borderId="0" xfId="2085" applyNumberFormat="1" applyFont="1" applyFill="1" applyAlignment="1" applyProtection="1">
      <protection locked="0"/>
    </xf>
    <xf numFmtId="41" fontId="159" fillId="0" borderId="0" xfId="2085" applyNumberFormat="1" applyFont="1" applyFill="1" applyAlignment="1" applyProtection="1"/>
    <xf numFmtId="0" fontId="159" fillId="0" borderId="22" xfId="2085" applyFont="1" applyFill="1" applyBorder="1" applyAlignment="1" applyProtection="1">
      <alignment horizontal="center"/>
    </xf>
    <xf numFmtId="41" fontId="159" fillId="0" borderId="20" xfId="2085" applyNumberFormat="1" applyFont="1" applyFill="1" applyBorder="1" applyAlignment="1" applyProtection="1">
      <alignment horizontal="center"/>
    </xf>
    <xf numFmtId="41" fontId="159" fillId="0" borderId="20" xfId="1010" applyNumberFormat="1" applyFont="1" applyFill="1" applyBorder="1" applyAlignment="1" applyProtection="1">
      <alignment horizontal="center"/>
      <protection locked="0"/>
    </xf>
    <xf numFmtId="41" fontId="159" fillId="0" borderId="20" xfId="2085" applyNumberFormat="1" applyFont="1" applyFill="1" applyBorder="1" applyAlignment="1" applyProtection="1">
      <alignment horizontal="center"/>
      <protection locked="0"/>
    </xf>
    <xf numFmtId="41" fontId="159" fillId="0" borderId="20" xfId="2085" applyNumberFormat="1" applyFont="1" applyFill="1" applyBorder="1" applyAlignment="1" applyProtection="1">
      <protection locked="0"/>
    </xf>
    <xf numFmtId="41" fontId="159" fillId="0" borderId="0" xfId="2085" applyNumberFormat="1" applyFont="1" applyFill="1" applyBorder="1" applyAlignment="1" applyProtection="1">
      <alignment horizontal="center"/>
      <protection locked="0"/>
    </xf>
    <xf numFmtId="41" fontId="159" fillId="0" borderId="0" xfId="2085" applyNumberFormat="1" applyFont="1" applyFill="1" applyBorder="1" applyAlignment="1" applyProtection="1">
      <protection locked="0"/>
    </xf>
    <xf numFmtId="0" fontId="160" fillId="0" borderId="23" xfId="2085" applyFont="1" applyFill="1" applyBorder="1" applyAlignment="1" applyProtection="1">
      <alignment horizontal="center"/>
    </xf>
    <xf numFmtId="3" fontId="159" fillId="0" borderId="0" xfId="2085" applyNumberFormat="1" applyFont="1" applyFill="1" applyAlignment="1" applyProtection="1">
      <alignment horizontal="right"/>
    </xf>
    <xf numFmtId="181" fontId="159" fillId="0" borderId="0" xfId="2085" applyNumberFormat="1" applyFont="1" applyFill="1" applyProtection="1"/>
    <xf numFmtId="3" fontId="159" fillId="0" borderId="0" xfId="2085" applyNumberFormat="1" applyFont="1" applyFill="1" applyAlignment="1" applyProtection="1">
      <alignment horizontal="left"/>
    </xf>
    <xf numFmtId="3" fontId="159" fillId="0" borderId="0" xfId="2085" applyNumberFormat="1" applyFont="1" applyFill="1"/>
    <xf numFmtId="0" fontId="159" fillId="0" borderId="0" xfId="2085" applyNumberFormat="1" applyFont="1" applyFill="1" applyAlignment="1" applyProtection="1">
      <alignment horizontal="right"/>
    </xf>
    <xf numFmtId="0" fontId="159" fillId="0" borderId="0" xfId="2085" applyFont="1" applyFill="1" applyAlignment="1">
      <alignment horizontal="center"/>
    </xf>
    <xf numFmtId="0" fontId="159" fillId="0" borderId="0" xfId="2085" applyFont="1" applyFill="1" applyBorder="1" applyAlignment="1" applyProtection="1">
      <alignment horizontal="center"/>
    </xf>
    <xf numFmtId="0" fontId="153" fillId="0" borderId="0" xfId="1378" applyFont="1" applyFill="1" applyAlignment="1" applyProtection="1">
      <alignment horizontal="right"/>
    </xf>
    <xf numFmtId="0" fontId="154" fillId="0" borderId="22" xfId="1378" applyFont="1" applyFill="1" applyBorder="1" applyAlignment="1" applyProtection="1">
      <alignment horizontal="center"/>
    </xf>
    <xf numFmtId="41" fontId="154" fillId="0" borderId="20" xfId="1010" applyNumberFormat="1" applyFont="1" applyFill="1" applyBorder="1" applyAlignment="1" applyProtection="1"/>
    <xf numFmtId="0" fontId="153" fillId="0" borderId="0" xfId="2085" applyFont="1" applyFill="1" applyBorder="1" applyAlignment="1" applyProtection="1"/>
    <xf numFmtId="0" fontId="153" fillId="0" borderId="0" xfId="2085" applyFont="1" applyFill="1" applyBorder="1" applyAlignment="1" applyProtection="1">
      <alignment horizontal="left"/>
    </xf>
    <xf numFmtId="0" fontId="153" fillId="0" borderId="0" xfId="1378" applyFont="1" applyFill="1" applyBorder="1" applyProtection="1"/>
    <xf numFmtId="215" fontId="154" fillId="0" borderId="20" xfId="1010" applyNumberFormat="1" applyFont="1" applyFill="1" applyBorder="1" applyAlignment="1" applyProtection="1"/>
    <xf numFmtId="0" fontId="153" fillId="0" borderId="0" xfId="0" applyFont="1" applyFill="1" applyAlignment="1">
      <alignment horizontal="right"/>
    </xf>
    <xf numFmtId="0" fontId="147" fillId="0" borderId="0" xfId="0" applyFont="1" applyFill="1" applyAlignment="1">
      <alignment horizontal="right"/>
    </xf>
    <xf numFmtId="0" fontId="153" fillId="64" borderId="26" xfId="0" applyFont="1" applyFill="1" applyBorder="1" applyAlignment="1" applyProtection="1">
      <alignment horizontal="center" vertical="center"/>
    </xf>
    <xf numFmtId="0" fontId="153" fillId="64" borderId="23" xfId="0" applyFont="1" applyFill="1" applyBorder="1" applyAlignment="1" applyProtection="1">
      <alignment horizontal="center" vertical="center"/>
    </xf>
    <xf numFmtId="0" fontId="156" fillId="0" borderId="0" xfId="1378" applyFont="1" applyFill="1" applyAlignment="1" applyProtection="1">
      <alignment horizontal="center"/>
    </xf>
    <xf numFmtId="0" fontId="153" fillId="65" borderId="27" xfId="2085" applyFont="1" applyFill="1" applyBorder="1" applyAlignment="1" applyProtection="1">
      <alignment horizontal="center" vertical="center"/>
    </xf>
    <xf numFmtId="0" fontId="156" fillId="0" borderId="0" xfId="1387" applyFont="1" applyFill="1" applyAlignment="1">
      <alignment horizontal="center" vertical="center"/>
    </xf>
    <xf numFmtId="0" fontId="153" fillId="0" borderId="0" xfId="0" applyFont="1" applyFill="1" applyAlignment="1">
      <alignment horizontal="right"/>
    </xf>
    <xf numFmtId="0" fontId="153" fillId="0" borderId="0" xfId="0" applyFont="1" applyFill="1" applyAlignment="1">
      <alignment horizontal="right" vertical="top"/>
    </xf>
    <xf numFmtId="0" fontId="156" fillId="0" borderId="0" xfId="0" applyFont="1" applyFill="1" applyAlignment="1">
      <alignment horizontal="centerContinuous" vertical="center"/>
    </xf>
    <xf numFmtId="0" fontId="162" fillId="0" borderId="0" xfId="0" applyFont="1" applyFill="1" applyAlignment="1">
      <alignment horizontal="centerContinuous" vertical="center"/>
    </xf>
    <xf numFmtId="0" fontId="163" fillId="0" borderId="0" xfId="0" applyFont="1" applyFill="1" applyAlignment="1">
      <alignment horizontal="centerContinuous" vertical="center"/>
    </xf>
    <xf numFmtId="0" fontId="164" fillId="0" borderId="0" xfId="0" applyFont="1" applyFill="1" applyAlignment="1" applyProtection="1">
      <alignment horizontal="centerContinuous"/>
    </xf>
    <xf numFmtId="0" fontId="162" fillId="0" borderId="0" xfId="0" applyFont="1" applyFill="1" applyAlignment="1">
      <alignment horizontal="centerContinuous"/>
    </xf>
    <xf numFmtId="0" fontId="163" fillId="0" borderId="0" xfId="0" applyFont="1" applyFill="1" applyAlignment="1">
      <alignment horizontal="centerContinuous"/>
    </xf>
    <xf numFmtId="0" fontId="153" fillId="0" borderId="20" xfId="0" applyFont="1" applyFill="1" applyBorder="1"/>
    <xf numFmtId="0" fontId="153" fillId="0" borderId="20" xfId="0" applyFont="1" applyFill="1" applyBorder="1" applyAlignment="1">
      <alignment horizontal="right"/>
    </xf>
    <xf numFmtId="0" fontId="144" fillId="0" borderId="0" xfId="0" applyFont="1" applyFill="1" applyAlignment="1">
      <alignment horizontal="center" vertical="center"/>
    </xf>
    <xf numFmtId="0" fontId="154" fillId="64" borderId="20" xfId="0" applyFont="1" applyFill="1" applyBorder="1" applyAlignment="1" applyProtection="1">
      <alignment horizontal="center" vertical="center"/>
    </xf>
    <xf numFmtId="0" fontId="154" fillId="64" borderId="31" xfId="0" applyFont="1" applyFill="1" applyBorder="1" applyAlignment="1" applyProtection="1">
      <alignment horizontal="center" vertical="center"/>
    </xf>
    <xf numFmtId="0" fontId="153" fillId="0" borderId="23" xfId="0" applyFont="1" applyFill="1" applyBorder="1" applyAlignment="1">
      <alignment horizontal="center"/>
    </xf>
    <xf numFmtId="176" fontId="153" fillId="0" borderId="0" xfId="1003" applyFont="1" applyFill="1" applyAlignment="1" applyProtection="1">
      <alignment horizontal="right"/>
    </xf>
    <xf numFmtId="186" fontId="153" fillId="0" borderId="0" xfId="1003" applyNumberFormat="1" applyFont="1" applyFill="1" applyProtection="1"/>
    <xf numFmtId="178" fontId="153" fillId="0" borderId="0" xfId="1003" applyNumberFormat="1" applyFont="1" applyFill="1" applyProtection="1"/>
    <xf numFmtId="179" fontId="153" fillId="0" borderId="0" xfId="1003" applyNumberFormat="1" applyFont="1" applyFill="1" applyProtection="1"/>
    <xf numFmtId="176" fontId="153" fillId="0" borderId="0" xfId="1003" applyFont="1" applyFill="1" applyBorder="1" applyAlignment="1" applyProtection="1"/>
    <xf numFmtId="176" fontId="153" fillId="0" borderId="0" xfId="1003" applyFont="1" applyFill="1" applyBorder="1" applyAlignment="1"/>
    <xf numFmtId="179" fontId="153" fillId="0" borderId="0" xfId="1003" applyNumberFormat="1" applyFont="1" applyFill="1" applyBorder="1" applyAlignment="1"/>
    <xf numFmtId="0" fontId="144" fillId="0" borderId="0" xfId="0" applyFont="1" applyFill="1" applyBorder="1"/>
    <xf numFmtId="176" fontId="153" fillId="0" borderId="25" xfId="1003" applyFont="1" applyFill="1" applyBorder="1" applyAlignment="1"/>
    <xf numFmtId="176" fontId="153" fillId="0" borderId="0" xfId="1003" applyFont="1" applyFill="1" applyBorder="1"/>
    <xf numFmtId="186" fontId="153" fillId="0" borderId="0" xfId="1003" applyNumberFormat="1" applyFont="1" applyFill="1" applyBorder="1" applyProtection="1"/>
    <xf numFmtId="178" fontId="153" fillId="0" borderId="0" xfId="1003" applyNumberFormat="1" applyFont="1" applyFill="1" applyBorder="1" applyProtection="1"/>
    <xf numFmtId="187" fontId="153" fillId="0" borderId="0" xfId="1010" applyNumberFormat="1" applyFont="1" applyFill="1" applyBorder="1" applyAlignment="1" applyProtection="1"/>
    <xf numFmtId="187" fontId="153" fillId="0" borderId="0" xfId="1010" applyNumberFormat="1" applyFont="1" applyFill="1" applyBorder="1" applyAlignment="1">
      <alignment horizontal="right"/>
    </xf>
    <xf numFmtId="0" fontId="145" fillId="0" borderId="0" xfId="0" applyFont="1" applyFill="1" applyBorder="1"/>
    <xf numFmtId="0" fontId="153" fillId="0" borderId="0" xfId="0" applyFont="1" applyFill="1" applyBorder="1" applyAlignment="1">
      <alignment horizontal="left"/>
    </xf>
    <xf numFmtId="0" fontId="153" fillId="0" borderId="0" xfId="0" applyFont="1" applyFill="1" applyAlignment="1"/>
    <xf numFmtId="218" fontId="166" fillId="0" borderId="0" xfId="0" applyNumberFormat="1" applyFont="1"/>
    <xf numFmtId="178" fontId="153" fillId="0" borderId="0" xfId="1003" applyNumberFormat="1" applyFont="1" applyFill="1" applyAlignment="1">
      <alignment horizontal="right"/>
    </xf>
    <xf numFmtId="0" fontId="147" fillId="0" borderId="0" xfId="0" applyFont="1" applyFill="1" applyAlignment="1"/>
    <xf numFmtId="176" fontId="153" fillId="0" borderId="0" xfId="1003" applyFont="1" applyFill="1" applyBorder="1" applyAlignment="1">
      <alignment horizontal="left"/>
    </xf>
    <xf numFmtId="178" fontId="153" fillId="0" borderId="0" xfId="1003" applyNumberFormat="1" applyFont="1" applyFill="1" applyBorder="1" applyAlignment="1"/>
    <xf numFmtId="0" fontId="144" fillId="0" borderId="0" xfId="0" applyFont="1" applyFill="1" applyAlignment="1">
      <alignment horizontal="center"/>
    </xf>
    <xf numFmtId="0" fontId="144" fillId="0" borderId="0" xfId="0" applyFont="1" applyFill="1" applyAlignment="1">
      <alignment horizontal="left"/>
    </xf>
    <xf numFmtId="0" fontId="159" fillId="0" borderId="0" xfId="0" applyFont="1" applyFill="1" applyAlignment="1">
      <alignment vertical="top"/>
    </xf>
    <xf numFmtId="0" fontId="153" fillId="0" borderId="0" xfId="0" applyFont="1"/>
    <xf numFmtId="0" fontId="167" fillId="0" borderId="0" xfId="0" applyFont="1"/>
    <xf numFmtId="0" fontId="161" fillId="0" borderId="0" xfId="0" applyFont="1"/>
    <xf numFmtId="215" fontId="153" fillId="0" borderId="24" xfId="1010" applyNumberFormat="1" applyFont="1" applyFill="1" applyBorder="1" applyAlignment="1" applyProtection="1"/>
    <xf numFmtId="215" fontId="153" fillId="0" borderId="0" xfId="1010" applyNumberFormat="1" applyFont="1" applyFill="1" applyBorder="1" applyAlignment="1" applyProtection="1">
      <alignment horizontal="right"/>
      <protection locked="0"/>
    </xf>
    <xf numFmtId="0" fontId="168" fillId="0" borderId="0" xfId="0" applyFont="1" applyAlignment="1">
      <alignment horizontal="right"/>
    </xf>
    <xf numFmtId="0" fontId="144" fillId="0" borderId="0" xfId="0" applyFont="1"/>
    <xf numFmtId="0" fontId="153" fillId="0" borderId="0" xfId="0" applyFont="1" applyFill="1" applyAlignment="1" applyProtection="1">
      <alignment vertical="top"/>
    </xf>
    <xf numFmtId="0" fontId="153" fillId="0" borderId="0" xfId="0" applyFont="1" applyFill="1" applyBorder="1" applyAlignment="1">
      <alignment horizontal="right" vertical="top"/>
    </xf>
    <xf numFmtId="0" fontId="144" fillId="0" borderId="0" xfId="0" applyFont="1" applyFill="1" applyAlignment="1" applyProtection="1">
      <alignment vertical="top"/>
    </xf>
    <xf numFmtId="0" fontId="153" fillId="0" borderId="0" xfId="0" applyFont="1" applyFill="1" applyAlignment="1" applyProtection="1">
      <alignment vertical="center"/>
    </xf>
    <xf numFmtId="0" fontId="144" fillId="0" borderId="0" xfId="0" applyFont="1" applyFill="1" applyAlignment="1" applyProtection="1">
      <alignment vertical="center"/>
    </xf>
    <xf numFmtId="0" fontId="156" fillId="0" borderId="0" xfId="0" applyFont="1" applyFill="1" applyAlignment="1" applyProtection="1">
      <alignment horizontal="centerContinuous"/>
    </xf>
    <xf numFmtId="0" fontId="161" fillId="0" borderId="0" xfId="0" applyFont="1" applyFill="1" applyAlignment="1" applyProtection="1">
      <alignment horizontal="centerContinuous"/>
    </xf>
    <xf numFmtId="0" fontId="153" fillId="0" borderId="0" xfId="0" applyFont="1" applyFill="1" applyAlignment="1" applyProtection="1">
      <alignment horizontal="centerContinuous"/>
    </xf>
    <xf numFmtId="0" fontId="144" fillId="0" borderId="0" xfId="0" applyFont="1" applyFill="1" applyProtection="1"/>
    <xf numFmtId="0" fontId="153" fillId="0" borderId="0" xfId="0" applyFont="1" applyFill="1" applyAlignment="1" applyProtection="1">
      <alignment horizontal="left"/>
    </xf>
    <xf numFmtId="0" fontId="153" fillId="0" borderId="0" xfId="0" applyFont="1" applyFill="1" applyAlignment="1" applyProtection="1">
      <alignment horizontal="right"/>
    </xf>
    <xf numFmtId="0" fontId="147" fillId="0" borderId="0" xfId="0" applyFont="1" applyFill="1" applyProtection="1"/>
    <xf numFmtId="0" fontId="153" fillId="65" borderId="26" xfId="0" applyFont="1" applyFill="1" applyBorder="1" applyAlignment="1">
      <alignment horizontal="center" vertical="center"/>
    </xf>
    <xf numFmtId="0" fontId="153" fillId="65" borderId="28" xfId="0" applyFont="1" applyFill="1" applyBorder="1" applyAlignment="1">
      <alignment horizontal="center" vertical="center"/>
    </xf>
    <xf numFmtId="0" fontId="153" fillId="65" borderId="27" xfId="0" applyFont="1" applyFill="1" applyBorder="1" applyAlignment="1">
      <alignment horizontal="center" vertical="center"/>
    </xf>
    <xf numFmtId="0" fontId="153" fillId="65" borderId="23" xfId="0" applyFont="1" applyFill="1" applyBorder="1" applyAlignment="1">
      <alignment horizontal="center" vertical="center"/>
    </xf>
    <xf numFmtId="0" fontId="153" fillId="65" borderId="30" xfId="0" applyFont="1" applyFill="1" applyBorder="1" applyAlignment="1">
      <alignment horizontal="center" vertical="center"/>
    </xf>
    <xf numFmtId="0" fontId="153" fillId="65" borderId="25" xfId="0" applyFont="1" applyFill="1" applyBorder="1" applyAlignment="1">
      <alignment horizontal="center" vertical="center"/>
    </xf>
    <xf numFmtId="0" fontId="153" fillId="65" borderId="22" xfId="0" applyFont="1" applyFill="1" applyBorder="1" applyAlignment="1">
      <alignment horizontal="center" vertical="center"/>
    </xf>
    <xf numFmtId="0" fontId="153" fillId="65" borderId="31" xfId="0" applyFont="1" applyFill="1" applyBorder="1" applyAlignment="1">
      <alignment horizontal="center" vertical="center" shrinkToFit="1"/>
    </xf>
    <xf numFmtId="0" fontId="153" fillId="65" borderId="31" xfId="0" quotePrefix="1" applyFont="1" applyFill="1" applyBorder="1" applyAlignment="1">
      <alignment horizontal="center" vertical="center" shrinkToFit="1"/>
    </xf>
    <xf numFmtId="0" fontId="153" fillId="65" borderId="21" xfId="0" quotePrefix="1" applyFont="1" applyFill="1" applyBorder="1" applyAlignment="1">
      <alignment horizontal="center" vertical="center" shrinkToFit="1"/>
    </xf>
    <xf numFmtId="41" fontId="153" fillId="0" borderId="0" xfId="1003" applyNumberFormat="1" applyFont="1" applyFill="1" applyAlignment="1" applyProtection="1">
      <alignment horizontal="right"/>
      <protection locked="0"/>
    </xf>
    <xf numFmtId="41" fontId="153" fillId="0" borderId="0" xfId="1003" applyNumberFormat="1" applyFont="1" applyFill="1" applyBorder="1" applyAlignment="1" applyProtection="1">
      <alignment horizontal="right"/>
      <protection locked="0"/>
    </xf>
    <xf numFmtId="41" fontId="153" fillId="0" borderId="0" xfId="1003" applyNumberFormat="1" applyFont="1" applyFill="1" applyAlignment="1" applyProtection="1">
      <protection locked="0"/>
    </xf>
    <xf numFmtId="41" fontId="153" fillId="0" borderId="0" xfId="1003" applyNumberFormat="1" applyFont="1" applyFill="1" applyBorder="1" applyAlignment="1" applyProtection="1">
      <protection locked="0"/>
    </xf>
    <xf numFmtId="0" fontId="154" fillId="0" borderId="0" xfId="0" applyFont="1" applyFill="1" applyProtection="1"/>
    <xf numFmtId="0" fontId="145" fillId="0" borderId="0" xfId="0" applyFont="1" applyFill="1" applyProtection="1"/>
    <xf numFmtId="0" fontId="153" fillId="0" borderId="22" xfId="0" applyFont="1" applyFill="1" applyBorder="1" applyAlignment="1">
      <alignment horizontal="distributed"/>
    </xf>
    <xf numFmtId="41" fontId="153" fillId="0" borderId="20" xfId="1003" applyNumberFormat="1" applyFont="1" applyFill="1" applyBorder="1" applyAlignment="1" applyProtection="1">
      <protection locked="0"/>
    </xf>
    <xf numFmtId="41" fontId="153" fillId="0" borderId="20" xfId="1003" applyNumberFormat="1" applyFont="1" applyFill="1" applyBorder="1" applyAlignment="1" applyProtection="1">
      <alignment horizontal="right"/>
      <protection locked="0"/>
    </xf>
    <xf numFmtId="0" fontId="153" fillId="0" borderId="0" xfId="0" applyFont="1" applyFill="1" applyBorder="1" applyAlignment="1">
      <alignment horizontal="distributed"/>
    </xf>
    <xf numFmtId="0" fontId="153" fillId="29" borderId="0" xfId="2085" applyFont="1" applyFill="1" applyBorder="1" applyAlignment="1" applyProtection="1">
      <alignment horizontal="left" vertical="center"/>
    </xf>
    <xf numFmtId="0" fontId="90" fillId="0" borderId="0" xfId="0" applyFont="1" applyFill="1" applyAlignment="1">
      <alignment vertical="top"/>
    </xf>
    <xf numFmtId="0" fontId="153" fillId="0" borderId="0" xfId="0" applyFont="1" applyFill="1" applyBorder="1" applyAlignment="1">
      <alignment vertical="top"/>
    </xf>
    <xf numFmtId="0" fontId="153" fillId="0" borderId="0" xfId="2084" applyFont="1" applyFill="1" applyAlignment="1">
      <alignment horizontal="right" vertical="top"/>
    </xf>
    <xf numFmtId="0" fontId="90" fillId="0" borderId="0" xfId="0" applyFont="1" applyFill="1" applyBorder="1" applyAlignment="1">
      <alignment horizontal="right" vertical="top"/>
    </xf>
    <xf numFmtId="0" fontId="169" fillId="0" borderId="0" xfId="0" applyFont="1" applyFill="1" applyAlignment="1" applyProtection="1">
      <alignment horizontal="centerContinuous" vertical="center"/>
    </xf>
    <xf numFmtId="0" fontId="169" fillId="0" borderId="0" xfId="0" applyFont="1" applyFill="1" applyAlignment="1">
      <alignment horizontal="centerContinuous" vertical="center"/>
    </xf>
    <xf numFmtId="0" fontId="156" fillId="0" borderId="0" xfId="0" applyFont="1" applyFill="1" applyAlignment="1">
      <alignment horizontal="center" vertical="center"/>
    </xf>
    <xf numFmtId="0" fontId="153" fillId="0" borderId="0" xfId="0" applyFont="1" applyFill="1" applyBorder="1" applyAlignment="1">
      <alignment horizontal="right"/>
    </xf>
    <xf numFmtId="0" fontId="147" fillId="0" borderId="0" xfId="0" applyFont="1" applyFill="1" applyAlignment="1" applyProtection="1">
      <alignment horizontal="left"/>
    </xf>
    <xf numFmtId="0" fontId="147" fillId="0" borderId="0" xfId="0" applyFont="1" applyFill="1" applyAlignment="1" applyProtection="1">
      <alignment horizontal="right"/>
    </xf>
    <xf numFmtId="0" fontId="153" fillId="65" borderId="26" xfId="0" applyFont="1" applyFill="1" applyBorder="1" applyAlignment="1" applyProtection="1">
      <alignment horizontal="center" vertical="center"/>
    </xf>
    <xf numFmtId="0" fontId="153" fillId="65" borderId="27" xfId="0" applyFont="1" applyFill="1" applyBorder="1" applyAlignment="1">
      <alignment horizontal="centerContinuous" vertical="center"/>
    </xf>
    <xf numFmtId="0" fontId="153" fillId="65" borderId="29" xfId="0" applyFont="1" applyFill="1" applyBorder="1" applyAlignment="1">
      <alignment horizontal="centerContinuous" vertical="center"/>
    </xf>
    <xf numFmtId="0" fontId="153" fillId="65" borderId="26" xfId="0" applyFont="1" applyFill="1" applyBorder="1" applyAlignment="1">
      <alignment horizontal="centerContinuous" vertical="center"/>
    </xf>
    <xf numFmtId="0" fontId="90" fillId="65" borderId="26" xfId="0" applyFont="1" applyFill="1" applyBorder="1" applyAlignment="1" applyProtection="1">
      <alignment horizontal="center" vertical="center"/>
    </xf>
    <xf numFmtId="0" fontId="90" fillId="65" borderId="29" xfId="0" applyFont="1" applyFill="1" applyBorder="1" applyAlignment="1">
      <alignment horizontal="centerContinuous" vertical="center"/>
    </xf>
    <xf numFmtId="0" fontId="90" fillId="65" borderId="27" xfId="0" applyFont="1" applyFill="1" applyBorder="1" applyAlignment="1">
      <alignment horizontal="centerContinuous" vertical="center"/>
    </xf>
    <xf numFmtId="0" fontId="90" fillId="66" borderId="29" xfId="0" applyFont="1" applyFill="1" applyBorder="1" applyAlignment="1">
      <alignment horizontal="centerContinuous" vertical="center"/>
    </xf>
    <xf numFmtId="0" fontId="90" fillId="66" borderId="26" xfId="0" applyFont="1" applyFill="1" applyBorder="1" applyAlignment="1">
      <alignment horizontal="centerContinuous" vertical="center"/>
    </xf>
    <xf numFmtId="0" fontId="90" fillId="65" borderId="26" xfId="0" applyFont="1" applyFill="1" applyBorder="1" applyAlignment="1">
      <alignment horizontal="centerContinuous" vertical="center"/>
    </xf>
    <xf numFmtId="0" fontId="153" fillId="65" borderId="23" xfId="0" applyFont="1" applyFill="1" applyBorder="1" applyAlignment="1" applyProtection="1">
      <alignment horizontal="center" vertical="center"/>
    </xf>
    <xf numFmtId="0" fontId="153" fillId="65" borderId="21" xfId="0" applyFont="1" applyFill="1" applyBorder="1" applyAlignment="1">
      <alignment horizontal="centerContinuous" vertical="center"/>
    </xf>
    <xf numFmtId="0" fontId="153" fillId="65" borderId="20" xfId="0" applyFont="1" applyFill="1" applyBorder="1" applyAlignment="1">
      <alignment horizontal="centerContinuous" vertical="center"/>
    </xf>
    <xf numFmtId="0" fontId="153" fillId="65" borderId="22" xfId="0" applyFont="1" applyFill="1" applyBorder="1" applyAlignment="1">
      <alignment horizontal="centerContinuous" vertical="center"/>
    </xf>
    <xf numFmtId="0" fontId="90" fillId="65" borderId="23" xfId="0" applyFont="1" applyFill="1" applyBorder="1" applyAlignment="1" applyProtection="1">
      <alignment horizontal="center" vertical="center"/>
    </xf>
    <xf numFmtId="0" fontId="90" fillId="65" borderId="21" xfId="0" applyFont="1" applyFill="1" applyBorder="1" applyAlignment="1">
      <alignment horizontal="centerContinuous" vertical="center"/>
    </xf>
    <xf numFmtId="0" fontId="90" fillId="65" borderId="20" xfId="0" applyFont="1" applyFill="1" applyBorder="1" applyAlignment="1">
      <alignment horizontal="centerContinuous" vertical="center"/>
    </xf>
    <xf numFmtId="0" fontId="144" fillId="65" borderId="30" xfId="0" applyFont="1" applyFill="1" applyBorder="1" applyAlignment="1">
      <alignment horizontal="center" vertical="center"/>
    </xf>
    <xf numFmtId="0" fontId="144" fillId="65" borderId="23" xfId="0" applyFont="1" applyFill="1" applyBorder="1" applyAlignment="1" applyProtection="1">
      <alignment horizontal="center" vertical="center"/>
    </xf>
    <xf numFmtId="0" fontId="144" fillId="65" borderId="23" xfId="0" applyFont="1" applyFill="1" applyBorder="1" applyAlignment="1">
      <alignment horizontal="center" vertical="center"/>
    </xf>
    <xf numFmtId="0" fontId="144" fillId="65" borderId="25" xfId="0" applyFont="1" applyFill="1" applyBorder="1" applyAlignment="1">
      <alignment horizontal="center" vertical="center"/>
    </xf>
    <xf numFmtId="0" fontId="144" fillId="66" borderId="30" xfId="0" applyFont="1" applyFill="1" applyBorder="1" applyAlignment="1">
      <alignment horizontal="center" vertical="center"/>
    </xf>
    <xf numFmtId="0" fontId="153" fillId="65" borderId="22" xfId="0" applyFont="1" applyFill="1" applyBorder="1" applyAlignment="1" applyProtection="1">
      <alignment horizontal="center" vertical="center"/>
    </xf>
    <xf numFmtId="0" fontId="153" fillId="65" borderId="22" xfId="0" applyFont="1" applyFill="1" applyBorder="1" applyAlignment="1">
      <alignment horizontal="center" vertical="center" shrinkToFit="1"/>
    </xf>
    <xf numFmtId="0" fontId="144" fillId="65" borderId="31" xfId="0" applyFont="1" applyFill="1" applyBorder="1" applyAlignment="1">
      <alignment horizontal="center" vertical="center" shrinkToFit="1"/>
    </xf>
    <xf numFmtId="0" fontId="144" fillId="65" borderId="22" xfId="0" applyFont="1" applyFill="1" applyBorder="1" applyAlignment="1">
      <alignment horizontal="center" vertical="center" shrinkToFit="1"/>
    </xf>
    <xf numFmtId="0" fontId="144" fillId="65" borderId="22" xfId="0" applyFont="1" applyFill="1" applyBorder="1" applyAlignment="1" applyProtection="1">
      <alignment horizontal="center" vertical="center"/>
    </xf>
    <xf numFmtId="0" fontId="144" fillId="65" borderId="20" xfId="0" applyFont="1" applyFill="1" applyBorder="1" applyAlignment="1">
      <alignment horizontal="center" vertical="center" shrinkToFit="1"/>
    </xf>
    <xf numFmtId="0" fontId="144" fillId="66" borderId="22" xfId="0" applyFont="1" applyFill="1" applyBorder="1" applyAlignment="1">
      <alignment horizontal="center" vertical="center" shrinkToFit="1"/>
    </xf>
    <xf numFmtId="176" fontId="153" fillId="0" borderId="0" xfId="1003" applyFont="1" applyFill="1" applyAlignment="1" applyProtection="1"/>
    <xf numFmtId="176" fontId="144" fillId="0" borderId="0" xfId="1003" applyFont="1" applyFill="1" applyAlignment="1" applyProtection="1"/>
    <xf numFmtId="0" fontId="144" fillId="0" borderId="23" xfId="0" applyFont="1" applyFill="1" applyBorder="1" applyAlignment="1" applyProtection="1">
      <alignment horizontal="center"/>
    </xf>
    <xf numFmtId="0" fontId="144" fillId="0" borderId="0" xfId="0" applyFont="1" applyFill="1" applyBorder="1" applyAlignment="1" applyProtection="1">
      <alignment horizontal="center"/>
    </xf>
    <xf numFmtId="176" fontId="144" fillId="0" borderId="0" xfId="1003" applyNumberFormat="1" applyFont="1" applyFill="1" applyBorder="1" applyAlignment="1" applyProtection="1"/>
    <xf numFmtId="176" fontId="144" fillId="0" borderId="0" xfId="0" applyNumberFormat="1" applyFont="1" applyFill="1" applyAlignment="1"/>
    <xf numFmtId="0" fontId="144" fillId="0" borderId="0" xfId="0" applyFont="1" applyFill="1" applyAlignment="1"/>
    <xf numFmtId="0" fontId="153" fillId="0" borderId="23" xfId="0" applyFont="1" applyFill="1" applyBorder="1" applyAlignment="1">
      <alignment horizontal="distributed"/>
    </xf>
    <xf numFmtId="176" fontId="144" fillId="0" borderId="0" xfId="0" applyNumberFormat="1" applyFont="1" applyFill="1"/>
    <xf numFmtId="0" fontId="154" fillId="0" borderId="0" xfId="0" applyFont="1" applyFill="1" applyBorder="1" applyAlignment="1">
      <alignment horizontal="distributed"/>
    </xf>
    <xf numFmtId="0" fontId="153" fillId="0" borderId="20" xfId="0" applyFont="1" applyFill="1" applyBorder="1" applyAlignment="1" applyProtection="1">
      <alignment horizontal="center" vertical="center"/>
    </xf>
    <xf numFmtId="0" fontId="153" fillId="64" borderId="0" xfId="0" applyFont="1" applyFill="1" applyProtection="1"/>
    <xf numFmtId="0" fontId="153" fillId="64" borderId="0" xfId="0" applyFont="1" applyFill="1" applyBorder="1" applyProtection="1"/>
    <xf numFmtId="0" fontId="147" fillId="64" borderId="0" xfId="0" applyFont="1" applyFill="1" applyProtection="1"/>
    <xf numFmtId="0" fontId="147" fillId="64" borderId="0" xfId="0" applyFont="1" applyFill="1"/>
    <xf numFmtId="0" fontId="153" fillId="64" borderId="0" xfId="0" applyFont="1" applyFill="1"/>
    <xf numFmtId="0" fontId="144" fillId="64" borderId="0" xfId="0" applyFont="1" applyFill="1"/>
    <xf numFmtId="41" fontId="153" fillId="0" borderId="0" xfId="0" applyNumberFormat="1" applyFont="1" applyFill="1"/>
    <xf numFmtId="176" fontId="153" fillId="0" borderId="0" xfId="0" applyNumberFormat="1" applyFont="1" applyFill="1"/>
    <xf numFmtId="0" fontId="170" fillId="0" borderId="0" xfId="0" applyFont="1" applyFill="1"/>
    <xf numFmtId="0" fontId="170" fillId="0" borderId="0" xfId="0" applyFont="1" applyFill="1" applyBorder="1"/>
    <xf numFmtId="0" fontId="147" fillId="0" borderId="0" xfId="2085" applyFont="1" applyFill="1" applyAlignment="1" applyProtection="1">
      <alignment horizontal="left"/>
    </xf>
    <xf numFmtId="0" fontId="153" fillId="64" borderId="20" xfId="0" applyFont="1" applyFill="1" applyBorder="1" applyAlignment="1">
      <alignment horizontal="center" vertical="center"/>
    </xf>
    <xf numFmtId="0" fontId="153" fillId="64" borderId="22" xfId="2085" applyFont="1" applyFill="1" applyBorder="1" applyAlignment="1" applyProtection="1">
      <alignment horizontal="center" vertical="center"/>
    </xf>
    <xf numFmtId="0" fontId="153" fillId="64" borderId="31" xfId="0" applyFont="1" applyFill="1" applyBorder="1" applyAlignment="1">
      <alignment horizontal="center" vertical="center" shrinkToFit="1"/>
    </xf>
    <xf numFmtId="0" fontId="153" fillId="64" borderId="20" xfId="0" applyFont="1" applyFill="1" applyBorder="1" applyAlignment="1">
      <alignment horizontal="center" vertical="center" shrinkToFit="1"/>
    </xf>
    <xf numFmtId="0" fontId="153" fillId="0" borderId="22" xfId="0" applyFont="1" applyFill="1" applyBorder="1" applyAlignment="1" applyProtection="1">
      <alignment horizontal="center" vertical="center"/>
    </xf>
    <xf numFmtId="176" fontId="153" fillId="0" borderId="21" xfId="1003" applyFont="1" applyFill="1" applyBorder="1" applyAlignment="1">
      <alignment vertical="center"/>
    </xf>
    <xf numFmtId="176" fontId="153" fillId="0" borderId="20" xfId="1003" applyFont="1" applyFill="1" applyBorder="1" applyAlignment="1" applyProtection="1">
      <alignment vertical="center"/>
      <protection locked="0"/>
    </xf>
    <xf numFmtId="176" fontId="153" fillId="0" borderId="0" xfId="1003" applyFont="1" applyFill="1" applyBorder="1" applyAlignment="1">
      <alignment vertical="center"/>
    </xf>
    <xf numFmtId="176" fontId="153" fillId="0" borderId="0" xfId="1003" applyFont="1" applyFill="1" applyBorder="1" applyAlignment="1" applyProtection="1">
      <alignment vertical="center"/>
      <protection locked="0"/>
    </xf>
    <xf numFmtId="0" fontId="153" fillId="0" borderId="0" xfId="0" applyFont="1" applyFill="1" applyAlignment="1">
      <alignment vertical="center"/>
    </xf>
    <xf numFmtId="0" fontId="154" fillId="0" borderId="0" xfId="0" applyFont="1" applyFill="1"/>
    <xf numFmtId="0" fontId="153" fillId="0" borderId="0" xfId="0" applyFont="1" applyFill="1" applyBorder="1" applyProtection="1"/>
    <xf numFmtId="0" fontId="153" fillId="0" borderId="0" xfId="2084" applyFont="1" applyFill="1" applyAlignment="1">
      <alignment horizontal="right"/>
    </xf>
    <xf numFmtId="176" fontId="153" fillId="0" borderId="0" xfId="0" applyNumberFormat="1" applyFont="1" applyFill="1" applyAlignment="1">
      <alignment vertical="center"/>
    </xf>
    <xf numFmtId="188" fontId="153" fillId="0" borderId="0" xfId="0" applyNumberFormat="1" applyFont="1" applyFill="1" applyAlignment="1">
      <alignment vertical="center"/>
    </xf>
    <xf numFmtId="188" fontId="153" fillId="0" borderId="0" xfId="0" applyNumberFormat="1" applyFont="1" applyFill="1"/>
    <xf numFmtId="176" fontId="154" fillId="64" borderId="0" xfId="1003" applyFont="1" applyFill="1" applyBorder="1" applyAlignment="1">
      <alignment shrinkToFit="1"/>
    </xf>
    <xf numFmtId="188" fontId="154" fillId="64" borderId="0" xfId="1316" applyNumberFormat="1" applyFont="1" applyFill="1" applyBorder="1" applyAlignment="1">
      <alignment shrinkToFit="1"/>
    </xf>
    <xf numFmtId="0" fontId="153" fillId="64" borderId="22" xfId="0" applyFont="1" applyFill="1" applyBorder="1" applyAlignment="1">
      <alignment horizontal="center" vertical="center" shrinkToFit="1"/>
    </xf>
    <xf numFmtId="0" fontId="153" fillId="64" borderId="31" xfId="0" applyFont="1" applyFill="1" applyBorder="1" applyAlignment="1">
      <alignment horizontal="center" vertical="center"/>
    </xf>
    <xf numFmtId="0" fontId="153" fillId="64" borderId="21" xfId="0" applyFont="1" applyFill="1" applyBorder="1" applyAlignment="1">
      <alignment horizontal="center" vertical="center"/>
    </xf>
    <xf numFmtId="0" fontId="153" fillId="0" borderId="0" xfId="0" applyFont="1" applyFill="1" applyAlignment="1" applyProtection="1">
      <alignment horizontal="center"/>
    </xf>
    <xf numFmtId="0" fontId="153" fillId="0" borderId="24" xfId="0" applyFont="1" applyFill="1" applyBorder="1" applyAlignment="1">
      <alignment horizontal="right"/>
    </xf>
    <xf numFmtId="0" fontId="172" fillId="0" borderId="0" xfId="0" applyFont="1" applyFill="1" applyAlignment="1">
      <alignment vertical="center"/>
    </xf>
    <xf numFmtId="0" fontId="169" fillId="0" borderId="0" xfId="0" applyFont="1" applyFill="1" applyAlignment="1">
      <alignment vertical="center"/>
    </xf>
    <xf numFmtId="176" fontId="154" fillId="0" borderId="0" xfId="1003" applyFont="1" applyFill="1" applyBorder="1" applyAlignment="1">
      <alignment shrinkToFit="1"/>
    </xf>
    <xf numFmtId="188" fontId="154" fillId="0" borderId="0" xfId="1316" applyNumberFormat="1" applyFont="1" applyFill="1" applyBorder="1" applyAlignment="1">
      <alignment shrinkToFit="1"/>
    </xf>
    <xf numFmtId="0" fontId="156" fillId="0" borderId="0" xfId="0" applyFont="1" applyFill="1" applyAlignment="1" applyProtection="1">
      <alignment horizontal="center" vertical="center"/>
    </xf>
    <xf numFmtId="0" fontId="156" fillId="0" borderId="0" xfId="0" applyFont="1" applyFill="1" applyAlignment="1" applyProtection="1">
      <alignment horizontal="center"/>
    </xf>
    <xf numFmtId="0" fontId="153" fillId="0" borderId="0" xfId="2084" applyFont="1" applyFill="1" applyAlignment="1">
      <alignment vertical="top"/>
    </xf>
    <xf numFmtId="0" fontId="168" fillId="0" borderId="0" xfId="2084" applyFont="1" applyFill="1" applyAlignment="1">
      <alignment horizontal="right" vertical="top"/>
    </xf>
    <xf numFmtId="0" fontId="144" fillId="0" borderId="0" xfId="2084" applyFont="1" applyFill="1" applyAlignment="1">
      <alignment vertical="top"/>
    </xf>
    <xf numFmtId="0" fontId="156" fillId="0" borderId="0" xfId="2084" applyFont="1" applyFill="1" applyAlignment="1" applyProtection="1">
      <alignment horizontal="centerContinuous" vertical="center"/>
    </xf>
    <xf numFmtId="0" fontId="153" fillId="0" borderId="0" xfId="2084" applyFont="1" applyFill="1" applyAlignment="1">
      <alignment horizontal="centerContinuous" vertical="center"/>
    </xf>
    <xf numFmtId="0" fontId="172" fillId="0" borderId="0" xfId="2084" applyFont="1" applyFill="1" applyAlignment="1">
      <alignment horizontal="centerContinuous" vertical="center"/>
    </xf>
    <xf numFmtId="0" fontId="161" fillId="0" borderId="0" xfId="2084" applyFont="1" applyFill="1" applyAlignment="1">
      <alignment horizontal="centerContinuous" vertical="center"/>
    </xf>
    <xf numFmtId="0" fontId="154" fillId="0" borderId="0" xfId="2084" applyFont="1" applyFill="1" applyAlignment="1" applyProtection="1">
      <alignment horizontal="centerContinuous" vertical="center"/>
    </xf>
    <xf numFmtId="0" fontId="144" fillId="0" borderId="0" xfId="2084" applyFont="1" applyFill="1" applyAlignment="1">
      <alignment horizontal="centerContinuous" vertical="center"/>
    </xf>
    <xf numFmtId="0" fontId="169" fillId="0" borderId="0" xfId="2084" applyFont="1" applyFill="1" applyAlignment="1">
      <alignment horizontal="centerContinuous" vertical="center"/>
    </xf>
    <xf numFmtId="0" fontId="144" fillId="0" borderId="0" xfId="2084" applyFont="1" applyFill="1" applyAlignment="1">
      <alignment vertical="center"/>
    </xf>
    <xf numFmtId="0" fontId="154" fillId="0" borderId="0" xfId="2084" applyFont="1" applyFill="1" applyAlignment="1" applyProtection="1">
      <alignment horizontal="centerContinuous"/>
    </xf>
    <xf numFmtId="0" fontId="153" fillId="0" borderId="0" xfId="2084" applyFont="1" applyFill="1" applyAlignment="1">
      <alignment horizontal="centerContinuous"/>
    </xf>
    <xf numFmtId="0" fontId="144" fillId="0" borderId="0" xfId="2084" applyFont="1" applyFill="1" applyAlignment="1">
      <alignment horizontal="centerContinuous"/>
    </xf>
    <xf numFmtId="0" fontId="144" fillId="0" borderId="0" xfId="2084" applyFont="1" applyFill="1"/>
    <xf numFmtId="0" fontId="153" fillId="0" borderId="0" xfId="2084" applyFont="1" applyFill="1" applyAlignment="1" applyProtection="1">
      <alignment horizontal="left"/>
    </xf>
    <xf numFmtId="0" fontId="153" fillId="0" borderId="0" xfId="2084" applyFont="1" applyFill="1"/>
    <xf numFmtId="0" fontId="90" fillId="0" borderId="0" xfId="2084" applyFont="1" applyFill="1" applyAlignment="1">
      <alignment horizontal="right"/>
    </xf>
    <xf numFmtId="0" fontId="147" fillId="0" borderId="0" xfId="2084" applyFont="1" applyFill="1"/>
    <xf numFmtId="0" fontId="147" fillId="0" borderId="0" xfId="2084" applyFont="1" applyFill="1" applyAlignment="1">
      <alignment horizontal="right"/>
    </xf>
    <xf numFmtId="0" fontId="153" fillId="0" borderId="23" xfId="2084" applyFont="1" applyFill="1" applyBorder="1" applyAlignment="1" applyProtection="1">
      <alignment horizontal="center"/>
    </xf>
    <xf numFmtId="176" fontId="153" fillId="0" borderId="0" xfId="1171" applyNumberFormat="1" applyFont="1" applyFill="1" applyProtection="1"/>
    <xf numFmtId="176" fontId="153" fillId="0" borderId="0" xfId="1171" applyNumberFormat="1" applyFont="1" applyFill="1" applyAlignment="1" applyProtection="1">
      <alignment horizontal="right"/>
    </xf>
    <xf numFmtId="179" fontId="153" fillId="0" borderId="0" xfId="1171" applyNumberFormat="1" applyFont="1" applyFill="1" applyProtection="1"/>
    <xf numFmtId="176" fontId="144" fillId="0" borderId="0" xfId="1171" applyNumberFormat="1" applyFont="1" applyFill="1" applyAlignment="1" applyProtection="1">
      <alignment horizontal="right"/>
    </xf>
    <xf numFmtId="176" fontId="144" fillId="0" borderId="0" xfId="1171" applyNumberFormat="1" applyFont="1" applyFill="1" applyProtection="1"/>
    <xf numFmtId="43" fontId="144" fillId="0" borderId="0" xfId="2084" applyNumberFormat="1" applyFont="1" applyFill="1"/>
    <xf numFmtId="43" fontId="145" fillId="0" borderId="0" xfId="2084" applyNumberFormat="1" applyFont="1" applyFill="1"/>
    <xf numFmtId="0" fontId="145" fillId="0" borderId="0" xfId="2084" applyFont="1" applyFill="1"/>
    <xf numFmtId="0" fontId="153" fillId="0" borderId="23" xfId="2084" applyFont="1" applyFill="1" applyBorder="1" applyAlignment="1">
      <alignment horizontal="distributed"/>
    </xf>
    <xf numFmtId="43" fontId="153" fillId="63" borderId="0" xfId="1171" applyNumberFormat="1" applyFont="1" applyFill="1"/>
    <xf numFmtId="43" fontId="144" fillId="63" borderId="0" xfId="1171" applyNumberFormat="1" applyFont="1" applyFill="1"/>
    <xf numFmtId="176" fontId="144" fillId="63" borderId="0" xfId="1171" applyNumberFormat="1" applyFont="1" applyFill="1" applyProtection="1"/>
    <xf numFmtId="2" fontId="144" fillId="63" borderId="0" xfId="1171" applyNumberFormat="1" applyFont="1" applyFill="1"/>
    <xf numFmtId="212" fontId="144" fillId="63" borderId="0" xfId="1171" applyNumberFormat="1" applyFont="1" applyFill="1"/>
    <xf numFmtId="182" fontId="144" fillId="0" borderId="0" xfId="2085" applyNumberFormat="1" applyFont="1" applyFill="1" applyBorder="1" applyAlignment="1" applyProtection="1">
      <protection locked="0"/>
    </xf>
    <xf numFmtId="3" fontId="144" fillId="0" borderId="0" xfId="2085" applyNumberFormat="1" applyFont="1" applyFill="1" applyBorder="1" applyAlignment="1"/>
    <xf numFmtId="0" fontId="144" fillId="0" borderId="0" xfId="2085" applyFont="1" applyFill="1" applyBorder="1" applyAlignment="1"/>
    <xf numFmtId="0" fontId="144" fillId="0" borderId="0" xfId="2085" applyFont="1" applyFill="1" applyAlignment="1"/>
    <xf numFmtId="0" fontId="154" fillId="0" borderId="23" xfId="2084" applyFont="1" applyFill="1" applyBorder="1" applyAlignment="1" applyProtection="1">
      <alignment horizontal="center"/>
    </xf>
    <xf numFmtId="0" fontId="153" fillId="0" borderId="22" xfId="2084" applyFont="1" applyFill="1" applyBorder="1" applyAlignment="1" applyProtection="1">
      <alignment horizontal="center"/>
    </xf>
    <xf numFmtId="176" fontId="153" fillId="0" borderId="20" xfId="1171" applyNumberFormat="1" applyFont="1" applyFill="1" applyBorder="1" applyAlignment="1" applyProtection="1">
      <alignment horizontal="right"/>
    </xf>
    <xf numFmtId="0" fontId="153" fillId="0" borderId="20" xfId="1171" applyNumberFormat="1" applyFont="1" applyFill="1" applyBorder="1" applyAlignment="1">
      <alignment horizontal="right"/>
    </xf>
    <xf numFmtId="179" fontId="153" fillId="0" borderId="20" xfId="1171" applyNumberFormat="1" applyFont="1" applyFill="1" applyBorder="1" applyAlignment="1">
      <alignment horizontal="right"/>
    </xf>
    <xf numFmtId="0" fontId="144" fillId="0" borderId="20" xfId="1171" applyNumberFormat="1" applyFont="1" applyFill="1" applyBorder="1" applyAlignment="1" applyProtection="1">
      <alignment horizontal="right"/>
    </xf>
    <xf numFmtId="176" fontId="144" fillId="0" borderId="20" xfId="1171" applyNumberFormat="1" applyFont="1" applyFill="1" applyBorder="1" applyAlignment="1" applyProtection="1">
      <alignment horizontal="right"/>
    </xf>
    <xf numFmtId="0" fontId="144" fillId="0" borderId="20" xfId="1171" applyNumberFormat="1" applyFont="1" applyFill="1" applyBorder="1" applyAlignment="1">
      <alignment horizontal="right"/>
    </xf>
    <xf numFmtId="0" fontId="153" fillId="0" borderId="0" xfId="2084" applyFont="1" applyFill="1" applyBorder="1" applyAlignment="1" applyProtection="1">
      <alignment horizontal="center"/>
    </xf>
    <xf numFmtId="176" fontId="153" fillId="0" borderId="0" xfId="1171" applyNumberFormat="1" applyFont="1" applyFill="1" applyBorder="1" applyAlignment="1" applyProtection="1">
      <alignment horizontal="right"/>
    </xf>
    <xf numFmtId="0" fontId="153" fillId="0" borderId="0" xfId="1171" applyNumberFormat="1" applyFont="1" applyFill="1" applyBorder="1" applyAlignment="1">
      <alignment horizontal="right"/>
    </xf>
    <xf numFmtId="179" fontId="153" fillId="0" borderId="0" xfId="1171" applyNumberFormat="1" applyFont="1" applyFill="1" applyBorder="1" applyAlignment="1">
      <alignment horizontal="right"/>
    </xf>
    <xf numFmtId="0" fontId="144" fillId="0" borderId="0" xfId="1171" applyNumberFormat="1" applyFont="1" applyFill="1" applyBorder="1" applyAlignment="1" applyProtection="1">
      <alignment horizontal="right"/>
    </xf>
    <xf numFmtId="176" fontId="144" fillId="0" borderId="0" xfId="1171" applyNumberFormat="1" applyFont="1" applyFill="1" applyBorder="1" applyAlignment="1" applyProtection="1">
      <alignment horizontal="right"/>
    </xf>
    <xf numFmtId="0" fontId="144" fillId="0" borderId="0" xfId="1171" applyNumberFormat="1" applyFont="1" applyFill="1" applyBorder="1" applyAlignment="1">
      <alignment horizontal="right"/>
    </xf>
    <xf numFmtId="0" fontId="153" fillId="0" borderId="0" xfId="2084" applyFont="1" applyFill="1" applyProtection="1"/>
    <xf numFmtId="176" fontId="153" fillId="0" borderId="0" xfId="2084" applyNumberFormat="1" applyFont="1" applyFill="1" applyAlignment="1">
      <alignment horizontal="centerContinuous" vertical="center"/>
    </xf>
    <xf numFmtId="0" fontId="153" fillId="0" borderId="10" xfId="2084" applyFont="1" applyFill="1" applyBorder="1"/>
    <xf numFmtId="176" fontId="153" fillId="0" borderId="0" xfId="2084" applyNumberFormat="1" applyFont="1" applyFill="1"/>
    <xf numFmtId="0" fontId="147" fillId="0" borderId="10" xfId="2084" applyFont="1" applyFill="1" applyBorder="1"/>
    <xf numFmtId="0" fontId="147" fillId="0" borderId="10" xfId="2084" applyFont="1" applyFill="1" applyBorder="1" applyAlignment="1">
      <alignment horizontal="right"/>
    </xf>
    <xf numFmtId="176" fontId="153" fillId="0" borderId="0" xfId="2084" applyNumberFormat="1" applyFont="1" applyFill="1" applyBorder="1" applyAlignment="1" applyProtection="1">
      <alignment horizontal="center"/>
    </xf>
    <xf numFmtId="176" fontId="90" fillId="0" borderId="0" xfId="2084" applyNumberFormat="1" applyFont="1" applyFill="1" applyBorder="1" applyAlignment="1" applyProtection="1">
      <alignment horizontal="center"/>
    </xf>
    <xf numFmtId="176" fontId="90" fillId="0" borderId="0" xfId="1171" applyNumberFormat="1" applyFont="1" applyFill="1" applyProtection="1"/>
    <xf numFmtId="176" fontId="144" fillId="0" borderId="0" xfId="2084" applyNumberFormat="1" applyFont="1" applyFill="1"/>
    <xf numFmtId="176" fontId="153" fillId="0" borderId="0" xfId="1171" applyNumberFormat="1" applyFont="1" applyFill="1" applyBorder="1" applyProtection="1"/>
    <xf numFmtId="176" fontId="145" fillId="0" borderId="0" xfId="2084" applyNumberFormat="1" applyFont="1" applyFill="1"/>
    <xf numFmtId="176" fontId="154" fillId="0" borderId="0" xfId="1171" applyNumberFormat="1" applyFont="1" applyFill="1" applyProtection="1"/>
    <xf numFmtId="176" fontId="153" fillId="0" borderId="0" xfId="1003" applyFont="1" applyFill="1" applyBorder="1" applyAlignment="1" applyProtection="1">
      <alignment horizontal="center"/>
    </xf>
    <xf numFmtId="176" fontId="153" fillId="0" borderId="0" xfId="1003" applyFont="1" applyFill="1" applyBorder="1" applyAlignment="1">
      <alignment horizontal="right" shrinkToFit="1"/>
    </xf>
    <xf numFmtId="185" fontId="144" fillId="0" borderId="0" xfId="2085" applyNumberFormat="1" applyFont="1" applyFill="1" applyBorder="1" applyAlignment="1" applyProtection="1">
      <protection locked="0"/>
    </xf>
    <xf numFmtId="176" fontId="153" fillId="0" borderId="25" xfId="1003" applyFont="1" applyFill="1" applyBorder="1" applyAlignment="1">
      <alignment horizontal="right" shrinkToFit="1"/>
    </xf>
    <xf numFmtId="0" fontId="153" fillId="0" borderId="20" xfId="2084" applyFont="1" applyFill="1" applyBorder="1" applyAlignment="1" applyProtection="1">
      <alignment horizontal="center"/>
    </xf>
    <xf numFmtId="43" fontId="153" fillId="0" borderId="20" xfId="1171" applyNumberFormat="1" applyFont="1" applyFill="1" applyBorder="1" applyAlignment="1">
      <alignment horizontal="right"/>
    </xf>
    <xf numFmtId="43" fontId="153" fillId="0" borderId="0" xfId="1171" applyNumberFormat="1" applyFont="1" applyFill="1" applyBorder="1" applyAlignment="1">
      <alignment horizontal="right"/>
    </xf>
    <xf numFmtId="176" fontId="147" fillId="0" borderId="0" xfId="2084" applyNumberFormat="1" applyFont="1" applyFill="1"/>
    <xf numFmtId="43" fontId="153" fillId="0" borderId="0" xfId="2084" applyNumberFormat="1" applyFont="1" applyFill="1" applyProtection="1"/>
    <xf numFmtId="0" fontId="147" fillId="0" borderId="0" xfId="2084" applyFont="1" applyFill="1" applyProtection="1"/>
    <xf numFmtId="0" fontId="147" fillId="0" borderId="0" xfId="2084" applyFont="1" applyFill="1" applyAlignment="1" applyProtection="1">
      <alignment horizontal="right"/>
    </xf>
    <xf numFmtId="0" fontId="168" fillId="0" borderId="0" xfId="0" applyFont="1" applyFill="1" applyBorder="1" applyAlignment="1">
      <alignment horizontal="right" vertical="top"/>
    </xf>
    <xf numFmtId="0" fontId="144" fillId="0" borderId="0" xfId="2085" applyFont="1" applyFill="1" applyAlignment="1">
      <alignment vertical="top"/>
    </xf>
    <xf numFmtId="0" fontId="156" fillId="0" borderId="0" xfId="2085" applyFont="1" applyFill="1" applyAlignment="1" applyProtection="1">
      <alignment horizontal="centerContinuous" vertical="center"/>
    </xf>
    <xf numFmtId="0" fontId="154" fillId="0" borderId="0" xfId="2085" applyFont="1" applyFill="1" applyAlignment="1" applyProtection="1">
      <alignment horizontal="centerContinuous" vertical="center"/>
    </xf>
    <xf numFmtId="0" fontId="153" fillId="0" borderId="0" xfId="2085" applyFont="1" applyFill="1" applyAlignment="1" applyProtection="1">
      <alignment horizontal="centerContinuous" vertical="center"/>
    </xf>
    <xf numFmtId="0" fontId="153" fillId="0" borderId="0" xfId="2085" applyFont="1" applyFill="1" applyAlignment="1">
      <alignment vertical="center"/>
    </xf>
    <xf numFmtId="0" fontId="168" fillId="0" borderId="0" xfId="2085" applyFont="1" applyFill="1" applyAlignment="1">
      <alignment vertical="center"/>
    </xf>
    <xf numFmtId="0" fontId="156" fillId="0" borderId="0" xfId="2084" applyFont="1" applyFill="1" applyAlignment="1" applyProtection="1">
      <alignment horizontal="centerContinuous"/>
    </xf>
    <xf numFmtId="0" fontId="153" fillId="0" borderId="0" xfId="2085" applyFont="1" applyFill="1" applyAlignment="1" applyProtection="1">
      <alignment horizontal="centerContinuous"/>
    </xf>
    <xf numFmtId="0" fontId="168" fillId="0" borderId="0" xfId="2085" applyFont="1" applyFill="1"/>
    <xf numFmtId="0" fontId="147" fillId="0" borderId="0" xfId="2085" applyFont="1" applyFill="1"/>
    <xf numFmtId="0" fontId="153" fillId="0" borderId="0" xfId="2085" applyFont="1" applyFill="1" applyAlignment="1">
      <alignment horizontal="center" vertical="center"/>
    </xf>
    <xf numFmtId="0" fontId="144" fillId="0" borderId="0" xfId="2085" applyFont="1" applyFill="1" applyAlignment="1">
      <alignment horizontal="center" vertical="center"/>
    </xf>
    <xf numFmtId="0" fontId="153" fillId="65" borderId="30" xfId="2085" applyFont="1" applyFill="1" applyBorder="1" applyAlignment="1" applyProtection="1">
      <alignment horizontal="center" vertical="center"/>
    </xf>
    <xf numFmtId="176" fontId="153" fillId="0" borderId="0" xfId="1171" applyFont="1" applyFill="1" applyAlignment="1" applyProtection="1">
      <alignment horizontal="right"/>
      <protection locked="0"/>
    </xf>
    <xf numFmtId="0" fontId="153" fillId="0" borderId="0" xfId="2085" applyFont="1" applyFill="1" applyAlignment="1"/>
    <xf numFmtId="0" fontId="154" fillId="0" borderId="0" xfId="2085" applyFont="1" applyFill="1" applyAlignment="1"/>
    <xf numFmtId="0" fontId="145" fillId="0" borderId="0" xfId="2085" applyFont="1" applyFill="1" applyAlignment="1"/>
    <xf numFmtId="0" fontId="144" fillId="0" borderId="0" xfId="2085" applyFont="1" applyFill="1" applyAlignment="1">
      <alignment vertical="center"/>
    </xf>
    <xf numFmtId="0" fontId="153" fillId="64" borderId="23" xfId="2084" applyFont="1" applyFill="1" applyBorder="1" applyAlignment="1">
      <alignment horizontal="distributed"/>
    </xf>
    <xf numFmtId="41" fontId="153" fillId="64" borderId="0" xfId="2085" applyNumberFormat="1" applyFont="1" applyFill="1" applyBorder="1" applyAlignment="1" applyProtection="1">
      <alignment horizontal="center"/>
    </xf>
    <xf numFmtId="183" fontId="153" fillId="64" borderId="0" xfId="2085" applyNumberFormat="1" applyFont="1" applyFill="1" applyAlignment="1" applyProtection="1"/>
    <xf numFmtId="41" fontId="153" fillId="64" borderId="0" xfId="2085" applyNumberFormat="1" applyFont="1" applyFill="1" applyAlignment="1" applyProtection="1"/>
    <xf numFmtId="0" fontId="153" fillId="0" borderId="22" xfId="2084" applyFont="1" applyFill="1" applyBorder="1" applyAlignment="1">
      <alignment horizontal="distributed"/>
    </xf>
    <xf numFmtId="3" fontId="153" fillId="0" borderId="0" xfId="2085" applyNumberFormat="1" applyFont="1" applyFill="1" applyProtection="1"/>
    <xf numFmtId="3" fontId="153" fillId="0" borderId="0" xfId="2085" applyNumberFormat="1" applyFont="1" applyFill="1" applyAlignment="1" applyProtection="1">
      <alignment horizontal="right"/>
    </xf>
    <xf numFmtId="0" fontId="144" fillId="0" borderId="0" xfId="2085" applyFont="1" applyFill="1" applyAlignment="1">
      <alignment horizontal="center"/>
    </xf>
    <xf numFmtId="0" fontId="144" fillId="0" borderId="0" xfId="2085" applyFont="1" applyFill="1"/>
    <xf numFmtId="3" fontId="144" fillId="0" borderId="0" xfId="2085" applyNumberFormat="1" applyFont="1" applyFill="1"/>
    <xf numFmtId="0" fontId="168" fillId="0" borderId="0" xfId="2085" applyFont="1" applyFill="1" applyAlignment="1">
      <alignment horizontal="center"/>
    </xf>
    <xf numFmtId="3" fontId="168" fillId="0" borderId="0" xfId="2085" applyNumberFormat="1" applyFont="1" applyFill="1"/>
    <xf numFmtId="41" fontId="160" fillId="0" borderId="0" xfId="2085" applyNumberFormat="1" applyFont="1" applyFill="1" applyBorder="1" applyAlignment="1" applyProtection="1">
      <alignment horizontal="center"/>
    </xf>
    <xf numFmtId="41" fontId="160" fillId="0" borderId="0" xfId="1010" applyNumberFormat="1" applyFont="1" applyFill="1" applyBorder="1" applyAlignment="1" applyProtection="1">
      <alignment horizontal="center"/>
      <protection locked="0"/>
    </xf>
    <xf numFmtId="41" fontId="160" fillId="0" borderId="0" xfId="2085" applyNumberFormat="1" applyFont="1" applyFill="1" applyAlignment="1" applyProtection="1">
      <protection locked="0"/>
    </xf>
    <xf numFmtId="0" fontId="154" fillId="0" borderId="23" xfId="0" applyFont="1" applyFill="1" applyBorder="1" applyAlignment="1">
      <alignment horizontal="center"/>
    </xf>
    <xf numFmtId="0" fontId="154" fillId="0" borderId="0" xfId="0" applyFont="1" applyFill="1" applyAlignment="1">
      <alignment horizontal="centerContinuous" vertical="center"/>
    </xf>
    <xf numFmtId="0" fontId="153" fillId="0" borderId="0" xfId="0" applyFont="1" applyFill="1" applyBorder="1" applyAlignment="1" applyProtection="1">
      <alignment horizontal="center"/>
    </xf>
    <xf numFmtId="176" fontId="153" fillId="61" borderId="0" xfId="1003" applyFont="1" applyFill="1"/>
    <xf numFmtId="0" fontId="160" fillId="0" borderId="0" xfId="0" applyFont="1" applyFill="1" applyBorder="1" applyAlignment="1" applyProtection="1">
      <alignment horizontal="left" vertical="top"/>
    </xf>
    <xf numFmtId="0" fontId="153" fillId="0" borderId="0" xfId="0" applyFont="1" applyFill="1" applyAlignment="1" applyProtection="1">
      <alignment horizontal="centerContinuous" vertical="center"/>
    </xf>
    <xf numFmtId="0" fontId="153" fillId="64" borderId="32" xfId="0" applyFont="1" applyFill="1" applyBorder="1" applyAlignment="1" applyProtection="1">
      <alignment horizontal="centerContinuous" vertical="center"/>
    </xf>
    <xf numFmtId="0" fontId="153" fillId="64" borderId="34" xfId="0" applyFont="1" applyFill="1" applyBorder="1" applyAlignment="1" applyProtection="1">
      <alignment horizontal="centerContinuous" vertical="center"/>
    </xf>
    <xf numFmtId="0" fontId="153" fillId="0" borderId="0" xfId="0" applyFont="1" applyFill="1" applyAlignment="1">
      <alignment horizontal="center" vertical="center"/>
    </xf>
    <xf numFmtId="0" fontId="153" fillId="64" borderId="36" xfId="0" applyFont="1" applyFill="1" applyBorder="1" applyAlignment="1" applyProtection="1">
      <alignment horizontal="center" vertical="center"/>
    </xf>
    <xf numFmtId="0" fontId="153" fillId="64" borderId="24" xfId="0" applyFont="1" applyFill="1" applyBorder="1" applyAlignment="1" applyProtection="1">
      <alignment horizontal="center" vertical="center"/>
    </xf>
    <xf numFmtId="0" fontId="153" fillId="64" borderId="35" xfId="0" applyFont="1" applyFill="1" applyBorder="1" applyAlignment="1" applyProtection="1">
      <alignment horizontal="center" vertical="center"/>
    </xf>
    <xf numFmtId="0" fontId="153" fillId="64" borderId="22" xfId="0" applyFont="1" applyFill="1" applyBorder="1" applyAlignment="1" applyProtection="1">
      <alignment horizontal="center" vertical="center"/>
    </xf>
    <xf numFmtId="0" fontId="153" fillId="64" borderId="31" xfId="0" applyFont="1" applyFill="1" applyBorder="1" applyAlignment="1" applyProtection="1">
      <alignment horizontal="center" vertical="center"/>
    </xf>
    <xf numFmtId="0" fontId="154" fillId="0" borderId="23" xfId="0" applyFont="1" applyFill="1" applyBorder="1" applyProtection="1"/>
    <xf numFmtId="180" fontId="154" fillId="0" borderId="0" xfId="1003" applyNumberFormat="1" applyFont="1" applyFill="1" applyBorder="1" applyProtection="1"/>
    <xf numFmtId="178" fontId="154" fillId="0" borderId="0" xfId="1003" applyNumberFormat="1" applyFont="1" applyFill="1" applyBorder="1" applyProtection="1"/>
    <xf numFmtId="179" fontId="153" fillId="0" borderId="0" xfId="1003" applyNumberFormat="1" applyFont="1" applyFill="1" applyBorder="1" applyProtection="1"/>
    <xf numFmtId="176" fontId="153" fillId="0" borderId="20" xfId="1003" applyFont="1" applyFill="1" applyBorder="1" applyAlignment="1" applyProtection="1">
      <alignment vertical="center"/>
    </xf>
    <xf numFmtId="179" fontId="153" fillId="0" borderId="20" xfId="1003" applyNumberFormat="1" applyFont="1" applyFill="1" applyBorder="1" applyAlignment="1" applyProtection="1">
      <alignment vertical="center"/>
    </xf>
    <xf numFmtId="176" fontId="153" fillId="0" borderId="0" xfId="1003" applyFont="1" applyFill="1" applyBorder="1" applyAlignment="1" applyProtection="1">
      <alignment vertical="center"/>
    </xf>
    <xf numFmtId="179" fontId="153" fillId="0" borderId="0" xfId="1003" applyNumberFormat="1" applyFont="1" applyFill="1" applyBorder="1" applyAlignment="1" applyProtection="1">
      <alignment vertical="center"/>
    </xf>
    <xf numFmtId="185" fontId="153" fillId="0" borderId="0" xfId="1003" applyNumberFormat="1" applyFont="1" applyFill="1" applyBorder="1" applyAlignment="1" applyProtection="1">
      <alignment vertical="center"/>
    </xf>
    <xf numFmtId="179" fontId="153" fillId="0" borderId="0" xfId="1003" applyNumberFormat="1" applyFont="1" applyFill="1" applyBorder="1"/>
    <xf numFmtId="0" fontId="153" fillId="0" borderId="0" xfId="0" applyFont="1" applyFill="1" applyBorder="1" applyAlignment="1" applyProtection="1">
      <alignment horizontal="left" vertical="top"/>
    </xf>
    <xf numFmtId="176" fontId="153" fillId="0" borderId="0" xfId="1003" applyFont="1" applyFill="1" applyBorder="1" applyAlignment="1" applyProtection="1">
      <alignment vertical="top"/>
    </xf>
    <xf numFmtId="179" fontId="153" fillId="0" borderId="0" xfId="1003" applyNumberFormat="1" applyFont="1" applyFill="1" applyBorder="1" applyAlignment="1" applyProtection="1">
      <alignment vertical="top"/>
    </xf>
    <xf numFmtId="0" fontId="153" fillId="0" borderId="0" xfId="0" applyFont="1" applyFill="1" applyAlignment="1" applyProtection="1">
      <alignment horizontal="center" vertical="center"/>
    </xf>
    <xf numFmtId="0" fontId="153" fillId="64" borderId="34" xfId="0" applyFont="1" applyFill="1" applyBorder="1" applyAlignment="1" applyProtection="1">
      <alignment horizontal="center" vertical="center"/>
    </xf>
    <xf numFmtId="0" fontId="153" fillId="64" borderId="33" xfId="0" applyFont="1" applyFill="1" applyBorder="1" applyAlignment="1" applyProtection="1">
      <alignment horizontal="center" vertical="center"/>
    </xf>
    <xf numFmtId="180" fontId="153" fillId="0" borderId="0" xfId="1003" applyNumberFormat="1" applyFont="1" applyFill="1" applyBorder="1" applyProtection="1"/>
    <xf numFmtId="0" fontId="90" fillId="0" borderId="23" xfId="0" applyFont="1" applyFill="1" applyBorder="1" applyAlignment="1" applyProtection="1">
      <alignment horizontal="center"/>
    </xf>
    <xf numFmtId="180" fontId="90" fillId="0" borderId="0" xfId="1003" applyNumberFormat="1" applyFont="1" applyFill="1" applyBorder="1" applyProtection="1"/>
    <xf numFmtId="179" fontId="90" fillId="0" borderId="0" xfId="1003" applyNumberFormat="1" applyFont="1" applyFill="1" applyBorder="1" applyProtection="1"/>
    <xf numFmtId="0" fontId="90" fillId="0" borderId="22" xfId="0" applyFont="1" applyFill="1" applyBorder="1" applyProtection="1"/>
    <xf numFmtId="176" fontId="90" fillId="0" borderId="20" xfId="1003" applyFont="1" applyFill="1" applyBorder="1" applyProtection="1"/>
    <xf numFmtId="179" fontId="90" fillId="0" borderId="20" xfId="1003" applyNumberFormat="1" applyFont="1" applyFill="1" applyBorder="1" applyProtection="1"/>
    <xf numFmtId="0" fontId="90" fillId="0" borderId="0" xfId="0" applyFont="1" applyFill="1" applyBorder="1" applyProtection="1"/>
    <xf numFmtId="0" fontId="90" fillId="0" borderId="0" xfId="0" applyFont="1" applyFill="1" applyBorder="1" applyAlignment="1"/>
    <xf numFmtId="176" fontId="90" fillId="0" borderId="0" xfId="1003" applyFont="1" applyFill="1" applyBorder="1"/>
    <xf numFmtId="179" fontId="90" fillId="0" borderId="0" xfId="1003" applyNumberFormat="1" applyFont="1" applyFill="1" applyBorder="1"/>
    <xf numFmtId="176" fontId="90" fillId="0" borderId="0" xfId="1003" applyFont="1" applyFill="1" applyBorder="1" applyAlignment="1">
      <alignment horizontal="left"/>
    </xf>
    <xf numFmtId="0" fontId="90" fillId="0" borderId="0" xfId="0" applyFont="1" applyFill="1" applyBorder="1"/>
    <xf numFmtId="0" fontId="144" fillId="0" borderId="0" xfId="0" applyFont="1" applyFill="1" applyBorder="1" applyAlignment="1">
      <alignment horizontal="center"/>
    </xf>
    <xf numFmtId="0" fontId="144" fillId="0" borderId="0" xfId="0" applyFont="1" applyFill="1" applyBorder="1" applyAlignment="1">
      <alignment horizontal="right"/>
    </xf>
    <xf numFmtId="0" fontId="160" fillId="0" borderId="0" xfId="0" applyFont="1" applyFill="1" applyAlignment="1">
      <alignment vertical="top"/>
    </xf>
    <xf numFmtId="0" fontId="173" fillId="0" borderId="0" xfId="0" applyFont="1" applyFill="1" applyAlignment="1">
      <alignment horizontal="centerContinuous" vertical="center"/>
    </xf>
    <xf numFmtId="0" fontId="174" fillId="0" borderId="0" xfId="0" applyFont="1" applyFill="1" applyAlignment="1">
      <alignment horizontal="centerContinuous" vertical="center"/>
    </xf>
    <xf numFmtId="0" fontId="90" fillId="0" borderId="0" xfId="0" applyFont="1" applyFill="1" applyAlignment="1">
      <alignment vertical="center"/>
    </xf>
    <xf numFmtId="0" fontId="90" fillId="0" borderId="0" xfId="0" applyFont="1" applyFill="1"/>
    <xf numFmtId="0" fontId="105" fillId="0" borderId="0" xfId="0" applyFont="1" applyFill="1"/>
    <xf numFmtId="176" fontId="154" fillId="0" borderId="0" xfId="1003" applyFont="1" applyFill="1" applyBorder="1"/>
    <xf numFmtId="180" fontId="154" fillId="0" borderId="0" xfId="0" applyNumberFormat="1" applyFont="1" applyFill="1"/>
    <xf numFmtId="0" fontId="154" fillId="0" borderId="23" xfId="0" applyFont="1" applyFill="1" applyBorder="1" applyAlignment="1">
      <alignment horizontal="distributed"/>
    </xf>
    <xf numFmtId="180" fontId="153" fillId="0" borderId="0" xfId="0" applyNumberFormat="1" applyFont="1" applyFill="1"/>
    <xf numFmtId="0" fontId="153" fillId="0" borderId="22" xfId="0" applyFont="1" applyFill="1" applyBorder="1" applyAlignment="1">
      <alignment horizontal="center" vertical="center"/>
    </xf>
    <xf numFmtId="176" fontId="153" fillId="0" borderId="20" xfId="1003" applyFont="1" applyFill="1" applyBorder="1" applyAlignment="1">
      <alignment vertical="center"/>
    </xf>
    <xf numFmtId="0" fontId="153" fillId="0" borderId="0" xfId="0" applyFont="1" applyFill="1" applyBorder="1" applyAlignment="1">
      <alignment vertical="center"/>
    </xf>
    <xf numFmtId="0" fontId="153" fillId="0" borderId="0" xfId="0" applyFont="1" applyFill="1" applyBorder="1" applyAlignment="1">
      <alignment horizontal="left" vertical="top"/>
    </xf>
    <xf numFmtId="176" fontId="153" fillId="0" borderId="0" xfId="1003" applyFont="1" applyFill="1" applyBorder="1" applyAlignment="1">
      <alignment vertical="top"/>
    </xf>
    <xf numFmtId="0" fontId="153" fillId="65" borderId="32" xfId="0" applyFont="1" applyFill="1" applyBorder="1" applyAlignment="1">
      <alignment horizontal="centerContinuous" vertical="center"/>
    </xf>
    <xf numFmtId="0" fontId="153" fillId="65" borderId="33" xfId="0" applyFont="1" applyFill="1" applyBorder="1" applyAlignment="1">
      <alignment horizontal="centerContinuous" vertical="center"/>
    </xf>
    <xf numFmtId="0" fontId="153" fillId="65" borderId="27" xfId="0" applyFont="1" applyFill="1" applyBorder="1" applyAlignment="1" applyProtection="1">
      <alignment horizontal="center" vertical="center"/>
    </xf>
    <xf numFmtId="0" fontId="153" fillId="65" borderId="0" xfId="0" applyFont="1" applyFill="1" applyBorder="1" applyAlignment="1">
      <alignment horizontal="centerContinuous" vertical="center"/>
    </xf>
    <xf numFmtId="0" fontId="153" fillId="65" borderId="30" xfId="0" applyFont="1" applyFill="1" applyBorder="1" applyAlignment="1">
      <alignment horizontal="centerContinuous" vertical="center"/>
    </xf>
    <xf numFmtId="0" fontId="153" fillId="65" borderId="23" xfId="0" applyFont="1" applyFill="1" applyBorder="1" applyAlignment="1">
      <alignment horizontal="centerContinuous" vertical="center"/>
    </xf>
    <xf numFmtId="0" fontId="153" fillId="65" borderId="25" xfId="0" applyFont="1" applyFill="1" applyBorder="1" applyAlignment="1" applyProtection="1">
      <alignment horizontal="center" vertical="center"/>
    </xf>
    <xf numFmtId="0" fontId="153" fillId="65" borderId="35" xfId="0" applyFont="1" applyFill="1" applyBorder="1" applyAlignment="1">
      <alignment horizontal="center" vertical="center"/>
    </xf>
    <xf numFmtId="0" fontId="153" fillId="65" borderId="36" xfId="0" applyFont="1" applyFill="1" applyBorder="1" applyAlignment="1">
      <alignment horizontal="center" vertical="center"/>
    </xf>
    <xf numFmtId="0" fontId="153" fillId="65" borderId="24" xfId="0" applyFont="1" applyFill="1" applyBorder="1" applyAlignment="1">
      <alignment horizontal="center" vertical="center"/>
    </xf>
    <xf numFmtId="0" fontId="153" fillId="65" borderId="20" xfId="0" applyFont="1" applyFill="1" applyBorder="1" applyAlignment="1">
      <alignment horizontal="center" vertical="center"/>
    </xf>
    <xf numFmtId="0" fontId="153" fillId="65" borderId="21" xfId="0" applyFont="1" applyFill="1" applyBorder="1" applyAlignment="1">
      <alignment horizontal="center" vertical="center"/>
    </xf>
    <xf numFmtId="176" fontId="153" fillId="61" borderId="0" xfId="1003" applyFont="1" applyFill="1" applyAlignment="1">
      <alignment horizontal="right"/>
    </xf>
    <xf numFmtId="0" fontId="90" fillId="0" borderId="23" xfId="0" applyFont="1" applyFill="1" applyBorder="1" applyAlignment="1">
      <alignment horizontal="distributed"/>
    </xf>
    <xf numFmtId="176" fontId="90" fillId="61" borderId="0" xfId="1003" applyFont="1" applyFill="1" applyAlignment="1">
      <alignment horizontal="right"/>
    </xf>
    <xf numFmtId="176" fontId="90" fillId="61" borderId="0" xfId="1003" applyFont="1" applyFill="1"/>
    <xf numFmtId="0" fontId="105" fillId="0" borderId="23" xfId="0" applyFont="1" applyFill="1" applyBorder="1" applyAlignment="1">
      <alignment horizontal="distributed"/>
    </xf>
    <xf numFmtId="0" fontId="90" fillId="0" borderId="22" xfId="0" applyFont="1" applyFill="1" applyBorder="1" applyAlignment="1">
      <alignment horizontal="center"/>
    </xf>
    <xf numFmtId="176" fontId="90" fillId="0" borderId="20" xfId="1003" applyFont="1" applyFill="1" applyBorder="1"/>
    <xf numFmtId="0" fontId="90" fillId="0" borderId="20" xfId="0" applyFont="1" applyFill="1" applyBorder="1"/>
    <xf numFmtId="0" fontId="90" fillId="0" borderId="0" xfId="0" applyFont="1" applyFill="1" applyBorder="1" applyAlignment="1">
      <alignment horizontal="center"/>
    </xf>
    <xf numFmtId="0" fontId="90" fillId="0" borderId="0" xfId="0" applyFont="1" applyFill="1" applyAlignment="1" applyProtection="1">
      <alignment horizontal="right"/>
    </xf>
    <xf numFmtId="0" fontId="90" fillId="0" borderId="0" xfId="0" applyFont="1" applyFill="1" applyBorder="1" applyAlignment="1">
      <alignment horizontal="center" vertical="top"/>
    </xf>
    <xf numFmtId="176" fontId="90" fillId="0" borderId="0" xfId="1003" applyFont="1" applyFill="1" applyBorder="1" applyAlignment="1">
      <alignment vertical="top"/>
    </xf>
    <xf numFmtId="176" fontId="90" fillId="0" borderId="0" xfId="1003" applyFont="1" applyFill="1" applyBorder="1" applyAlignment="1" applyProtection="1">
      <alignment vertical="top"/>
    </xf>
    <xf numFmtId="0" fontId="90" fillId="0" borderId="0" xfId="0" applyFont="1" applyFill="1" applyAlignment="1" applyProtection="1">
      <alignment horizontal="right" vertical="top"/>
    </xf>
    <xf numFmtId="0" fontId="90" fillId="0" borderId="0" xfId="0" applyFont="1" applyFill="1" applyAlignment="1">
      <alignment horizontal="centerContinuous" vertical="center"/>
    </xf>
    <xf numFmtId="0" fontId="90" fillId="65" borderId="26" xfId="0" applyFont="1" applyFill="1" applyBorder="1" applyAlignment="1">
      <alignment horizontal="center" vertical="center"/>
    </xf>
    <xf numFmtId="0" fontId="90" fillId="65" borderId="32" xfId="0" applyFont="1" applyFill="1" applyBorder="1" applyAlignment="1">
      <alignment horizontal="centerContinuous" vertical="center"/>
    </xf>
    <xf numFmtId="0" fontId="90" fillId="65" borderId="33" xfId="0" applyFont="1" applyFill="1" applyBorder="1" applyAlignment="1">
      <alignment horizontal="centerContinuous" vertical="center"/>
    </xf>
    <xf numFmtId="0" fontId="90" fillId="65" borderId="27" xfId="0" applyFont="1" applyFill="1" applyBorder="1" applyAlignment="1" applyProtection="1">
      <alignment horizontal="center" vertical="center"/>
    </xf>
    <xf numFmtId="0" fontId="90" fillId="65" borderId="23" xfId="0" applyFont="1" applyFill="1" applyBorder="1" applyAlignment="1">
      <alignment horizontal="center" vertical="center"/>
    </xf>
    <xf numFmtId="0" fontId="90" fillId="65" borderId="0" xfId="0" applyFont="1" applyFill="1" applyBorder="1" applyAlignment="1">
      <alignment horizontal="centerContinuous" vertical="center"/>
    </xf>
    <xf numFmtId="0" fontId="90" fillId="65" borderId="30" xfId="0" applyFont="1" applyFill="1" applyBorder="1" applyAlignment="1">
      <alignment horizontal="centerContinuous" vertical="center"/>
    </xf>
    <xf numFmtId="0" fontId="90" fillId="65" borderId="23" xfId="0" applyFont="1" applyFill="1" applyBorder="1" applyAlignment="1">
      <alignment horizontal="centerContinuous" vertical="center"/>
    </xf>
    <xf numFmtId="0" fontId="90" fillId="65" borderId="25" xfId="0" applyFont="1" applyFill="1" applyBorder="1" applyAlignment="1" applyProtection="1">
      <alignment horizontal="center" vertical="center"/>
    </xf>
    <xf numFmtId="0" fontId="90" fillId="65" borderId="35" xfId="0" applyFont="1" applyFill="1" applyBorder="1" applyAlignment="1">
      <alignment horizontal="center" vertical="center"/>
    </xf>
    <xf numFmtId="0" fontId="90" fillId="65" borderId="36" xfId="0" applyFont="1" applyFill="1" applyBorder="1" applyAlignment="1">
      <alignment horizontal="center" vertical="center"/>
    </xf>
    <xf numFmtId="0" fontId="90" fillId="65" borderId="24" xfId="0" applyFont="1" applyFill="1" applyBorder="1" applyAlignment="1">
      <alignment horizontal="center" vertical="center"/>
    </xf>
    <xf numFmtId="0" fontId="90" fillId="65" borderId="22" xfId="0" applyFont="1" applyFill="1" applyBorder="1" applyAlignment="1">
      <alignment horizontal="center" vertical="center"/>
    </xf>
    <xf numFmtId="0" fontId="90" fillId="65" borderId="20" xfId="0" applyFont="1" applyFill="1" applyBorder="1" applyAlignment="1">
      <alignment horizontal="center" vertical="center"/>
    </xf>
    <xf numFmtId="0" fontId="90" fillId="65" borderId="21" xfId="0" applyFont="1" applyFill="1" applyBorder="1" applyAlignment="1">
      <alignment horizontal="center" vertical="center"/>
    </xf>
    <xf numFmtId="176" fontId="90" fillId="61" borderId="0" xfId="1003" applyFont="1" applyFill="1" applyAlignment="1">
      <alignment horizontal="center"/>
    </xf>
    <xf numFmtId="0" fontId="90" fillId="0" borderId="22" xfId="0" applyFont="1" applyFill="1" applyBorder="1" applyAlignment="1">
      <alignment horizontal="center" vertical="center"/>
    </xf>
    <xf numFmtId="176" fontId="90" fillId="0" borderId="20" xfId="1003" applyFont="1" applyFill="1" applyBorder="1" applyAlignment="1" applyProtection="1">
      <alignment vertical="center"/>
      <protection locked="0"/>
    </xf>
    <xf numFmtId="176" fontId="90" fillId="0" borderId="20" xfId="1003" applyFont="1" applyFill="1" applyBorder="1" applyAlignment="1">
      <alignment vertical="center"/>
    </xf>
    <xf numFmtId="176" fontId="90" fillId="0" borderId="20" xfId="1003" applyFont="1" applyFill="1" applyBorder="1" applyAlignment="1" applyProtection="1">
      <alignment vertical="center"/>
    </xf>
    <xf numFmtId="180" fontId="90" fillId="0" borderId="20" xfId="1003" applyNumberFormat="1" applyFont="1" applyFill="1" applyBorder="1" applyAlignment="1" applyProtection="1">
      <alignment vertical="center"/>
    </xf>
    <xf numFmtId="176" fontId="90" fillId="0" borderId="0" xfId="1003" applyFont="1" applyFill="1" applyBorder="1" applyAlignment="1" applyProtection="1">
      <alignment vertical="top"/>
      <protection locked="0"/>
    </xf>
    <xf numFmtId="0" fontId="90" fillId="0" borderId="0" xfId="0" applyFont="1" applyFill="1" applyAlignment="1">
      <alignment horizontal="right" vertical="top"/>
    </xf>
    <xf numFmtId="0" fontId="105" fillId="0" borderId="0" xfId="0" applyFont="1" applyFill="1" applyAlignment="1">
      <alignment horizontal="centerContinuous" vertical="center"/>
    </xf>
    <xf numFmtId="0" fontId="90" fillId="0" borderId="0" xfId="0" applyFont="1" applyFill="1" applyAlignment="1">
      <alignment horizontal="right"/>
    </xf>
    <xf numFmtId="41" fontId="90" fillId="0" borderId="0" xfId="0" applyNumberFormat="1" applyFont="1" applyFill="1"/>
    <xf numFmtId="0" fontId="105" fillId="0" borderId="0" xfId="0" applyFont="1" applyFill="1" applyAlignment="1">
      <alignment horizontal="centerContinuous"/>
    </xf>
    <xf numFmtId="0" fontId="90" fillId="0" borderId="0" xfId="0" applyFont="1" applyFill="1" applyAlignment="1">
      <alignment horizontal="centerContinuous"/>
    </xf>
    <xf numFmtId="0" fontId="90" fillId="65" borderId="21" xfId="0" applyFont="1" applyFill="1" applyBorder="1" applyAlignment="1">
      <alignment horizontal="center" vertical="center" wrapText="1"/>
    </xf>
    <xf numFmtId="0" fontId="160" fillId="0" borderId="0" xfId="2084" applyFont="1" applyFill="1" applyAlignment="1">
      <alignment vertical="top"/>
    </xf>
    <xf numFmtId="0" fontId="160" fillId="0" borderId="0" xfId="0" applyFont="1" applyFill="1" applyAlignment="1">
      <alignment horizontal="right" vertical="top"/>
    </xf>
    <xf numFmtId="0" fontId="162" fillId="0" borderId="0" xfId="2084" applyFont="1" applyFill="1" applyAlignment="1" applyProtection="1">
      <alignment horizontal="centerContinuous" vertical="center"/>
    </xf>
    <xf numFmtId="0" fontId="161" fillId="0" borderId="0" xfId="2084" applyFont="1" applyFill="1" applyAlignment="1" applyProtection="1">
      <alignment horizontal="centerContinuous" vertical="center"/>
    </xf>
    <xf numFmtId="0" fontId="172" fillId="0" borderId="0" xfId="2084" applyFont="1" applyFill="1" applyAlignment="1" applyProtection="1">
      <alignment horizontal="centerContinuous"/>
    </xf>
    <xf numFmtId="0" fontId="162" fillId="0" borderId="0" xfId="2084" applyFont="1" applyFill="1" applyAlignment="1" applyProtection="1">
      <alignment horizontal="centerContinuous"/>
    </xf>
    <xf numFmtId="0" fontId="153" fillId="0" borderId="0" xfId="2084" applyFont="1" applyFill="1" applyAlignment="1" applyProtection="1">
      <alignment horizontal="right"/>
    </xf>
    <xf numFmtId="0" fontId="144" fillId="0" borderId="0" xfId="2084" applyFont="1" applyFill="1" applyAlignment="1">
      <alignment horizontal="center" vertical="center"/>
    </xf>
    <xf numFmtId="176" fontId="153" fillId="0" borderId="0" xfId="1171" applyFont="1" applyFill="1" applyProtection="1"/>
    <xf numFmtId="178" fontId="153" fillId="0" borderId="0" xfId="1171" applyNumberFormat="1" applyFont="1" applyFill="1" applyProtection="1"/>
    <xf numFmtId="178" fontId="153" fillId="0" borderId="0" xfId="1171" applyNumberFormat="1" applyFont="1" applyFill="1" applyAlignment="1" applyProtection="1">
      <alignment horizontal="right"/>
    </xf>
    <xf numFmtId="0" fontId="144" fillId="0" borderId="0" xfId="2084" applyFont="1" applyFill="1" applyAlignment="1">
      <alignment horizontal="center"/>
    </xf>
    <xf numFmtId="0" fontId="145" fillId="0" borderId="0" xfId="2084" applyFont="1" applyFill="1" applyAlignment="1">
      <alignment horizontal="center"/>
    </xf>
    <xf numFmtId="176" fontId="153" fillId="0" borderId="0" xfId="1171" applyFont="1" applyFill="1" applyBorder="1" applyAlignment="1" applyProtection="1">
      <alignment horizontal="center"/>
    </xf>
    <xf numFmtId="178" fontId="153" fillId="0" borderId="0" xfId="1171" applyNumberFormat="1" applyFont="1" applyFill="1" applyBorder="1" applyAlignment="1" applyProtection="1">
      <alignment horizontal="center"/>
    </xf>
    <xf numFmtId="177" fontId="153" fillId="0" borderId="0" xfId="1278" applyNumberFormat="1" applyFont="1" applyFill="1" applyAlignment="1" applyProtection="1"/>
    <xf numFmtId="179" fontId="144" fillId="0" borderId="0" xfId="1171" applyNumberFormat="1" applyFont="1" applyFill="1" applyAlignment="1">
      <alignment horizontal="center"/>
    </xf>
    <xf numFmtId="179" fontId="144" fillId="0" borderId="0" xfId="1171" applyNumberFormat="1" applyFont="1" applyFill="1"/>
    <xf numFmtId="0" fontId="153" fillId="0" borderId="22" xfId="2084" applyFont="1" applyFill="1" applyBorder="1" applyAlignment="1" applyProtection="1">
      <alignment horizontal="center" vertical="center"/>
    </xf>
    <xf numFmtId="176" fontId="153" fillId="0" borderId="20" xfId="1171" applyFont="1" applyFill="1" applyBorder="1" applyAlignment="1" applyProtection="1">
      <alignment vertical="center"/>
    </xf>
    <xf numFmtId="178" fontId="153" fillId="0" borderId="20" xfId="1171" applyNumberFormat="1" applyFont="1" applyFill="1" applyBorder="1" applyAlignment="1" applyProtection="1">
      <alignment vertical="center"/>
    </xf>
    <xf numFmtId="177" fontId="153" fillId="0" borderId="20" xfId="2084" applyNumberFormat="1" applyFont="1" applyFill="1" applyBorder="1" applyAlignment="1" applyProtection="1">
      <alignment vertical="center"/>
    </xf>
    <xf numFmtId="179" fontId="144" fillId="0" borderId="0" xfId="1171" applyNumberFormat="1" applyFont="1" applyFill="1" applyAlignment="1">
      <alignment vertical="center"/>
    </xf>
    <xf numFmtId="0" fontId="153" fillId="0" borderId="0" xfId="2084" applyFont="1" applyFill="1" applyBorder="1" applyAlignment="1" applyProtection="1">
      <alignment horizontal="center" vertical="center"/>
    </xf>
    <xf numFmtId="176" fontId="153" fillId="0" borderId="0" xfId="1171" applyFont="1" applyFill="1" applyBorder="1" applyAlignment="1" applyProtection="1">
      <alignment vertical="center"/>
    </xf>
    <xf numFmtId="178" fontId="153" fillId="0" borderId="0" xfId="1171" applyNumberFormat="1" applyFont="1" applyFill="1" applyBorder="1" applyAlignment="1" applyProtection="1">
      <alignment vertical="center"/>
    </xf>
    <xf numFmtId="177" fontId="153" fillId="0" borderId="0" xfId="2084" applyNumberFormat="1" applyFont="1" applyFill="1" applyBorder="1" applyAlignment="1" applyProtection="1">
      <alignment vertical="center"/>
    </xf>
    <xf numFmtId="0" fontId="153" fillId="0" borderId="0" xfId="2084" applyFont="1" applyFill="1" applyBorder="1" applyAlignment="1" applyProtection="1">
      <alignment vertical="center"/>
    </xf>
    <xf numFmtId="0" fontId="153" fillId="0" borderId="0" xfId="2084" applyFont="1" applyFill="1" applyBorder="1" applyAlignment="1">
      <alignment horizontal="left"/>
    </xf>
    <xf numFmtId="0" fontId="147" fillId="0" borderId="0" xfId="2084" applyFont="1" applyFill="1" applyBorder="1"/>
    <xf numFmtId="0" fontId="153" fillId="0" borderId="0" xfId="2084" applyFont="1" applyFill="1" applyAlignment="1">
      <alignment horizontal="center"/>
    </xf>
    <xf numFmtId="0" fontId="153" fillId="0" borderId="0" xfId="2084" applyFont="1" applyFill="1" applyAlignment="1"/>
    <xf numFmtId="0" fontId="168" fillId="0" borderId="0" xfId="2083" applyFont="1"/>
    <xf numFmtId="0" fontId="176" fillId="0" borderId="0" xfId="0" applyFont="1" applyAlignment="1">
      <alignment horizontal="centerContinuous"/>
    </xf>
    <xf numFmtId="0" fontId="168" fillId="0" borderId="0" xfId="2083" applyFont="1" applyAlignment="1">
      <alignment horizontal="centerContinuous"/>
    </xf>
    <xf numFmtId="0" fontId="169" fillId="0" borderId="0" xfId="0" applyFont="1" applyAlignment="1">
      <alignment horizontal="centerContinuous"/>
    </xf>
    <xf numFmtId="0" fontId="156" fillId="0" borderId="0" xfId="1378" applyFont="1" applyFill="1" applyAlignment="1" applyProtection="1">
      <alignment horizontal="center"/>
    </xf>
    <xf numFmtId="0" fontId="153" fillId="0" borderId="0" xfId="2085" applyFont="1" applyFill="1" applyBorder="1" applyAlignment="1" applyProtection="1">
      <alignment horizontal="right"/>
    </xf>
    <xf numFmtId="43" fontId="145" fillId="0" borderId="0" xfId="0" applyNumberFormat="1" applyFont="1" applyFill="1" applyBorder="1"/>
    <xf numFmtId="0" fontId="154" fillId="61" borderId="23" xfId="0" applyFont="1" applyFill="1" applyBorder="1" applyAlignment="1">
      <alignment horizontal="center"/>
    </xf>
    <xf numFmtId="180" fontId="153" fillId="61" borderId="25" xfId="1010" applyNumberFormat="1" applyFont="1" applyFill="1" applyBorder="1" applyAlignment="1"/>
    <xf numFmtId="41" fontId="153" fillId="61" borderId="0" xfId="1010" applyNumberFormat="1" applyFont="1" applyFill="1" applyBorder="1" applyAlignment="1"/>
    <xf numFmtId="41" fontId="153" fillId="61" borderId="0" xfId="1010" applyNumberFormat="1" applyFont="1" applyFill="1" applyBorder="1" applyAlignment="1" applyProtection="1"/>
    <xf numFmtId="41" fontId="153" fillId="61" borderId="0" xfId="1003" applyNumberFormat="1" applyFont="1" applyFill="1" applyBorder="1" applyProtection="1"/>
    <xf numFmtId="186" fontId="153" fillId="61" borderId="0" xfId="1003" applyNumberFormat="1" applyFont="1" applyFill="1" applyBorder="1" applyProtection="1"/>
    <xf numFmtId="187" fontId="153" fillId="61" borderId="0" xfId="1010" applyNumberFormat="1" applyFont="1" applyFill="1" applyBorder="1" applyAlignment="1" applyProtection="1"/>
    <xf numFmtId="187" fontId="153" fillId="61" borderId="0" xfId="2174" applyNumberFormat="1" applyFont="1" applyFill="1" applyBorder="1" applyAlignment="1" applyProtection="1">
      <protection locked="0"/>
    </xf>
    <xf numFmtId="43" fontId="153" fillId="61" borderId="0" xfId="2174" applyNumberFormat="1" applyFont="1" applyFill="1" applyBorder="1" applyAlignment="1" applyProtection="1">
      <protection locked="0"/>
    </xf>
    <xf numFmtId="41" fontId="153" fillId="61" borderId="25" xfId="2175" applyFont="1" applyFill="1" applyBorder="1" applyAlignment="1" applyProtection="1">
      <protection locked="0"/>
    </xf>
    <xf numFmtId="178" fontId="153" fillId="61" borderId="0" xfId="1171" applyNumberFormat="1" applyFont="1" applyFill="1" applyAlignment="1" applyProtection="1">
      <alignment horizontal="right"/>
    </xf>
    <xf numFmtId="0" fontId="153" fillId="65" borderId="23" xfId="0" applyFont="1" applyFill="1" applyBorder="1" applyAlignment="1">
      <alignment horizontal="center" vertical="center"/>
    </xf>
    <xf numFmtId="0" fontId="153" fillId="65" borderId="27" xfId="0" applyFont="1" applyFill="1" applyBorder="1" applyAlignment="1">
      <alignment horizontal="center" vertical="center"/>
    </xf>
    <xf numFmtId="0" fontId="153" fillId="65" borderId="29" xfId="0" applyFont="1" applyFill="1" applyBorder="1" applyAlignment="1">
      <alignment horizontal="center" vertical="center"/>
    </xf>
    <xf numFmtId="0" fontId="153" fillId="65" borderId="21" xfId="0" applyFont="1" applyFill="1" applyBorder="1" applyAlignment="1">
      <alignment horizontal="center" vertical="center"/>
    </xf>
    <xf numFmtId="0" fontId="153" fillId="65" borderId="20" xfId="0" applyFont="1" applyFill="1" applyBorder="1" applyAlignment="1">
      <alignment horizontal="center" vertical="center"/>
    </xf>
    <xf numFmtId="0" fontId="153" fillId="65" borderId="22" xfId="0" applyFont="1" applyFill="1" applyBorder="1" applyAlignment="1">
      <alignment horizontal="center" vertical="center"/>
    </xf>
    <xf numFmtId="0" fontId="153" fillId="65" borderId="21" xfId="0" applyFont="1" applyFill="1" applyBorder="1" applyAlignment="1">
      <alignment horizontal="center" vertical="center" wrapText="1"/>
    </xf>
    <xf numFmtId="0" fontId="0" fillId="0" borderId="0" xfId="0" applyFont="1"/>
    <xf numFmtId="0" fontId="177" fillId="0" borderId="0" xfId="0" applyFont="1" applyFill="1" applyBorder="1" applyAlignment="1">
      <alignment wrapText="1"/>
    </xf>
    <xf numFmtId="0" fontId="0" fillId="0" borderId="31" xfId="1378" applyFont="1" applyFill="1" applyBorder="1" applyAlignment="1" applyProtection="1">
      <alignment horizontal="center" vertical="center"/>
    </xf>
    <xf numFmtId="0" fontId="179" fillId="0" borderId="30" xfId="1378" applyFont="1" applyFill="1" applyBorder="1" applyAlignment="1" applyProtection="1">
      <alignment horizontal="center"/>
    </xf>
    <xf numFmtId="3" fontId="179" fillId="0" borderId="0" xfId="0" applyNumberFormat="1" applyFont="1" applyFill="1" applyBorder="1" applyAlignment="1">
      <alignment horizontal="right" vertical="center" wrapText="1"/>
    </xf>
    <xf numFmtId="217" fontId="179" fillId="0" borderId="0" xfId="0" applyNumberFormat="1" applyFont="1" applyFill="1" applyBorder="1" applyAlignment="1">
      <alignment horizontal="right" vertical="center" wrapText="1"/>
    </xf>
    <xf numFmtId="0" fontId="179" fillId="0" borderId="0" xfId="0" applyFont="1" applyFill="1" applyBorder="1" applyAlignment="1">
      <alignment horizontal="right" vertical="center" wrapText="1"/>
    </xf>
    <xf numFmtId="0" fontId="179" fillId="0" borderId="0" xfId="0" applyFont="1" applyBorder="1" applyAlignment="1">
      <alignment horizontal="right"/>
    </xf>
    <xf numFmtId="0" fontId="179" fillId="0" borderId="0" xfId="0" applyFont="1" applyFill="1" applyAlignment="1">
      <alignment vertical="center"/>
    </xf>
    <xf numFmtId="0" fontId="179" fillId="0" borderId="37" xfId="1378" applyFont="1" applyFill="1" applyBorder="1" applyAlignment="1" applyProtection="1">
      <alignment horizontal="center"/>
    </xf>
    <xf numFmtId="3" fontId="179" fillId="0" borderId="37" xfId="0" applyNumberFormat="1" applyFont="1" applyFill="1" applyBorder="1" applyAlignment="1">
      <alignment horizontal="right" vertical="center" wrapText="1"/>
    </xf>
    <xf numFmtId="3" fontId="179" fillId="0" borderId="24" xfId="0" applyNumberFormat="1" applyFont="1" applyFill="1" applyBorder="1" applyAlignment="1">
      <alignment horizontal="right" vertical="center" wrapText="1"/>
    </xf>
    <xf numFmtId="0" fontId="179" fillId="0" borderId="25" xfId="0" applyFont="1" applyFill="1" applyBorder="1" applyAlignment="1">
      <alignment horizontal="right" vertical="center" wrapText="1"/>
    </xf>
    <xf numFmtId="3" fontId="179" fillId="0" borderId="25" xfId="0" applyNumberFormat="1" applyFont="1" applyFill="1" applyBorder="1" applyAlignment="1">
      <alignment horizontal="right" vertical="center" wrapText="1"/>
    </xf>
    <xf numFmtId="0" fontId="179" fillId="0" borderId="0" xfId="0" applyFont="1"/>
    <xf numFmtId="0" fontId="179" fillId="0" borderId="20" xfId="0" applyFont="1" applyFill="1" applyBorder="1" applyAlignment="1">
      <alignment horizontal="left" vertical="center"/>
    </xf>
    <xf numFmtId="0" fontId="179" fillId="0" borderId="20" xfId="0" applyFont="1" applyFill="1" applyBorder="1" applyAlignment="1">
      <alignment vertical="center"/>
    </xf>
    <xf numFmtId="0" fontId="179" fillId="0" borderId="35" xfId="1378" applyFont="1" applyFill="1" applyBorder="1" applyAlignment="1" applyProtection="1">
      <alignment horizontal="center"/>
    </xf>
    <xf numFmtId="3" fontId="179" fillId="0" borderId="24" xfId="0" applyNumberFormat="1" applyFont="1" applyBorder="1"/>
    <xf numFmtId="181" fontId="179" fillId="0" borderId="24" xfId="0" applyNumberFormat="1" applyFont="1" applyBorder="1"/>
    <xf numFmtId="0" fontId="179" fillId="0" borderId="0" xfId="0" applyFont="1" applyBorder="1"/>
    <xf numFmtId="0" fontId="179" fillId="0" borderId="23" xfId="0" applyFont="1" applyBorder="1"/>
    <xf numFmtId="3" fontId="179" fillId="0" borderId="0" xfId="0" applyNumberFormat="1" applyFont="1" applyBorder="1"/>
    <xf numFmtId="181" fontId="179" fillId="0" borderId="0" xfId="0" applyNumberFormat="1" applyFont="1" applyBorder="1"/>
    <xf numFmtId="0" fontId="183" fillId="0" borderId="0" xfId="0" applyFont="1"/>
    <xf numFmtId="0" fontId="179" fillId="0" borderId="31" xfId="1378" applyFont="1" applyFill="1" applyBorder="1" applyAlignment="1" applyProtection="1">
      <alignment horizontal="center" vertical="center"/>
    </xf>
    <xf numFmtId="0" fontId="179" fillId="0" borderId="20" xfId="0" applyFont="1" applyBorder="1"/>
    <xf numFmtId="0" fontId="179" fillId="0" borderId="22" xfId="0" applyFont="1" applyBorder="1"/>
    <xf numFmtId="0" fontId="179" fillId="0" borderId="20" xfId="0" applyFont="1" applyFill="1" applyBorder="1" applyAlignment="1">
      <alignment horizontal="right" vertical="center"/>
    </xf>
    <xf numFmtId="0" fontId="186" fillId="0" borderId="23" xfId="2084" applyFont="1" applyFill="1" applyBorder="1" applyAlignment="1" applyProtection="1">
      <alignment horizontal="center"/>
    </xf>
    <xf numFmtId="0" fontId="179" fillId="0" borderId="23" xfId="2085" applyFont="1" applyFill="1" applyBorder="1" applyAlignment="1" applyProtection="1">
      <alignment horizontal="center"/>
    </xf>
    <xf numFmtId="41" fontId="179" fillId="0" borderId="0" xfId="2085" applyNumberFormat="1" applyFont="1" applyFill="1" applyBorder="1" applyAlignment="1" applyProtection="1">
      <alignment horizontal="center"/>
    </xf>
    <xf numFmtId="41" fontId="179" fillId="0" borderId="0" xfId="2085" applyNumberFormat="1" applyFont="1" applyFill="1" applyAlignment="1" applyProtection="1"/>
    <xf numFmtId="41" fontId="179" fillId="62" borderId="0" xfId="2085" applyNumberFormat="1" applyFont="1" applyFill="1" applyBorder="1" applyAlignment="1" applyProtection="1">
      <alignment horizontal="center"/>
    </xf>
    <xf numFmtId="41" fontId="179" fillId="61" borderId="0" xfId="1010" applyNumberFormat="1" applyFont="1" applyFill="1" applyBorder="1" applyAlignment="1" applyProtection="1">
      <alignment horizontal="center"/>
      <protection locked="0"/>
    </xf>
    <xf numFmtId="41" fontId="179" fillId="61" borderId="0" xfId="2085" applyNumberFormat="1" applyFont="1" applyFill="1" applyAlignment="1" applyProtection="1">
      <protection locked="0"/>
    </xf>
    <xf numFmtId="41" fontId="179" fillId="61" borderId="0" xfId="2085" applyNumberFormat="1" applyFont="1" applyFill="1" applyBorder="1" applyAlignment="1" applyProtection="1">
      <alignment horizontal="center"/>
      <protection locked="0"/>
    </xf>
    <xf numFmtId="41" fontId="179" fillId="61" borderId="0" xfId="2085" applyNumberFormat="1" applyFont="1" applyFill="1" applyBorder="1" applyAlignment="1" applyProtection="1">
      <protection locked="0"/>
    </xf>
    <xf numFmtId="186" fontId="153" fillId="0" borderId="0" xfId="1171" applyNumberFormat="1" applyFont="1" applyFill="1" applyProtection="1"/>
    <xf numFmtId="0" fontId="153" fillId="63" borderId="23" xfId="2085" applyFont="1" applyFill="1" applyBorder="1" applyAlignment="1" applyProtection="1">
      <alignment horizontal="center"/>
    </xf>
    <xf numFmtId="41" fontId="154" fillId="0" borderId="0" xfId="2085" applyNumberFormat="1" applyFont="1" applyFill="1" applyBorder="1" applyAlignment="1" applyProtection="1">
      <alignment horizontal="center"/>
    </xf>
    <xf numFmtId="0" fontId="187" fillId="0" borderId="23" xfId="2085" applyFont="1" applyFill="1" applyBorder="1" applyAlignment="1" applyProtection="1">
      <alignment horizontal="center"/>
    </xf>
    <xf numFmtId="183" fontId="153" fillId="0" borderId="0" xfId="2085" applyNumberFormat="1" applyFont="1" applyFill="1" applyAlignment="1" applyProtection="1"/>
    <xf numFmtId="0" fontId="187" fillId="0" borderId="23" xfId="2085" applyFont="1" applyFill="1" applyBorder="1" applyAlignment="1" applyProtection="1">
      <alignment horizontal="center" vertical="center"/>
    </xf>
    <xf numFmtId="0" fontId="187" fillId="0" borderId="23" xfId="2084" applyFont="1" applyFill="1" applyBorder="1" applyAlignment="1" applyProtection="1">
      <alignment horizontal="center"/>
    </xf>
    <xf numFmtId="176" fontId="153" fillId="0" borderId="0" xfId="1003" applyFont="1" applyFill="1" applyBorder="1" applyAlignment="1">
      <alignment shrinkToFit="1"/>
    </xf>
    <xf numFmtId="188" fontId="153" fillId="0" borderId="0" xfId="1316" applyNumberFormat="1" applyFont="1" applyFill="1" applyBorder="1" applyAlignment="1">
      <alignment shrinkToFit="1"/>
    </xf>
    <xf numFmtId="176" fontId="144" fillId="0" borderId="0" xfId="1003" applyFont="1" applyFill="1" applyProtection="1"/>
    <xf numFmtId="176" fontId="154" fillId="0" borderId="0" xfId="1003" applyFont="1" applyFill="1" applyBorder="1" applyProtection="1"/>
    <xf numFmtId="179" fontId="154" fillId="0" borderId="0" xfId="1003" applyNumberFormat="1" applyFont="1" applyFill="1" applyBorder="1" applyProtection="1"/>
    <xf numFmtId="176" fontId="154" fillId="0" borderId="20" xfId="1003" applyFont="1" applyFill="1" applyBorder="1" applyAlignment="1" applyProtection="1">
      <alignment vertical="center"/>
    </xf>
    <xf numFmtId="185" fontId="154" fillId="0" borderId="0" xfId="1003" applyNumberFormat="1" applyFont="1" applyFill="1" applyBorder="1" applyAlignment="1" applyProtection="1">
      <alignment vertical="center"/>
    </xf>
    <xf numFmtId="179" fontId="154" fillId="0" borderId="0" xfId="1003" applyNumberFormat="1" applyFont="1" applyFill="1" applyBorder="1" applyAlignment="1" applyProtection="1">
      <alignment vertical="center"/>
    </xf>
    <xf numFmtId="179" fontId="154" fillId="0" borderId="0" xfId="1003" applyNumberFormat="1" applyFont="1" applyFill="1" applyBorder="1"/>
    <xf numFmtId="176" fontId="154" fillId="0" borderId="0" xfId="1003" applyFont="1" applyFill="1" applyBorder="1" applyAlignment="1" applyProtection="1">
      <alignment vertical="top"/>
    </xf>
    <xf numFmtId="0" fontId="154" fillId="0" borderId="0" xfId="0" applyFont="1" applyFill="1" applyAlignment="1">
      <alignment horizontal="right" vertical="top"/>
    </xf>
    <xf numFmtId="0" fontId="154" fillId="0" borderId="0" xfId="0" applyFont="1" applyFill="1" applyAlignment="1">
      <alignment horizontal="right"/>
    </xf>
    <xf numFmtId="0" fontId="154" fillId="64" borderId="35" xfId="0" applyFont="1" applyFill="1" applyBorder="1" applyAlignment="1" applyProtection="1">
      <alignment horizontal="center" vertical="center"/>
    </xf>
    <xf numFmtId="0" fontId="154" fillId="64" borderId="24" xfId="0" applyFont="1" applyFill="1" applyBorder="1" applyAlignment="1" applyProtection="1">
      <alignment horizontal="center" vertical="center"/>
    </xf>
    <xf numFmtId="176" fontId="105" fillId="0" borderId="20" xfId="1003" applyFont="1" applyFill="1" applyBorder="1" applyProtection="1"/>
    <xf numFmtId="179" fontId="105" fillId="0" borderId="20" xfId="1003" applyNumberFormat="1" applyFont="1" applyFill="1" applyBorder="1" applyProtection="1"/>
    <xf numFmtId="183" fontId="154" fillId="0" borderId="0" xfId="2085" applyNumberFormat="1" applyFont="1" applyFill="1" applyAlignment="1" applyProtection="1"/>
    <xf numFmtId="41" fontId="154" fillId="0" borderId="0" xfId="2173" applyNumberFormat="1" applyFont="1" applyFill="1" applyAlignment="1" applyProtection="1">
      <alignment horizontal="right"/>
      <protection locked="0"/>
    </xf>
    <xf numFmtId="182" fontId="145" fillId="0" borderId="0" xfId="2085" applyNumberFormat="1" applyFont="1" applyFill="1" applyBorder="1" applyAlignment="1" applyProtection="1">
      <protection locked="0"/>
    </xf>
    <xf numFmtId="217" fontId="153" fillId="0" borderId="0" xfId="1010" applyNumberFormat="1" applyFont="1" applyFill="1" applyAlignment="1" applyProtection="1">
      <protection locked="0"/>
    </xf>
    <xf numFmtId="0" fontId="154" fillId="65" borderId="23" xfId="0" applyFont="1" applyFill="1" applyBorder="1" applyAlignment="1">
      <alignment horizontal="center" vertical="center"/>
    </xf>
    <xf numFmtId="0" fontId="154" fillId="65" borderId="0" xfId="0" applyFont="1" applyFill="1" applyBorder="1" applyAlignment="1" applyProtection="1">
      <alignment vertical="center"/>
    </xf>
    <xf numFmtId="0" fontId="154" fillId="65" borderId="0" xfId="0" applyFont="1" applyFill="1" applyBorder="1" applyAlignment="1" applyProtection="1"/>
    <xf numFmtId="0" fontId="154" fillId="65" borderId="23" xfId="0" applyFont="1" applyFill="1" applyBorder="1" applyAlignment="1" applyProtection="1">
      <alignment vertical="center"/>
    </xf>
    <xf numFmtId="0" fontId="154" fillId="65" borderId="30" xfId="0" applyFont="1" applyFill="1" applyBorder="1" applyAlignment="1" applyProtection="1">
      <alignment vertical="center"/>
    </xf>
    <xf numFmtId="0" fontId="154" fillId="65" borderId="0" xfId="0" applyFont="1" applyFill="1" applyBorder="1" applyAlignment="1">
      <alignment horizontal="center" vertical="center"/>
    </xf>
    <xf numFmtId="0" fontId="154" fillId="65" borderId="30" xfId="0" applyFont="1" applyFill="1" applyBorder="1" applyAlignment="1">
      <alignment horizontal="center" vertical="center"/>
    </xf>
    <xf numFmtId="0" fontId="154" fillId="65" borderId="37" xfId="0" applyFont="1" applyFill="1" applyBorder="1" applyAlignment="1" applyProtection="1">
      <alignment horizontal="left" vertical="center"/>
    </xf>
    <xf numFmtId="0" fontId="154" fillId="65" borderId="4" xfId="0" applyFont="1" applyFill="1" applyBorder="1" applyAlignment="1" applyProtection="1">
      <alignment horizontal="center" vertical="center"/>
    </xf>
    <xf numFmtId="0" fontId="154" fillId="65" borderId="38" xfId="0" applyFont="1" applyFill="1" applyBorder="1" applyAlignment="1" applyProtection="1">
      <alignment horizontal="centerContinuous" vertical="center"/>
    </xf>
    <xf numFmtId="0" fontId="154" fillId="65" borderId="24" xfId="0" applyFont="1" applyFill="1" applyBorder="1" applyAlignment="1" applyProtection="1">
      <alignment vertical="center"/>
    </xf>
    <xf numFmtId="0" fontId="154" fillId="65" borderId="4" xfId="0" applyFont="1" applyFill="1" applyBorder="1" applyAlignment="1" applyProtection="1">
      <alignment vertical="center"/>
    </xf>
    <xf numFmtId="0" fontId="154" fillId="65" borderId="38" xfId="0" applyFont="1" applyFill="1" applyBorder="1" applyAlignment="1" applyProtection="1">
      <alignment vertical="center"/>
    </xf>
    <xf numFmtId="0" fontId="154" fillId="65" borderId="37" xfId="0" applyFont="1" applyFill="1" applyBorder="1" applyAlignment="1" applyProtection="1">
      <alignment vertical="center"/>
    </xf>
    <xf numFmtId="0" fontId="154" fillId="65" borderId="30" xfId="0" applyFont="1" applyFill="1" applyBorder="1" applyAlignment="1" applyProtection="1">
      <alignment horizontal="center" vertical="center"/>
    </xf>
    <xf numFmtId="0" fontId="154" fillId="65" borderId="0" xfId="0" applyFont="1" applyFill="1" applyBorder="1" applyAlignment="1">
      <alignment horizontal="center"/>
    </xf>
    <xf numFmtId="0" fontId="154" fillId="65" borderId="30" xfId="0" applyFont="1" applyFill="1" applyBorder="1" applyAlignment="1">
      <alignment horizontal="center"/>
    </xf>
    <xf numFmtId="0" fontId="154" fillId="65" borderId="25" xfId="0" applyFont="1" applyFill="1" applyBorder="1" applyAlignment="1" applyProtection="1">
      <alignment horizontal="center" vertical="center"/>
    </xf>
    <xf numFmtId="0" fontId="154" fillId="65" borderId="0" xfId="0" applyFont="1" applyFill="1" applyBorder="1" applyAlignment="1" applyProtection="1">
      <alignment horizontal="center" vertical="center"/>
    </xf>
    <xf numFmtId="0" fontId="154" fillId="65" borderId="0" xfId="0" applyFont="1" applyFill="1" applyAlignment="1">
      <alignment horizontal="center" vertical="center"/>
    </xf>
    <xf numFmtId="0" fontId="154" fillId="65" borderId="30" xfId="0" applyFont="1" applyFill="1" applyBorder="1" applyAlignment="1">
      <alignment horizontal="center" vertical="center" wrapText="1"/>
    </xf>
    <xf numFmtId="0" fontId="154" fillId="65" borderId="37" xfId="0" applyFont="1" applyFill="1" applyBorder="1" applyAlignment="1">
      <alignment horizontal="center" vertical="center"/>
    </xf>
    <xf numFmtId="0" fontId="154" fillId="65" borderId="22" xfId="0" applyFont="1" applyFill="1" applyBorder="1" applyAlignment="1">
      <alignment horizontal="center" vertical="center"/>
    </xf>
    <xf numFmtId="0" fontId="154" fillId="65" borderId="22" xfId="0" applyFont="1" applyFill="1" applyBorder="1" applyAlignment="1">
      <alignment horizontal="center" vertical="center" shrinkToFit="1"/>
    </xf>
    <xf numFmtId="0" fontId="154" fillId="65" borderId="20" xfId="0" applyFont="1" applyFill="1" applyBorder="1" applyAlignment="1" applyProtection="1">
      <alignment horizontal="center" vertical="center"/>
    </xf>
    <xf numFmtId="0" fontId="154" fillId="65" borderId="21" xfId="0" applyFont="1" applyFill="1" applyBorder="1" applyAlignment="1" applyProtection="1">
      <alignment horizontal="center" vertical="center"/>
    </xf>
    <xf numFmtId="0" fontId="154" fillId="65" borderId="31" xfId="0" applyFont="1" applyFill="1" applyBorder="1" applyAlignment="1" applyProtection="1">
      <alignment horizontal="center" vertical="center"/>
    </xf>
    <xf numFmtId="0" fontId="154" fillId="65" borderId="22" xfId="0" applyFont="1" applyFill="1" applyBorder="1" applyAlignment="1" applyProtection="1">
      <alignment horizontal="center" vertical="center" shrinkToFit="1"/>
    </xf>
    <xf numFmtId="0" fontId="154" fillId="65" borderId="20" xfId="0" applyFont="1" applyFill="1" applyBorder="1" applyAlignment="1">
      <alignment horizontal="center" vertical="center"/>
    </xf>
    <xf numFmtId="0" fontId="154" fillId="65" borderId="31" xfId="0" applyFont="1" applyFill="1" applyBorder="1" applyAlignment="1">
      <alignment horizontal="center" vertical="center"/>
    </xf>
    <xf numFmtId="0" fontId="154" fillId="65" borderId="21" xfId="0" applyFont="1" applyFill="1" applyBorder="1" applyAlignment="1">
      <alignment horizontal="center" vertical="center"/>
    </xf>
    <xf numFmtId="41" fontId="154" fillId="0" borderId="0" xfId="1171" applyNumberFormat="1" applyFont="1" applyFill="1" applyProtection="1"/>
    <xf numFmtId="187" fontId="154" fillId="0" borderId="0" xfId="1171" applyNumberFormat="1" applyFont="1" applyFill="1" applyProtection="1"/>
    <xf numFmtId="178" fontId="154" fillId="0" borderId="0" xfId="1171" applyNumberFormat="1" applyFont="1" applyFill="1" applyProtection="1"/>
    <xf numFmtId="179" fontId="154" fillId="0" borderId="0" xfId="1171" applyNumberFormat="1" applyFont="1" applyFill="1" applyProtection="1"/>
    <xf numFmtId="41" fontId="187" fillId="0" borderId="0" xfId="2084" applyNumberFormat="1" applyFont="1" applyFill="1" applyBorder="1" applyAlignment="1" applyProtection="1">
      <alignment horizontal="center"/>
    </xf>
    <xf numFmtId="178" fontId="187" fillId="0" borderId="0" xfId="1171" applyNumberFormat="1" applyFont="1" applyFill="1" applyBorder="1" applyAlignment="1" applyProtection="1">
      <alignment horizontal="center"/>
    </xf>
    <xf numFmtId="176" fontId="187" fillId="0" borderId="0" xfId="2084" applyNumberFormat="1" applyFont="1" applyFill="1" applyBorder="1" applyAlignment="1" applyProtection="1">
      <alignment horizontal="center"/>
    </xf>
    <xf numFmtId="185" fontId="187" fillId="0" borderId="0" xfId="2084" applyNumberFormat="1" applyFont="1" applyFill="1" applyBorder="1" applyAlignment="1" applyProtection="1">
      <alignment horizontal="center"/>
    </xf>
    <xf numFmtId="0" fontId="153" fillId="65" borderId="26" xfId="2084" applyFont="1" applyFill="1" applyBorder="1" applyAlignment="1" applyProtection="1">
      <alignment horizontal="center" vertical="center"/>
    </xf>
    <xf numFmtId="0" fontId="153" fillId="65" borderId="29" xfId="2084" applyFont="1" applyFill="1" applyBorder="1" applyAlignment="1" applyProtection="1">
      <alignment horizontal="center" vertical="center"/>
    </xf>
    <xf numFmtId="0" fontId="153" fillId="65" borderId="34" xfId="2084" applyFont="1" applyFill="1" applyBorder="1" applyAlignment="1" applyProtection="1">
      <alignment horizontal="centerContinuous" vertical="center"/>
    </xf>
    <xf numFmtId="0" fontId="153" fillId="65" borderId="32" xfId="2084" applyFont="1" applyFill="1" applyBorder="1" applyAlignment="1" applyProtection="1">
      <alignment horizontal="centerContinuous" vertical="center"/>
    </xf>
    <xf numFmtId="0" fontId="153" fillId="65" borderId="33" xfId="2084" applyFont="1" applyFill="1" applyBorder="1" applyAlignment="1" applyProtection="1">
      <alignment horizontal="centerContinuous" vertical="center"/>
    </xf>
    <xf numFmtId="0" fontId="153" fillId="65" borderId="27" xfId="2084" applyFont="1" applyFill="1" applyBorder="1" applyAlignment="1" applyProtection="1">
      <alignment horizontal="center" vertical="center"/>
    </xf>
    <xf numFmtId="0" fontId="153" fillId="65" borderId="23" xfId="2084" applyFont="1" applyFill="1" applyBorder="1" applyAlignment="1" applyProtection="1">
      <alignment horizontal="center" vertical="center"/>
    </xf>
    <xf numFmtId="0" fontId="153" fillId="65" borderId="0" xfId="2084" applyFont="1" applyFill="1" applyBorder="1" applyAlignment="1" applyProtection="1">
      <alignment horizontal="centerContinuous" vertical="center"/>
    </xf>
    <xf numFmtId="0" fontId="153" fillId="65" borderId="23" xfId="2084" applyFont="1" applyFill="1" applyBorder="1" applyAlignment="1" applyProtection="1">
      <alignment horizontal="centerContinuous" vertical="center"/>
    </xf>
    <xf numFmtId="0" fontId="153" fillId="65" borderId="36" xfId="2084" applyFont="1" applyFill="1" applyBorder="1" applyAlignment="1" applyProtection="1">
      <alignment horizontal="centerContinuous" vertical="center"/>
    </xf>
    <xf numFmtId="0" fontId="153" fillId="65" borderId="0" xfId="2084" applyFont="1" applyFill="1" applyBorder="1" applyAlignment="1" applyProtection="1">
      <alignment horizontal="center" vertical="center"/>
    </xf>
    <xf numFmtId="0" fontId="153" fillId="65" borderId="25" xfId="2084" applyFont="1" applyFill="1" applyBorder="1" applyAlignment="1" applyProtection="1">
      <alignment horizontal="center" vertical="center"/>
    </xf>
    <xf numFmtId="0" fontId="153" fillId="65" borderId="0" xfId="2084" applyFont="1" applyFill="1" applyAlignment="1" applyProtection="1">
      <alignment horizontal="center" vertical="center"/>
    </xf>
    <xf numFmtId="0" fontId="153" fillId="65" borderId="37" xfId="2084" applyFont="1" applyFill="1" applyBorder="1" applyAlignment="1" applyProtection="1">
      <alignment horizontal="center" vertical="center"/>
    </xf>
    <xf numFmtId="0" fontId="153" fillId="65" borderId="35" xfId="2084" applyFont="1" applyFill="1" applyBorder="1" applyAlignment="1" applyProtection="1">
      <alignment horizontal="center" vertical="center"/>
    </xf>
    <xf numFmtId="0" fontId="153" fillId="65" borderId="22" xfId="2084" applyFont="1" applyFill="1" applyBorder="1" applyAlignment="1" applyProtection="1">
      <alignment horizontal="center" vertical="center"/>
    </xf>
    <xf numFmtId="0" fontId="153" fillId="65" borderId="20" xfId="2084" applyFont="1" applyFill="1" applyBorder="1" applyAlignment="1" applyProtection="1">
      <alignment horizontal="center" vertical="center"/>
    </xf>
    <xf numFmtId="0" fontId="153" fillId="65" borderId="21" xfId="2084" applyFont="1" applyFill="1" applyBorder="1" applyAlignment="1" applyProtection="1">
      <alignment horizontal="center" vertical="center"/>
    </xf>
    <xf numFmtId="0" fontId="153" fillId="65" borderId="31" xfId="2084" applyFont="1" applyFill="1" applyBorder="1" applyAlignment="1" applyProtection="1">
      <alignment horizontal="center" vertical="center"/>
    </xf>
    <xf numFmtId="0" fontId="153" fillId="65" borderId="21" xfId="2084" applyFont="1" applyFill="1" applyBorder="1" applyAlignment="1">
      <alignment horizontal="center" vertical="center"/>
    </xf>
    <xf numFmtId="184" fontId="153" fillId="61" borderId="0" xfId="1171" applyNumberFormat="1" applyFont="1" applyFill="1" applyProtection="1"/>
    <xf numFmtId="177" fontId="153" fillId="61" borderId="0" xfId="1278" applyNumberFormat="1" applyFont="1" applyFill="1" applyAlignment="1" applyProtection="1"/>
    <xf numFmtId="0" fontId="188" fillId="0" borderId="0" xfId="2084" applyFont="1" applyFill="1" applyBorder="1" applyAlignment="1" applyProtection="1">
      <alignment vertical="center"/>
    </xf>
    <xf numFmtId="0" fontId="188" fillId="0" borderId="0" xfId="0" applyFont="1" applyFill="1" applyAlignment="1">
      <alignment horizontal="right"/>
    </xf>
    <xf numFmtId="0" fontId="153" fillId="65" borderId="32" xfId="0" applyFont="1" applyFill="1" applyBorder="1" applyAlignment="1" applyProtection="1">
      <alignment horizontal="centerContinuous" vertical="center"/>
    </xf>
    <xf numFmtId="0" fontId="153" fillId="65" borderId="39" xfId="0" applyFont="1" applyFill="1" applyBorder="1" applyAlignment="1" applyProtection="1">
      <alignment horizontal="centerContinuous" vertical="center"/>
    </xf>
    <xf numFmtId="0" fontId="153" fillId="65" borderId="34" xfId="0" applyFont="1" applyFill="1" applyBorder="1" applyAlignment="1" applyProtection="1">
      <alignment horizontal="centerContinuous" vertical="center"/>
    </xf>
    <xf numFmtId="0" fontId="153" fillId="65" borderId="33" xfId="0" applyFont="1" applyFill="1" applyBorder="1" applyAlignment="1" applyProtection="1">
      <alignment horizontal="centerContinuous" vertical="center"/>
    </xf>
    <xf numFmtId="0" fontId="153" fillId="65" borderId="36" xfId="0" applyFont="1" applyFill="1" applyBorder="1" applyAlignment="1" applyProtection="1">
      <alignment horizontal="center" vertical="center"/>
    </xf>
    <xf numFmtId="0" fontId="153" fillId="65" borderId="24" xfId="0" applyFont="1" applyFill="1" applyBorder="1" applyAlignment="1" applyProtection="1">
      <alignment horizontal="center" vertical="center"/>
    </xf>
    <xf numFmtId="0" fontId="153" fillId="65" borderId="35" xfId="0" applyFont="1" applyFill="1" applyBorder="1" applyAlignment="1" applyProtection="1">
      <alignment horizontal="center" vertical="center"/>
    </xf>
    <xf numFmtId="0" fontId="153" fillId="65" borderId="20" xfId="0" applyFont="1" applyFill="1" applyBorder="1" applyAlignment="1" applyProtection="1">
      <alignment horizontal="center" vertical="center"/>
    </xf>
    <xf numFmtId="0" fontId="153" fillId="65" borderId="31" xfId="0" applyFont="1" applyFill="1" applyBorder="1" applyAlignment="1" applyProtection="1">
      <alignment horizontal="center" vertical="center"/>
    </xf>
    <xf numFmtId="0" fontId="159" fillId="65" borderId="26" xfId="2085" applyFont="1" applyFill="1" applyBorder="1" applyAlignment="1" applyProtection="1">
      <alignment horizontal="center" vertical="center"/>
    </xf>
    <xf numFmtId="0" fontId="159" fillId="65" borderId="28" xfId="2085" applyFont="1" applyFill="1" applyBorder="1" applyAlignment="1" applyProtection="1">
      <alignment horizontal="center" vertical="center"/>
    </xf>
    <xf numFmtId="0" fontId="159" fillId="65" borderId="27" xfId="2085" applyFont="1" applyFill="1" applyBorder="1" applyAlignment="1" applyProtection="1">
      <alignment horizontal="center" vertical="center"/>
    </xf>
    <xf numFmtId="0" fontId="159" fillId="65" borderId="23" xfId="2085" applyFont="1" applyFill="1" applyBorder="1" applyAlignment="1" applyProtection="1">
      <alignment horizontal="center" vertical="center"/>
    </xf>
    <xf numFmtId="0" fontId="159" fillId="65" borderId="30" xfId="2085" applyFont="1" applyFill="1" applyBorder="1" applyAlignment="1" applyProtection="1">
      <alignment horizontal="center" vertical="center"/>
    </xf>
    <xf numFmtId="0" fontId="159" fillId="65" borderId="35" xfId="1378" applyFont="1" applyFill="1" applyBorder="1" applyAlignment="1">
      <alignment horizontal="center" vertical="center"/>
    </xf>
    <xf numFmtId="0" fontId="159" fillId="65" borderId="36" xfId="1378" applyFont="1" applyFill="1" applyBorder="1" applyAlignment="1">
      <alignment horizontal="center" vertical="center"/>
    </xf>
    <xf numFmtId="0" fontId="159" fillId="65" borderId="25" xfId="2085" applyFont="1" applyFill="1" applyBorder="1" applyAlignment="1" applyProtection="1">
      <alignment horizontal="center" vertical="center"/>
    </xf>
    <xf numFmtId="0" fontId="159" fillId="65" borderId="22" xfId="2085" applyFont="1" applyFill="1" applyBorder="1" applyAlignment="1" applyProtection="1">
      <alignment horizontal="center" vertical="center"/>
    </xf>
    <xf numFmtId="0" fontId="159" fillId="65" borderId="31" xfId="2085" applyFont="1" applyFill="1" applyBorder="1" applyAlignment="1" applyProtection="1">
      <alignment horizontal="center" vertical="center"/>
    </xf>
    <xf numFmtId="0" fontId="159" fillId="65" borderId="31" xfId="1378" applyFont="1" applyFill="1" applyBorder="1" applyAlignment="1" applyProtection="1">
      <alignment horizontal="center" vertical="center"/>
    </xf>
    <xf numFmtId="0" fontId="159" fillId="65" borderId="21" xfId="2085" applyFont="1" applyFill="1" applyBorder="1" applyAlignment="1" applyProtection="1">
      <alignment horizontal="center" vertical="center"/>
    </xf>
    <xf numFmtId="41" fontId="187" fillId="0" borderId="0" xfId="2085" applyNumberFormat="1" applyFont="1" applyFill="1" applyBorder="1" applyAlignment="1" applyProtection="1">
      <alignment horizontal="center"/>
    </xf>
    <xf numFmtId="41" fontId="187" fillId="0" borderId="0" xfId="1010" applyNumberFormat="1" applyFont="1" applyFill="1" applyBorder="1" applyAlignment="1" applyProtection="1">
      <alignment horizontal="center"/>
      <protection locked="0"/>
    </xf>
    <xf numFmtId="41" fontId="187" fillId="0" borderId="0" xfId="2085" applyNumberFormat="1" applyFont="1" applyFill="1" applyAlignment="1" applyProtection="1">
      <protection locked="0"/>
    </xf>
    <xf numFmtId="41" fontId="186" fillId="0" borderId="0" xfId="2085" applyNumberFormat="1" applyFont="1" applyFill="1" applyBorder="1" applyAlignment="1" applyProtection="1">
      <alignment horizontal="center"/>
    </xf>
    <xf numFmtId="41" fontId="153" fillId="61" borderId="0" xfId="2085" applyNumberFormat="1" applyFont="1" applyFill="1" applyAlignment="1" applyProtection="1"/>
    <xf numFmtId="0" fontId="153" fillId="65" borderId="34" xfId="2084" applyFont="1" applyFill="1" applyBorder="1" applyAlignment="1" applyProtection="1">
      <alignment horizontal="center" vertical="center"/>
    </xf>
    <xf numFmtId="0" fontId="158" fillId="65" borderId="29" xfId="2084" applyFont="1" applyFill="1" applyBorder="1" applyAlignment="1">
      <alignment horizontal="centerContinuous" vertical="center"/>
    </xf>
    <xf numFmtId="0" fontId="158" fillId="65" borderId="25" xfId="2084" applyFont="1" applyFill="1" applyBorder="1" applyAlignment="1">
      <alignment horizontal="centerContinuous" vertical="center"/>
    </xf>
    <xf numFmtId="0" fontId="158" fillId="65" borderId="0" xfId="2084" applyFont="1" applyFill="1" applyBorder="1" applyAlignment="1">
      <alignment horizontal="centerContinuous" vertical="center"/>
    </xf>
    <xf numFmtId="0" fontId="153" fillId="65" borderId="35" xfId="2084" applyFont="1" applyFill="1" applyBorder="1" applyAlignment="1">
      <alignment horizontal="center" vertical="center"/>
    </xf>
    <xf numFmtId="0" fontId="153" fillId="65" borderId="36" xfId="2084" applyFont="1" applyFill="1" applyBorder="1" applyAlignment="1">
      <alignment horizontal="center" vertical="center"/>
    </xf>
    <xf numFmtId="0" fontId="153" fillId="65" borderId="30" xfId="2084" applyFont="1" applyFill="1" applyBorder="1" applyAlignment="1">
      <alignment horizontal="center" vertical="center"/>
    </xf>
    <xf numFmtId="0" fontId="158" fillId="65" borderId="30" xfId="2084" applyFont="1" applyFill="1" applyBorder="1" applyAlignment="1">
      <alignment horizontal="center" vertical="center"/>
    </xf>
    <xf numFmtId="0" fontId="158" fillId="65" borderId="35" xfId="2084" applyFont="1" applyFill="1" applyBorder="1" applyAlignment="1">
      <alignment horizontal="center" vertical="center"/>
    </xf>
    <xf numFmtId="0" fontId="158" fillId="65" borderId="36" xfId="2084" applyFont="1" applyFill="1" applyBorder="1" applyAlignment="1">
      <alignment horizontal="center" vertical="center"/>
    </xf>
    <xf numFmtId="0" fontId="153" fillId="65" borderId="0" xfId="2084" applyFont="1" applyFill="1" applyAlignment="1">
      <alignment horizontal="center" vertical="center"/>
    </xf>
    <xf numFmtId="0" fontId="153" fillId="65" borderId="23" xfId="2084" applyFont="1" applyFill="1" applyBorder="1" applyAlignment="1">
      <alignment horizontal="center" vertical="center"/>
    </xf>
    <xf numFmtId="0" fontId="158" fillId="65" borderId="0" xfId="2084" applyFont="1" applyFill="1" applyAlignment="1">
      <alignment horizontal="center" vertical="center"/>
    </xf>
    <xf numFmtId="0" fontId="153" fillId="65" borderId="31" xfId="2084" applyFont="1" applyFill="1" applyBorder="1" applyAlignment="1">
      <alignment horizontal="center" vertical="center"/>
    </xf>
    <xf numFmtId="0" fontId="153" fillId="65" borderId="20" xfId="2084" applyFont="1" applyFill="1" applyBorder="1" applyAlignment="1">
      <alignment horizontal="center" vertical="center"/>
    </xf>
    <xf numFmtId="0" fontId="158" fillId="65" borderId="31" xfId="2084" applyFont="1" applyFill="1" applyBorder="1" applyAlignment="1">
      <alignment horizontal="center" vertical="center"/>
    </xf>
    <xf numFmtId="0" fontId="158" fillId="65" borderId="20" xfId="2084" applyFont="1" applyFill="1" applyBorder="1" applyAlignment="1">
      <alignment horizontal="center" vertical="center"/>
    </xf>
    <xf numFmtId="0" fontId="188" fillId="0" borderId="0" xfId="2084" applyFont="1" applyFill="1" applyProtection="1"/>
    <xf numFmtId="180" fontId="186" fillId="0" borderId="0" xfId="2084" applyNumberFormat="1" applyFont="1" applyFill="1" applyBorder="1" applyAlignment="1" applyProtection="1">
      <alignment horizontal="center"/>
    </xf>
    <xf numFmtId="180" fontId="186" fillId="0" borderId="0" xfId="1171" applyNumberFormat="1" applyFont="1" applyFill="1" applyProtection="1"/>
    <xf numFmtId="182" fontId="190" fillId="0" borderId="0" xfId="2085" applyNumberFormat="1" applyFont="1" applyFill="1" applyBorder="1" applyAlignment="1" applyProtection="1">
      <protection locked="0"/>
    </xf>
    <xf numFmtId="3" fontId="190" fillId="0" borderId="0" xfId="2085" applyNumberFormat="1" applyFont="1" applyFill="1" applyBorder="1" applyAlignment="1"/>
    <xf numFmtId="0" fontId="190" fillId="0" borderId="0" xfId="2085" applyFont="1" applyFill="1" applyBorder="1" applyAlignment="1"/>
    <xf numFmtId="0" fontId="190" fillId="0" borderId="0" xfId="2085" applyFont="1" applyFill="1" applyAlignment="1"/>
    <xf numFmtId="0" fontId="153" fillId="65" borderId="32" xfId="2084" applyFont="1" applyFill="1" applyBorder="1" applyAlignment="1">
      <alignment horizontal="centerContinuous" vertical="center"/>
    </xf>
    <xf numFmtId="0" fontId="153" fillId="65" borderId="33" xfId="2084" applyFont="1" applyFill="1" applyBorder="1" applyAlignment="1">
      <alignment horizontal="centerContinuous" vertical="center"/>
    </xf>
    <xf numFmtId="0" fontId="153" fillId="65" borderId="29" xfId="2084" applyFont="1" applyFill="1" applyBorder="1" applyAlignment="1">
      <alignment horizontal="centerContinuous" vertical="center"/>
    </xf>
    <xf numFmtId="0" fontId="153" fillId="65" borderId="26" xfId="2084" applyFont="1" applyFill="1" applyBorder="1" applyAlignment="1">
      <alignment horizontal="centerContinuous" vertical="center"/>
    </xf>
    <xf numFmtId="0" fontId="158" fillId="65" borderId="32" xfId="2084" applyFont="1" applyFill="1" applyBorder="1" applyAlignment="1">
      <alignment horizontal="centerContinuous" vertical="center"/>
    </xf>
    <xf numFmtId="0" fontId="158" fillId="65" borderId="34" xfId="2084" applyFont="1" applyFill="1" applyBorder="1" applyAlignment="1">
      <alignment horizontal="centerContinuous" vertical="center"/>
    </xf>
    <xf numFmtId="0" fontId="158" fillId="65" borderId="27" xfId="2084" applyFont="1" applyFill="1" applyBorder="1" applyAlignment="1">
      <alignment horizontal="centerContinuous" vertical="center"/>
    </xf>
    <xf numFmtId="0" fontId="153" fillId="65" borderId="23" xfId="2084" applyFont="1" applyFill="1" applyBorder="1" applyAlignment="1">
      <alignment horizontal="centerContinuous" vertical="center"/>
    </xf>
    <xf numFmtId="0" fontId="153" fillId="65" borderId="25" xfId="2084" applyFont="1" applyFill="1" applyBorder="1" applyAlignment="1">
      <alignment horizontal="centerContinuous" vertical="center"/>
    </xf>
    <xf numFmtId="0" fontId="153" fillId="65" borderId="0" xfId="2084" applyFont="1" applyFill="1" applyBorder="1" applyAlignment="1">
      <alignment horizontal="centerContinuous" vertical="center"/>
    </xf>
    <xf numFmtId="0" fontId="153" fillId="65" borderId="38" xfId="2084" applyFont="1" applyFill="1" applyBorder="1" applyAlignment="1">
      <alignment horizontal="centerContinuous" vertical="center"/>
    </xf>
    <xf numFmtId="0" fontId="158" fillId="65" borderId="23" xfId="2084" applyFont="1" applyFill="1" applyBorder="1" applyAlignment="1">
      <alignment horizontal="centerContinuous" vertical="center"/>
    </xf>
    <xf numFmtId="0" fontId="158" fillId="65" borderId="38" xfId="2084" applyFont="1" applyFill="1" applyBorder="1" applyAlignment="1">
      <alignment horizontal="centerContinuous" vertical="center"/>
    </xf>
    <xf numFmtId="0" fontId="153" fillId="65" borderId="0" xfId="2084" applyFont="1" applyFill="1" applyAlignment="1">
      <alignment vertical="center"/>
    </xf>
    <xf numFmtId="213" fontId="153" fillId="65" borderId="35" xfId="2177" applyNumberFormat="1" applyFont="1" applyFill="1" applyBorder="1" applyAlignment="1">
      <alignment horizontal="center" vertical="center" wrapText="1"/>
    </xf>
    <xf numFmtId="213" fontId="153" fillId="65" borderId="36" xfId="2177" applyNumberFormat="1" applyFont="1" applyFill="1" applyBorder="1" applyAlignment="1">
      <alignment horizontal="center" vertical="center" wrapText="1"/>
    </xf>
    <xf numFmtId="180" fontId="153" fillId="65" borderId="25" xfId="2177" applyNumberFormat="1" applyFont="1" applyFill="1" applyBorder="1" applyAlignment="1">
      <alignment vertical="center"/>
    </xf>
    <xf numFmtId="180" fontId="153" fillId="65" borderId="30" xfId="2177" applyNumberFormat="1" applyFont="1" applyFill="1" applyBorder="1" applyAlignment="1">
      <alignment vertical="center"/>
    </xf>
    <xf numFmtId="213" fontId="153" fillId="65" borderId="25" xfId="2177" applyNumberFormat="1" applyFont="1" applyFill="1" applyBorder="1" applyAlignment="1">
      <alignment vertical="center"/>
    </xf>
    <xf numFmtId="180" fontId="153" fillId="65" borderId="0" xfId="2177" applyNumberFormat="1" applyFont="1" applyFill="1" applyBorder="1" applyAlignment="1">
      <alignment vertical="center"/>
    </xf>
    <xf numFmtId="213" fontId="158" fillId="65" borderId="36" xfId="2177" applyNumberFormat="1" applyFont="1" applyFill="1" applyBorder="1" applyAlignment="1">
      <alignment horizontal="center" vertical="center" wrapText="1"/>
    </xf>
    <xf numFmtId="213" fontId="158" fillId="65" borderId="25" xfId="2177" applyNumberFormat="1" applyFont="1" applyFill="1" applyBorder="1" applyAlignment="1">
      <alignment vertical="center"/>
    </xf>
    <xf numFmtId="213" fontId="158" fillId="65" borderId="35" xfId="2177" applyNumberFormat="1" applyFont="1" applyFill="1" applyBorder="1" applyAlignment="1">
      <alignment horizontal="center" vertical="center" wrapText="1"/>
    </xf>
    <xf numFmtId="180" fontId="158" fillId="65" borderId="25" xfId="2177" applyNumberFormat="1" applyFont="1" applyFill="1" applyBorder="1" applyAlignment="1">
      <alignment vertical="center"/>
    </xf>
    <xf numFmtId="213" fontId="158" fillId="65" borderId="30" xfId="2177" applyNumberFormat="1" applyFont="1" applyFill="1" applyBorder="1" applyAlignment="1">
      <alignment vertical="center"/>
    </xf>
    <xf numFmtId="176" fontId="187" fillId="0" borderId="0" xfId="1003" applyFont="1" applyFill="1" applyProtection="1"/>
    <xf numFmtId="176" fontId="187" fillId="0" borderId="0" xfId="1003" applyFont="1" applyFill="1"/>
    <xf numFmtId="176" fontId="191" fillId="0" borderId="0" xfId="1003" applyFont="1" applyFill="1"/>
    <xf numFmtId="43" fontId="190" fillId="0" borderId="0" xfId="2084" applyNumberFormat="1" applyFont="1" applyFill="1"/>
    <xf numFmtId="0" fontId="190" fillId="0" borderId="0" xfId="2084" applyFont="1" applyFill="1"/>
    <xf numFmtId="0" fontId="153" fillId="65" borderId="26" xfId="0" applyFont="1" applyFill="1" applyBorder="1" applyAlignment="1">
      <alignment horizontal="center" vertical="center" shrinkToFit="1"/>
    </xf>
    <xf numFmtId="0" fontId="153" fillId="65" borderId="0" xfId="0" applyFont="1" applyFill="1" applyBorder="1" applyAlignment="1">
      <alignment horizontal="center" vertical="center"/>
    </xf>
    <xf numFmtId="0" fontId="154" fillId="65" borderId="27" xfId="0" applyFont="1" applyFill="1" applyBorder="1" applyAlignment="1">
      <alignment horizontal="center" vertical="center"/>
    </xf>
    <xf numFmtId="0" fontId="154" fillId="65" borderId="25" xfId="0" applyFont="1" applyFill="1" applyBorder="1" applyAlignment="1">
      <alignment horizontal="center" vertical="center"/>
    </xf>
    <xf numFmtId="0" fontId="154" fillId="65" borderId="21" xfId="0" applyFont="1" applyFill="1" applyBorder="1" applyAlignment="1">
      <alignment horizontal="center" vertical="center" shrinkToFit="1"/>
    </xf>
    <xf numFmtId="0" fontId="153" fillId="65" borderId="20" xfId="0" applyFont="1" applyFill="1" applyBorder="1" applyAlignment="1">
      <alignment horizontal="center" vertical="center" shrinkToFit="1"/>
    </xf>
    <xf numFmtId="0" fontId="153" fillId="65" borderId="21" xfId="0" applyFont="1" applyFill="1" applyBorder="1" applyAlignment="1">
      <alignment horizontal="center" vertical="center" shrinkToFit="1"/>
    </xf>
    <xf numFmtId="0" fontId="153" fillId="65" borderId="31" xfId="0" applyFont="1" applyFill="1" applyBorder="1" applyAlignment="1">
      <alignment horizontal="center" vertical="center"/>
    </xf>
    <xf numFmtId="188" fontId="154" fillId="61" borderId="0" xfId="1316" applyNumberFormat="1" applyFont="1" applyFill="1" applyBorder="1" applyAlignment="1">
      <alignment shrinkToFit="1"/>
    </xf>
    <xf numFmtId="176" fontId="154" fillId="61" borderId="0" xfId="1003" applyFont="1" applyFill="1" applyBorder="1" applyAlignment="1">
      <alignment shrinkToFit="1"/>
    </xf>
    <xf numFmtId="176" fontId="153" fillId="61" borderId="0" xfId="1003" applyFont="1" applyFill="1" applyBorder="1" applyAlignment="1" applyProtection="1">
      <alignment horizontal="center"/>
    </xf>
    <xf numFmtId="176" fontId="153" fillId="61" borderId="0" xfId="1003" applyFont="1" applyFill="1" applyBorder="1" applyAlignment="1">
      <alignment horizontal="right" shrinkToFit="1"/>
    </xf>
    <xf numFmtId="176" fontId="153" fillId="61" borderId="25" xfId="1003" applyFont="1" applyFill="1" applyBorder="1" applyAlignment="1">
      <alignment horizontal="right" shrinkToFit="1"/>
    </xf>
    <xf numFmtId="176" fontId="90" fillId="61" borderId="0" xfId="1003" applyFont="1" applyFill="1" applyBorder="1" applyAlignment="1">
      <alignment horizontal="right" shrinkToFit="1"/>
    </xf>
    <xf numFmtId="41" fontId="153" fillId="61" borderId="0" xfId="1010" applyNumberFormat="1" applyFont="1" applyFill="1" applyAlignment="1">
      <alignment horizontal="right"/>
    </xf>
    <xf numFmtId="41" fontId="153" fillId="61" borderId="0" xfId="1010" applyNumberFormat="1" applyFont="1" applyFill="1" applyAlignment="1" applyProtection="1">
      <alignment horizontal="right"/>
      <protection locked="0"/>
    </xf>
    <xf numFmtId="41" fontId="90" fillId="61" borderId="0" xfId="1010" applyNumberFormat="1" applyFont="1" applyFill="1" applyAlignment="1" applyProtection="1">
      <alignment horizontal="right"/>
      <protection locked="0"/>
    </xf>
    <xf numFmtId="41" fontId="90" fillId="61" borderId="0" xfId="1010" quotePrefix="1" applyNumberFormat="1" applyFont="1" applyFill="1" applyAlignment="1" applyProtection="1">
      <alignment horizontal="right"/>
      <protection locked="0"/>
    </xf>
    <xf numFmtId="41" fontId="153" fillId="61" borderId="0" xfId="1010" applyNumberFormat="1" applyFont="1" applyFill="1" applyAlignment="1" applyProtection="1">
      <protection locked="0"/>
    </xf>
    <xf numFmtId="0" fontId="153" fillId="61" borderId="0" xfId="0" applyFont="1" applyFill="1" applyProtection="1"/>
    <xf numFmtId="0" fontId="153" fillId="61" borderId="0" xfId="0" applyFont="1" applyFill="1"/>
    <xf numFmtId="0" fontId="153" fillId="61" borderId="0" xfId="0" applyFont="1" applyFill="1" applyBorder="1" applyProtection="1"/>
    <xf numFmtId="0" fontId="153" fillId="61" borderId="0" xfId="0" applyFont="1" applyFill="1" applyBorder="1"/>
    <xf numFmtId="0" fontId="187" fillId="0" borderId="20" xfId="0" applyFont="1" applyFill="1" applyBorder="1" applyAlignment="1" applyProtection="1">
      <alignment horizontal="center" vertical="center"/>
    </xf>
    <xf numFmtId="176" fontId="187" fillId="0" borderId="21" xfId="1003" applyFont="1" applyFill="1" applyBorder="1" applyProtection="1"/>
    <xf numFmtId="176" fontId="187" fillId="0" borderId="20" xfId="1003" applyFont="1" applyFill="1" applyBorder="1" applyProtection="1"/>
    <xf numFmtId="176" fontId="187" fillId="0" borderId="20" xfId="1003" applyFont="1" applyFill="1" applyBorder="1" applyAlignment="1">
      <alignment horizontal="right"/>
    </xf>
    <xf numFmtId="176" fontId="192" fillId="0" borderId="20" xfId="1003" applyFont="1" applyFill="1" applyBorder="1" applyAlignment="1">
      <alignment horizontal="right"/>
    </xf>
    <xf numFmtId="0" fontId="192" fillId="0" borderId="22" xfId="0" applyFont="1" applyFill="1" applyBorder="1" applyAlignment="1" applyProtection="1">
      <alignment horizontal="center" vertical="center"/>
    </xf>
    <xf numFmtId="0" fontId="192" fillId="0" borderId="0" xfId="0" applyFont="1" applyFill="1" applyAlignment="1">
      <alignment vertical="center"/>
    </xf>
    <xf numFmtId="0" fontId="188" fillId="0" borderId="0" xfId="2085" applyFont="1" applyFill="1" applyBorder="1" applyAlignment="1" applyProtection="1">
      <alignment horizontal="left"/>
    </xf>
    <xf numFmtId="0" fontId="144" fillId="0" borderId="10" xfId="0" applyFont="1" applyBorder="1"/>
    <xf numFmtId="217" fontId="154" fillId="0" borderId="25" xfId="1387" applyNumberFormat="1" applyFont="1" applyFill="1" applyBorder="1" applyAlignment="1">
      <alignment horizontal="right"/>
    </xf>
    <xf numFmtId="217" fontId="154" fillId="0" borderId="0" xfId="1387" applyNumberFormat="1" applyFont="1" applyFill="1" applyBorder="1" applyAlignment="1">
      <alignment horizontal="right"/>
    </xf>
    <xf numFmtId="0" fontId="188" fillId="0" borderId="0" xfId="1387" applyFont="1" applyFill="1" applyAlignment="1"/>
    <xf numFmtId="0" fontId="153" fillId="65" borderId="26" xfId="1378" applyFont="1" applyFill="1" applyBorder="1" applyAlignment="1" applyProtection="1">
      <alignment horizontal="center" vertical="center"/>
    </xf>
    <xf numFmtId="0" fontId="153" fillId="65" borderId="28" xfId="1378" applyFont="1" applyFill="1" applyBorder="1" applyAlignment="1" applyProtection="1">
      <alignment horizontal="center" vertical="center" wrapText="1"/>
    </xf>
    <xf numFmtId="0" fontId="153" fillId="65" borderId="27" xfId="1378" applyFont="1" applyFill="1" applyBorder="1" applyAlignment="1" applyProtection="1">
      <alignment horizontal="center" vertical="center" wrapText="1"/>
    </xf>
    <xf numFmtId="0" fontId="153" fillId="65" borderId="22" xfId="1378" applyFont="1" applyFill="1" applyBorder="1" applyAlignment="1" applyProtection="1">
      <alignment horizontal="center" vertical="center"/>
    </xf>
    <xf numFmtId="0" fontId="153" fillId="65" borderId="31" xfId="1378" applyFont="1" applyFill="1" applyBorder="1" applyAlignment="1" applyProtection="1">
      <alignment horizontal="centerContinuous" vertical="center" wrapText="1"/>
    </xf>
    <xf numFmtId="0" fontId="153" fillId="65" borderId="8" xfId="1378" applyFont="1" applyFill="1" applyBorder="1" applyAlignment="1" applyProtection="1">
      <alignment horizontal="center" vertical="center" wrapText="1"/>
    </xf>
    <xf numFmtId="0" fontId="153" fillId="65" borderId="21" xfId="1378" applyFont="1" applyFill="1" applyBorder="1" applyAlignment="1" applyProtection="1">
      <alignment horizontal="center" vertical="center" wrapText="1"/>
    </xf>
    <xf numFmtId="0" fontId="190" fillId="0" borderId="0" xfId="0" applyFont="1"/>
    <xf numFmtId="0" fontId="187" fillId="0" borderId="30" xfId="1378" applyFont="1" applyFill="1" applyBorder="1" applyAlignment="1" applyProtection="1">
      <alignment horizontal="center"/>
    </xf>
    <xf numFmtId="0" fontId="187" fillId="0" borderId="0" xfId="0" applyFont="1" applyBorder="1"/>
    <xf numFmtId="0" fontId="187" fillId="0" borderId="23" xfId="0" applyFont="1" applyBorder="1"/>
    <xf numFmtId="0" fontId="187" fillId="0" borderId="0" xfId="0" applyFont="1"/>
    <xf numFmtId="0" fontId="183" fillId="0" borderId="30" xfId="1378" applyFont="1" applyFill="1" applyBorder="1" applyAlignment="1" applyProtection="1">
      <alignment horizontal="center"/>
    </xf>
    <xf numFmtId="176" fontId="153" fillId="61" borderId="0" xfId="1003" applyFont="1" applyFill="1" applyProtection="1">
      <protection locked="0"/>
    </xf>
    <xf numFmtId="180" fontId="153" fillId="61" borderId="0" xfId="0" applyNumberFormat="1" applyFont="1" applyFill="1" applyAlignment="1">
      <alignment horizontal="right"/>
    </xf>
    <xf numFmtId="176" fontId="153" fillId="61" borderId="0" xfId="1003" applyFont="1" applyFill="1" applyBorder="1" applyProtection="1">
      <protection locked="0"/>
    </xf>
    <xf numFmtId="176" fontId="153" fillId="61" borderId="0" xfId="1003" applyFont="1" applyFill="1" applyBorder="1" applyProtection="1"/>
    <xf numFmtId="0" fontId="172" fillId="0" borderId="0" xfId="0" applyFont="1" applyFill="1" applyAlignment="1">
      <alignment horizontal="centerContinuous" vertical="center"/>
    </xf>
    <xf numFmtId="176" fontId="90" fillId="61" borderId="0" xfId="1003" applyFont="1" applyFill="1" applyProtection="1">
      <protection locked="0"/>
    </xf>
    <xf numFmtId="180" fontId="90" fillId="61" borderId="0" xfId="0" applyNumberFormat="1" applyFont="1" applyFill="1" applyAlignment="1">
      <alignment horizontal="right"/>
    </xf>
    <xf numFmtId="176" fontId="90" fillId="61" borderId="0" xfId="1003" applyFont="1" applyFill="1" applyBorder="1" applyProtection="1">
      <protection locked="0"/>
    </xf>
    <xf numFmtId="184" fontId="90" fillId="61" borderId="0" xfId="1369" applyNumberFormat="1" applyFont="1" applyFill="1" applyBorder="1" applyAlignment="1">
      <alignment horizontal="right"/>
    </xf>
    <xf numFmtId="0" fontId="194" fillId="0" borderId="0" xfId="0" applyFont="1" applyFill="1" applyAlignment="1">
      <alignment horizontal="centerContinuous" vertical="center"/>
    </xf>
    <xf numFmtId="176" fontId="90" fillId="61" borderId="0" xfId="1003" applyFont="1" applyFill="1" applyProtection="1"/>
    <xf numFmtId="176" fontId="90" fillId="61" borderId="0" xfId="1003" applyFont="1" applyFill="1" applyBorder="1" applyProtection="1"/>
    <xf numFmtId="176" fontId="90" fillId="61" borderId="0" xfId="1003" applyFont="1" applyFill="1" applyBorder="1" applyAlignment="1" applyProtection="1">
      <protection locked="0"/>
    </xf>
    <xf numFmtId="176" fontId="90" fillId="61" borderId="0" xfId="1003" applyFont="1" applyFill="1" applyBorder="1" applyAlignment="1" applyProtection="1"/>
    <xf numFmtId="0" fontId="187" fillId="0" borderId="23" xfId="0" applyFont="1" applyFill="1" applyBorder="1" applyAlignment="1">
      <alignment horizontal="distributed"/>
    </xf>
    <xf numFmtId="176" fontId="187" fillId="0" borderId="0" xfId="1003" applyFont="1" applyFill="1" applyBorder="1"/>
    <xf numFmtId="180" fontId="187" fillId="0" borderId="0" xfId="0" applyNumberFormat="1" applyFont="1" applyFill="1"/>
    <xf numFmtId="0" fontId="187" fillId="0" borderId="0" xfId="0" applyFont="1" applyFill="1"/>
    <xf numFmtId="0" fontId="191" fillId="0" borderId="0" xfId="0" applyFont="1" applyFill="1"/>
    <xf numFmtId="0" fontId="186" fillId="0" borderId="23" xfId="0" applyFont="1" applyFill="1" applyBorder="1" applyAlignment="1">
      <alignment horizontal="distributed"/>
    </xf>
    <xf numFmtId="0" fontId="186" fillId="0" borderId="0" xfId="0" applyFont="1" applyFill="1"/>
    <xf numFmtId="0" fontId="189" fillId="0" borderId="0" xfId="0" applyFont="1" applyFill="1"/>
    <xf numFmtId="176" fontId="187" fillId="0" borderId="0" xfId="1003" applyFont="1" applyFill="1" applyProtection="1">
      <protection locked="0"/>
    </xf>
    <xf numFmtId="0" fontId="191" fillId="0" borderId="23" xfId="0" applyFont="1" applyFill="1" applyBorder="1" applyAlignment="1">
      <alignment horizontal="distributed"/>
    </xf>
    <xf numFmtId="180" fontId="191" fillId="0" borderId="0" xfId="0" applyNumberFormat="1" applyFont="1" applyFill="1"/>
    <xf numFmtId="0" fontId="153" fillId="0" borderId="0" xfId="1387" applyFont="1" applyFill="1" applyBorder="1" applyAlignment="1">
      <alignment horizontal="left" vertical="center"/>
    </xf>
    <xf numFmtId="0" fontId="156" fillId="0" borderId="0" xfId="1387" applyFont="1" applyFill="1" applyAlignment="1">
      <alignment horizontal="center" vertical="center"/>
    </xf>
    <xf numFmtId="0" fontId="0" fillId="0" borderId="0" xfId="0" applyFont="1" applyBorder="1"/>
    <xf numFmtId="217" fontId="145" fillId="0" borderId="0" xfId="1387" applyNumberFormat="1" applyFont="1" applyFill="1" applyBorder="1" applyAlignment="1">
      <alignment horizontal="right"/>
    </xf>
    <xf numFmtId="0" fontId="144" fillId="65" borderId="49" xfId="1387" applyFont="1" applyFill="1" applyBorder="1" applyAlignment="1">
      <alignment horizontal="center" vertical="center" wrapText="1"/>
    </xf>
    <xf numFmtId="0" fontId="144" fillId="0" borderId="0" xfId="1387" applyFont="1" applyFill="1" applyBorder="1" applyAlignment="1">
      <alignment horizontal="center" vertical="center"/>
    </xf>
    <xf numFmtId="0" fontId="144" fillId="0" borderId="0" xfId="1387" applyFont="1" applyFill="1" applyBorder="1" applyAlignment="1">
      <alignment horizontal="center" vertical="center" wrapText="1"/>
    </xf>
    <xf numFmtId="176" fontId="187" fillId="0" borderId="0" xfId="1003" applyFont="1" applyBorder="1"/>
    <xf numFmtId="3" fontId="183" fillId="61" borderId="0" xfId="0" applyNumberFormat="1" applyFont="1" applyFill="1" applyBorder="1" applyAlignment="1">
      <alignment horizontal="right" wrapText="1"/>
    </xf>
    <xf numFmtId="176" fontId="154" fillId="61" borderId="0" xfId="1003" applyFont="1" applyFill="1"/>
    <xf numFmtId="41" fontId="154" fillId="61" borderId="0" xfId="1003" applyNumberFormat="1" applyFont="1" applyFill="1"/>
    <xf numFmtId="0" fontId="90" fillId="61" borderId="0" xfId="0" applyFont="1" applyFill="1" applyProtection="1"/>
    <xf numFmtId="0" fontId="90" fillId="61" borderId="0" xfId="0" applyFont="1" applyFill="1"/>
    <xf numFmtId="217" fontId="90" fillId="61" borderId="0" xfId="1010" applyNumberFormat="1" applyFont="1" applyFill="1" applyAlignment="1" applyProtection="1">
      <protection locked="0"/>
    </xf>
    <xf numFmtId="0" fontId="179" fillId="0" borderId="0" xfId="0" applyFont="1" applyFill="1" applyBorder="1" applyAlignment="1">
      <alignment horizontal="left"/>
    </xf>
    <xf numFmtId="0" fontId="179" fillId="0" borderId="0" xfId="0" applyFont="1" applyFill="1" applyBorder="1" applyAlignment="1" applyProtection="1">
      <alignment horizontal="left"/>
    </xf>
    <xf numFmtId="0" fontId="195" fillId="0" borderId="0" xfId="0" applyFont="1" applyFill="1" applyBorder="1" applyAlignment="1" applyProtection="1">
      <alignment horizontal="left"/>
    </xf>
    <xf numFmtId="0" fontId="179" fillId="0" borderId="0" xfId="2085" applyFont="1" applyFill="1" applyAlignment="1" applyProtection="1">
      <alignment horizontal="left"/>
    </xf>
    <xf numFmtId="0" fontId="179" fillId="0" borderId="0" xfId="0" applyFont="1" applyFill="1" applyProtection="1"/>
    <xf numFmtId="0" fontId="179" fillId="0" borderId="0" xfId="2084" applyFont="1" applyFill="1" applyProtection="1"/>
    <xf numFmtId="0" fontId="142" fillId="0" borderId="0" xfId="2085" applyFont="1" applyFill="1" applyAlignment="1" applyProtection="1">
      <alignment horizontal="left"/>
    </xf>
    <xf numFmtId="176" fontId="179" fillId="0" borderId="0" xfId="1003" applyFont="1" applyFill="1" applyBorder="1" applyAlignment="1"/>
    <xf numFmtId="41" fontId="179" fillId="0" borderId="0" xfId="1010" applyNumberFormat="1" applyFont="1" applyFill="1" applyBorder="1" applyAlignment="1"/>
    <xf numFmtId="176" fontId="179" fillId="0" borderId="0" xfId="1171" applyFont="1" applyFill="1" applyProtection="1"/>
    <xf numFmtId="176" fontId="183" fillId="0" borderId="0" xfId="1003" applyFont="1" applyFill="1"/>
    <xf numFmtId="176" fontId="183" fillId="0" borderId="0" xfId="1003" applyFont="1" applyFill="1" applyProtection="1"/>
    <xf numFmtId="176" fontId="196" fillId="0" borderId="0" xfId="1003" applyFont="1" applyFill="1"/>
    <xf numFmtId="180" fontId="196" fillId="0" borderId="0" xfId="0" applyNumberFormat="1" applyFont="1" applyFill="1"/>
    <xf numFmtId="180" fontId="195" fillId="0" borderId="0" xfId="1171" applyNumberFormat="1" applyFont="1" applyFill="1" applyProtection="1"/>
    <xf numFmtId="176" fontId="179" fillId="0" borderId="0" xfId="2084" applyNumberFormat="1" applyFont="1" applyFill="1" applyBorder="1" applyAlignment="1" applyProtection="1">
      <alignment horizontal="center"/>
    </xf>
    <xf numFmtId="176" fontId="179" fillId="0" borderId="0" xfId="1171" applyNumberFormat="1" applyFont="1" applyFill="1" applyProtection="1"/>
    <xf numFmtId="176" fontId="179" fillId="0" borderId="0" xfId="1171" applyNumberFormat="1" applyFont="1" applyFill="1" applyAlignment="1" applyProtection="1">
      <alignment horizontal="right"/>
    </xf>
    <xf numFmtId="0" fontId="179" fillId="0" borderId="23" xfId="2084" applyFont="1" applyFill="1" applyBorder="1" applyAlignment="1" applyProtection="1">
      <alignment horizontal="center"/>
    </xf>
    <xf numFmtId="176" fontId="179" fillId="0" borderId="0" xfId="1171" applyNumberFormat="1" applyFont="1" applyFill="1" applyBorder="1" applyProtection="1"/>
    <xf numFmtId="176" fontId="195" fillId="0" borderId="0" xfId="2084" applyNumberFormat="1" applyFont="1" applyFill="1" applyBorder="1" applyAlignment="1" applyProtection="1">
      <alignment horizontal="center"/>
    </xf>
    <xf numFmtId="176" fontId="195" fillId="0" borderId="0" xfId="1171" applyNumberFormat="1" applyFont="1" applyFill="1" applyProtection="1"/>
    <xf numFmtId="41" fontId="179" fillId="0" borderId="0" xfId="2173" applyNumberFormat="1" applyFont="1" applyFill="1" applyAlignment="1" applyProtection="1">
      <alignment horizontal="right"/>
      <protection locked="0"/>
    </xf>
    <xf numFmtId="41" fontId="179" fillId="0" borderId="0" xfId="2173" applyNumberFormat="1" applyFont="1" applyFill="1" applyAlignment="1">
      <alignment horizontal="right"/>
    </xf>
    <xf numFmtId="41" fontId="179" fillId="0" borderId="0" xfId="2173" applyNumberFormat="1" applyFont="1" applyFill="1" applyAlignment="1" applyProtection="1">
      <alignment horizontal="right"/>
    </xf>
    <xf numFmtId="41" fontId="197" fillId="0" borderId="0" xfId="2173" applyNumberFormat="1" applyFont="1" applyFill="1" applyAlignment="1" applyProtection="1">
      <alignment horizontal="right"/>
      <protection locked="0"/>
    </xf>
    <xf numFmtId="41" fontId="197" fillId="0" borderId="0" xfId="2173" applyNumberFormat="1" applyFont="1" applyFill="1" applyAlignment="1">
      <alignment horizontal="right"/>
    </xf>
    <xf numFmtId="41" fontId="197" fillId="0" borderId="0" xfId="2173" applyNumberFormat="1" applyFont="1" applyFill="1" applyAlignment="1" applyProtection="1">
      <alignment horizontal="right"/>
    </xf>
    <xf numFmtId="184" fontId="197" fillId="0" borderId="0" xfId="2173" applyNumberFormat="1" applyFont="1" applyFill="1" applyAlignment="1">
      <alignment horizontal="right"/>
    </xf>
    <xf numFmtId="214" fontId="197" fillId="0" borderId="0" xfId="2173" applyNumberFormat="1" applyFont="1" applyFill="1" applyAlignment="1">
      <alignment horizontal="right"/>
    </xf>
    <xf numFmtId="43" fontId="183" fillId="0" borderId="0" xfId="1171" applyNumberFormat="1" applyFont="1" applyFill="1"/>
    <xf numFmtId="176" fontId="183" fillId="0" borderId="0" xfId="1171" applyNumberFormat="1" applyFont="1" applyFill="1" applyProtection="1"/>
    <xf numFmtId="43" fontId="196" fillId="0" borderId="0" xfId="1171" applyNumberFormat="1" applyFont="1" applyFill="1" applyProtection="1"/>
    <xf numFmtId="176" fontId="196" fillId="0" borderId="0" xfId="1171" applyNumberFormat="1" applyFont="1" applyFill="1" applyProtection="1"/>
    <xf numFmtId="43" fontId="196" fillId="0" borderId="0" xfId="1171" applyNumberFormat="1" applyFont="1" applyFill="1"/>
    <xf numFmtId="176" fontId="179" fillId="0" borderId="0" xfId="1003" applyFont="1" applyFill="1"/>
    <xf numFmtId="176" fontId="179" fillId="0" borderId="0" xfId="1003" applyFont="1" applyFill="1" applyBorder="1" applyAlignment="1">
      <alignment horizontal="right" shrinkToFit="1"/>
    </xf>
    <xf numFmtId="176" fontId="195" fillId="0" borderId="0" xfId="1003" applyFont="1" applyFill="1"/>
    <xf numFmtId="176" fontId="195" fillId="0" borderId="0" xfId="1003" applyFont="1" applyFill="1" applyBorder="1" applyAlignment="1">
      <alignment horizontal="right" shrinkToFit="1"/>
    </xf>
    <xf numFmtId="41" fontId="183" fillId="0" borderId="0" xfId="2173" applyNumberFormat="1" applyFont="1" applyFill="1" applyAlignment="1" applyProtection="1">
      <alignment horizontal="right"/>
      <protection locked="0"/>
    </xf>
    <xf numFmtId="0" fontId="183" fillId="0" borderId="23" xfId="2084" applyFont="1" applyFill="1" applyBorder="1" applyAlignment="1" applyProtection="1">
      <alignment horizontal="center"/>
    </xf>
    <xf numFmtId="180" fontId="179" fillId="0" borderId="0" xfId="1171" applyNumberFormat="1" applyFont="1" applyFill="1"/>
    <xf numFmtId="180" fontId="179" fillId="0" borderId="0" xfId="1171" applyNumberFormat="1" applyFont="1" applyFill="1" applyProtection="1"/>
    <xf numFmtId="180" fontId="179" fillId="0" borderId="23" xfId="2084" applyNumberFormat="1" applyFont="1" applyFill="1" applyBorder="1" applyAlignment="1" applyProtection="1">
      <alignment horizontal="center"/>
    </xf>
    <xf numFmtId="180" fontId="195" fillId="0" borderId="0" xfId="1171" applyNumberFormat="1" applyFont="1" applyFill="1"/>
    <xf numFmtId="176" fontId="179" fillId="61" borderId="0" xfId="1003" applyFont="1" applyFill="1"/>
    <xf numFmtId="176" fontId="179" fillId="61" borderId="0" xfId="1003" applyFont="1" applyFill="1" applyBorder="1" applyAlignment="1">
      <alignment horizontal="right" shrinkToFit="1"/>
    </xf>
    <xf numFmtId="176" fontId="195" fillId="61" borderId="0" xfId="1003" applyFont="1" applyFill="1"/>
    <xf numFmtId="176" fontId="195" fillId="61" borderId="0" xfId="1003" applyFont="1" applyFill="1" applyBorder="1" applyAlignment="1">
      <alignment horizontal="right" shrinkToFit="1"/>
    </xf>
    <xf numFmtId="0" fontId="197" fillId="65" borderId="29" xfId="2084" applyFont="1" applyFill="1" applyBorder="1" applyAlignment="1">
      <alignment horizontal="centerContinuous" vertical="center"/>
    </xf>
    <xf numFmtId="0" fontId="197" fillId="65" borderId="25" xfId="2084" applyFont="1" applyFill="1" applyBorder="1" applyAlignment="1">
      <alignment horizontal="centerContinuous" vertical="center"/>
    </xf>
    <xf numFmtId="0" fontId="197" fillId="65" borderId="20" xfId="2084" applyFont="1" applyFill="1" applyBorder="1" applyAlignment="1">
      <alignment horizontal="centerContinuous" vertical="center"/>
    </xf>
    <xf numFmtId="0" fontId="197" fillId="65" borderId="0" xfId="2084" applyFont="1" applyFill="1" applyBorder="1" applyAlignment="1">
      <alignment horizontal="centerContinuous" vertical="center"/>
    </xf>
    <xf numFmtId="0" fontId="197" fillId="65" borderId="30" xfId="2084" applyFont="1" applyFill="1" applyBorder="1" applyAlignment="1">
      <alignment horizontal="center" vertical="center"/>
    </xf>
    <xf numFmtId="0" fontId="197" fillId="65" borderId="35" xfId="2084" applyFont="1" applyFill="1" applyBorder="1" applyAlignment="1">
      <alignment horizontal="center" vertical="center"/>
    </xf>
    <xf numFmtId="0" fontId="197" fillId="65" borderId="36" xfId="2084" applyFont="1" applyFill="1" applyBorder="1" applyAlignment="1">
      <alignment horizontal="center" vertical="center"/>
    </xf>
    <xf numFmtId="0" fontId="197" fillId="65" borderId="0" xfId="2084" applyFont="1" applyFill="1" applyAlignment="1">
      <alignment horizontal="center" vertical="center"/>
    </xf>
    <xf numFmtId="0" fontId="197" fillId="65" borderId="31" xfId="2084" applyFont="1" applyFill="1" applyBorder="1" applyAlignment="1">
      <alignment horizontal="center" vertical="center"/>
    </xf>
    <xf numFmtId="0" fontId="197" fillId="65" borderId="20" xfId="2084" applyFont="1" applyFill="1" applyBorder="1" applyAlignment="1">
      <alignment horizontal="center" vertical="center"/>
    </xf>
    <xf numFmtId="179" fontId="198" fillId="0" borderId="0" xfId="1003" applyNumberFormat="1" applyFont="1" applyFill="1" applyBorder="1" applyProtection="1"/>
    <xf numFmtId="178" fontId="198" fillId="0" borderId="0" xfId="1003" applyNumberFormat="1" applyFont="1" applyFill="1" applyBorder="1" applyProtection="1"/>
    <xf numFmtId="176" fontId="199" fillId="0" borderId="0" xfId="1003" applyFont="1" applyFill="1"/>
    <xf numFmtId="0" fontId="154" fillId="65" borderId="25" xfId="0" applyFont="1" applyFill="1" applyBorder="1" applyAlignment="1">
      <alignment horizontal="center" vertical="center"/>
    </xf>
    <xf numFmtId="0" fontId="154" fillId="65" borderId="0" xfId="0" applyFont="1" applyFill="1" applyBorder="1" applyAlignment="1">
      <alignment horizontal="center" vertical="center"/>
    </xf>
    <xf numFmtId="0" fontId="90" fillId="65" borderId="23" xfId="0" applyFont="1" applyFill="1" applyBorder="1" applyAlignment="1">
      <alignment horizontal="center" vertical="center"/>
    </xf>
    <xf numFmtId="0" fontId="153" fillId="65" borderId="23" xfId="0" applyFont="1" applyFill="1" applyBorder="1" applyAlignment="1">
      <alignment horizontal="center" vertical="center"/>
    </xf>
    <xf numFmtId="0" fontId="153" fillId="64" borderId="34" xfId="0" applyFont="1" applyFill="1" applyBorder="1" applyAlignment="1" applyProtection="1">
      <alignment horizontal="center" vertical="center"/>
    </xf>
    <xf numFmtId="0" fontId="153" fillId="64" borderId="33" xfId="0" applyFont="1" applyFill="1" applyBorder="1" applyAlignment="1" applyProtection="1">
      <alignment horizontal="center" vertical="center"/>
    </xf>
    <xf numFmtId="0" fontId="153" fillId="64" borderId="32" xfId="0" applyFont="1" applyFill="1" applyBorder="1" applyAlignment="1" applyProtection="1">
      <alignment horizontal="center" vertical="center"/>
    </xf>
    <xf numFmtId="0" fontId="156" fillId="0" borderId="0" xfId="0" applyFont="1" applyFill="1" applyAlignment="1" applyProtection="1">
      <alignment horizontal="center" vertical="center"/>
    </xf>
    <xf numFmtId="176" fontId="90" fillId="0" borderId="0" xfId="1003" applyFont="1" applyFill="1" applyBorder="1" applyAlignment="1">
      <alignment horizontal="left"/>
    </xf>
    <xf numFmtId="0" fontId="153" fillId="65" borderId="34" xfId="0" applyFont="1" applyFill="1" applyBorder="1" applyAlignment="1" applyProtection="1">
      <alignment horizontal="center" vertical="center"/>
    </xf>
    <xf numFmtId="0" fontId="153" fillId="65" borderId="32" xfId="0" applyFont="1" applyFill="1" applyBorder="1" applyAlignment="1" applyProtection="1">
      <alignment horizontal="center" vertical="center"/>
    </xf>
    <xf numFmtId="176" fontId="154" fillId="0" borderId="0" xfId="1003" applyFont="1" applyFill="1" applyBorder="1" applyAlignment="1">
      <alignment horizontal="left"/>
    </xf>
    <xf numFmtId="0" fontId="154" fillId="64" borderId="34" xfId="0" applyFont="1" applyFill="1" applyBorder="1" applyAlignment="1" applyProtection="1">
      <alignment horizontal="center" vertical="center"/>
    </xf>
    <xf numFmtId="0" fontId="154" fillId="64" borderId="32" xfId="0" applyFont="1" applyFill="1" applyBorder="1" applyAlignment="1" applyProtection="1">
      <alignment horizontal="center" vertical="center"/>
    </xf>
    <xf numFmtId="0" fontId="153" fillId="65" borderId="33" xfId="0" applyFont="1" applyFill="1" applyBorder="1" applyAlignment="1" applyProtection="1">
      <alignment horizontal="center" vertical="center"/>
    </xf>
    <xf numFmtId="176" fontId="153" fillId="0" borderId="0" xfId="1003" applyFont="1" applyFill="1" applyBorder="1" applyAlignment="1">
      <alignment horizontal="left"/>
    </xf>
    <xf numFmtId="0" fontId="140" fillId="62" borderId="34" xfId="0" applyFont="1" applyFill="1" applyBorder="1" applyAlignment="1" applyProtection="1">
      <alignment horizontal="center" vertical="center"/>
    </xf>
    <xf numFmtId="0" fontId="140" fillId="62" borderId="32" xfId="0" applyFont="1" applyFill="1" applyBorder="1" applyAlignment="1" applyProtection="1">
      <alignment horizontal="center" vertical="center"/>
    </xf>
    <xf numFmtId="0" fontId="140" fillId="62" borderId="33" xfId="0" applyFont="1" applyFill="1" applyBorder="1" applyAlignment="1" applyProtection="1">
      <alignment horizontal="center" vertical="center"/>
    </xf>
    <xf numFmtId="176" fontId="142" fillId="0" borderId="24" xfId="1003" applyFont="1" applyFill="1" applyBorder="1" applyAlignment="1">
      <alignment horizontal="left"/>
    </xf>
    <xf numFmtId="0" fontId="141" fillId="0" borderId="0" xfId="0" applyFont="1" applyFill="1" applyAlignment="1" applyProtection="1">
      <alignment horizontal="center" vertical="center"/>
    </xf>
    <xf numFmtId="0" fontId="140" fillId="62" borderId="39" xfId="0" applyFont="1" applyFill="1" applyBorder="1" applyAlignment="1" applyProtection="1">
      <alignment horizontal="center" vertical="center"/>
    </xf>
    <xf numFmtId="0" fontId="140" fillId="0" borderId="39" xfId="0" applyFont="1" applyBorder="1" applyAlignment="1">
      <alignment horizontal="center" vertical="center"/>
    </xf>
    <xf numFmtId="0" fontId="143" fillId="62" borderId="34" xfId="0" applyFont="1" applyFill="1" applyBorder="1" applyAlignment="1" applyProtection="1">
      <alignment horizontal="center" vertical="center"/>
    </xf>
    <xf numFmtId="0" fontId="143" fillId="62" borderId="32" xfId="0" applyFont="1" applyFill="1" applyBorder="1" applyAlignment="1" applyProtection="1">
      <alignment horizontal="center" vertical="center"/>
    </xf>
    <xf numFmtId="0" fontId="159" fillId="0" borderId="0" xfId="2085" applyNumberFormat="1" applyFont="1" applyFill="1" applyAlignment="1" applyProtection="1">
      <alignment horizontal="left"/>
    </xf>
    <xf numFmtId="0" fontId="156" fillId="0" borderId="0" xfId="2085" applyFont="1" applyFill="1" applyAlignment="1" applyProtection="1">
      <alignment horizontal="center"/>
    </xf>
    <xf numFmtId="0" fontId="161" fillId="0" borderId="0" xfId="1378" applyFont="1" applyFill="1" applyAlignment="1">
      <alignment horizontal="center"/>
    </xf>
    <xf numFmtId="0" fontId="156" fillId="0" borderId="0" xfId="1378" applyFont="1" applyFill="1" applyAlignment="1" applyProtection="1">
      <alignment horizontal="center"/>
    </xf>
    <xf numFmtId="0" fontId="159" fillId="65" borderId="27" xfId="2085" applyFont="1" applyFill="1" applyBorder="1" applyAlignment="1" applyProtection="1">
      <alignment horizontal="center" vertical="center"/>
    </xf>
    <xf numFmtId="0" fontId="159" fillId="65" borderId="29" xfId="1378" applyFont="1" applyFill="1" applyBorder="1" applyAlignment="1">
      <alignment horizontal="center" vertical="center"/>
    </xf>
    <xf numFmtId="0" fontId="159" fillId="65" borderId="26" xfId="1378" applyFont="1" applyFill="1" applyBorder="1" applyAlignment="1">
      <alignment horizontal="center" vertical="center"/>
    </xf>
    <xf numFmtId="0" fontId="159" fillId="65" borderId="29" xfId="2085" applyFont="1" applyFill="1" applyBorder="1" applyAlignment="1" applyProtection="1">
      <alignment horizontal="center" vertical="center"/>
    </xf>
    <xf numFmtId="0" fontId="159" fillId="65" borderId="26" xfId="2085" applyFont="1" applyFill="1" applyBorder="1" applyAlignment="1">
      <alignment horizontal="center" vertical="center"/>
    </xf>
    <xf numFmtId="181" fontId="159" fillId="0" borderId="0" xfId="2085" applyNumberFormat="1" applyFont="1" applyFill="1" applyAlignment="1" applyProtection="1">
      <alignment horizontal="left"/>
    </xf>
    <xf numFmtId="0" fontId="156" fillId="0" borderId="0" xfId="2085" applyFont="1" applyFill="1" applyAlignment="1" applyProtection="1">
      <alignment horizontal="center" vertical="center"/>
    </xf>
    <xf numFmtId="0" fontId="153" fillId="65" borderId="27" xfId="2085" applyFont="1" applyFill="1" applyBorder="1" applyAlignment="1" applyProtection="1">
      <alignment horizontal="center" vertical="center"/>
    </xf>
    <xf numFmtId="0" fontId="153" fillId="65" borderId="29" xfId="1378" applyFont="1" applyFill="1" applyBorder="1" applyAlignment="1">
      <alignment horizontal="center" vertical="center"/>
    </xf>
    <xf numFmtId="0" fontId="153" fillId="65" borderId="26" xfId="1378" applyFont="1" applyFill="1" applyBorder="1" applyAlignment="1">
      <alignment horizontal="center" vertical="center"/>
    </xf>
    <xf numFmtId="0" fontId="153" fillId="65" borderId="34" xfId="2085" applyFont="1" applyFill="1" applyBorder="1" applyAlignment="1" applyProtection="1">
      <alignment horizontal="center" vertical="center"/>
    </xf>
    <xf numFmtId="0" fontId="153" fillId="65" borderId="32" xfId="2085" applyFont="1" applyFill="1" applyBorder="1" applyAlignment="1" applyProtection="1">
      <alignment horizontal="center" vertical="center"/>
    </xf>
    <xf numFmtId="0" fontId="153" fillId="65" borderId="32" xfId="2085" applyFont="1" applyFill="1" applyBorder="1" applyAlignment="1">
      <alignment horizontal="center" vertical="center"/>
    </xf>
    <xf numFmtId="0" fontId="153" fillId="0" borderId="0" xfId="2085" applyNumberFormat="1" applyFont="1" applyFill="1" applyAlignment="1" applyProtection="1">
      <alignment horizontal="center"/>
    </xf>
    <xf numFmtId="0" fontId="147" fillId="0" borderId="0" xfId="2084" applyFont="1" applyFill="1" applyAlignment="1">
      <alignment horizontal="right"/>
    </xf>
    <xf numFmtId="0" fontId="158" fillId="65" borderId="21" xfId="2084" applyFont="1" applyFill="1" applyBorder="1" applyAlignment="1">
      <alignment horizontal="center" vertical="center" wrapText="1"/>
    </xf>
    <xf numFmtId="0" fontId="158" fillId="65" borderId="20" xfId="2084" applyFont="1" applyFill="1" applyBorder="1" applyAlignment="1">
      <alignment horizontal="center" vertical="center" wrapText="1"/>
    </xf>
    <xf numFmtId="0" fontId="158" fillId="65" borderId="22" xfId="2084" applyFont="1" applyFill="1" applyBorder="1" applyAlignment="1">
      <alignment horizontal="center" vertical="center" wrapText="1"/>
    </xf>
    <xf numFmtId="0" fontId="153" fillId="65" borderId="37" xfId="2084" applyFont="1" applyFill="1" applyBorder="1" applyAlignment="1">
      <alignment horizontal="center" vertical="center" wrapText="1"/>
    </xf>
    <xf numFmtId="0" fontId="153" fillId="65" borderId="24" xfId="2084" applyFont="1" applyFill="1" applyBorder="1" applyAlignment="1">
      <alignment horizontal="center" vertical="center" wrapText="1"/>
    </xf>
    <xf numFmtId="0" fontId="153" fillId="65" borderId="36" xfId="2084" applyFont="1" applyFill="1" applyBorder="1" applyAlignment="1">
      <alignment horizontal="center" vertical="center" wrapText="1"/>
    </xf>
    <xf numFmtId="0" fontId="153" fillId="0" borderId="0" xfId="2084" applyFont="1" applyFill="1" applyAlignment="1">
      <alignment horizontal="right" vertical="top"/>
    </xf>
    <xf numFmtId="0" fontId="153" fillId="65" borderId="34" xfId="2084" applyFont="1" applyFill="1" applyBorder="1" applyAlignment="1">
      <alignment horizontal="center" vertical="center" wrapText="1"/>
    </xf>
    <xf numFmtId="0" fontId="153" fillId="65" borderId="32" xfId="2084" applyFont="1" applyFill="1" applyBorder="1" applyAlignment="1">
      <alignment horizontal="center" vertical="center" wrapText="1"/>
    </xf>
    <xf numFmtId="0" fontId="153" fillId="65" borderId="33" xfId="2084" applyFont="1" applyFill="1" applyBorder="1" applyAlignment="1">
      <alignment horizontal="center" vertical="center" wrapText="1"/>
    </xf>
    <xf numFmtId="213" fontId="153" fillId="65" borderId="37" xfId="2177" applyNumberFormat="1" applyFont="1" applyFill="1" applyBorder="1" applyAlignment="1">
      <alignment horizontal="center" vertical="center"/>
    </xf>
    <xf numFmtId="213" fontId="153" fillId="65" borderId="24" xfId="2177" applyNumberFormat="1" applyFont="1" applyFill="1" applyBorder="1" applyAlignment="1">
      <alignment horizontal="center" vertical="center"/>
    </xf>
    <xf numFmtId="213" fontId="153" fillId="65" borderId="36" xfId="2177" applyNumberFormat="1" applyFont="1" applyFill="1" applyBorder="1" applyAlignment="1">
      <alignment horizontal="center" vertical="center"/>
    </xf>
    <xf numFmtId="0" fontId="156" fillId="0" borderId="0" xfId="0" applyFont="1" applyFill="1" applyAlignment="1" applyProtection="1">
      <alignment horizontal="center"/>
    </xf>
    <xf numFmtId="0" fontId="161" fillId="0" borderId="0" xfId="0" applyFont="1" applyFill="1" applyAlignment="1">
      <alignment horizontal="center"/>
    </xf>
    <xf numFmtId="0" fontId="161" fillId="0" borderId="0" xfId="0" applyFont="1" applyFill="1" applyAlignment="1">
      <alignment horizontal="center" vertical="center"/>
    </xf>
    <xf numFmtId="0" fontId="171" fillId="0" borderId="0" xfId="0" applyFont="1" applyFill="1" applyAlignment="1" applyProtection="1">
      <alignment horizontal="center"/>
    </xf>
    <xf numFmtId="0" fontId="156" fillId="0" borderId="0" xfId="0" applyFont="1" applyFill="1" applyAlignment="1" applyProtection="1">
      <alignment horizontal="center" vertical="center" wrapText="1"/>
    </xf>
    <xf numFmtId="0" fontId="156" fillId="0" borderId="0" xfId="0" applyFont="1" applyFill="1" applyAlignment="1" applyProtection="1">
      <alignment horizontal="center" wrapText="1"/>
    </xf>
    <xf numFmtId="0" fontId="90" fillId="65" borderId="21" xfId="0" applyFont="1" applyFill="1" applyBorder="1" applyAlignment="1">
      <alignment horizontal="center" vertical="center"/>
    </xf>
    <xf numFmtId="0" fontId="90" fillId="65" borderId="20" xfId="0" applyFont="1" applyFill="1" applyBorder="1" applyAlignment="1">
      <alignment horizontal="center" vertical="center"/>
    </xf>
    <xf numFmtId="0" fontId="90" fillId="65" borderId="22" xfId="0" applyFont="1" applyFill="1" applyBorder="1" applyAlignment="1">
      <alignment horizontal="center" vertical="center"/>
    </xf>
    <xf numFmtId="0" fontId="170" fillId="0" borderId="0" xfId="0" applyFont="1" applyFill="1" applyBorder="1" applyAlignment="1">
      <alignment horizontal="left" wrapText="1"/>
    </xf>
    <xf numFmtId="0" fontId="147" fillId="0" borderId="0" xfId="0" applyFont="1" applyFill="1" applyBorder="1" applyAlignment="1">
      <alignment horizontal="left" wrapText="1"/>
    </xf>
    <xf numFmtId="0" fontId="90" fillId="65" borderId="27" xfId="0" applyFont="1" applyFill="1" applyBorder="1" applyAlignment="1">
      <alignment horizontal="center" vertical="center"/>
    </xf>
    <xf numFmtId="0" fontId="90" fillId="65" borderId="29" xfId="0" applyFont="1" applyFill="1" applyBorder="1" applyAlignment="1">
      <alignment horizontal="center" vertical="center"/>
    </xf>
    <xf numFmtId="0" fontId="90" fillId="65" borderId="26" xfId="0" applyFont="1" applyFill="1" applyBorder="1" applyAlignment="1">
      <alignment horizontal="center" vertical="center"/>
    </xf>
    <xf numFmtId="0" fontId="156" fillId="0" borderId="0" xfId="0" applyFont="1" applyFill="1" applyAlignment="1">
      <alignment horizontal="center" vertical="center"/>
    </xf>
    <xf numFmtId="0" fontId="153" fillId="65" borderId="27" xfId="0" applyFont="1" applyFill="1" applyBorder="1" applyAlignment="1">
      <alignment horizontal="center" vertical="center"/>
    </xf>
    <xf numFmtId="0" fontId="153" fillId="65" borderId="29" xfId="0" applyFont="1" applyFill="1" applyBorder="1" applyAlignment="1">
      <alignment horizontal="center" vertical="center"/>
    </xf>
    <xf numFmtId="0" fontId="153" fillId="65" borderId="26" xfId="0" applyFont="1" applyFill="1" applyBorder="1" applyAlignment="1">
      <alignment horizontal="center" vertical="center"/>
    </xf>
    <xf numFmtId="0" fontId="153" fillId="65" borderId="21" xfId="0" applyFont="1" applyFill="1" applyBorder="1" applyAlignment="1">
      <alignment horizontal="center" vertical="center"/>
    </xf>
    <xf numFmtId="0" fontId="153" fillId="65" borderId="20" xfId="0" applyFont="1" applyFill="1" applyBorder="1" applyAlignment="1">
      <alignment horizontal="center" vertical="center"/>
    </xf>
    <xf numFmtId="0" fontId="153" fillId="65" borderId="22" xfId="0" applyFont="1" applyFill="1" applyBorder="1" applyAlignment="1">
      <alignment horizontal="center" vertical="center"/>
    </xf>
    <xf numFmtId="0" fontId="153" fillId="65" borderId="21" xfId="0" applyFont="1" applyFill="1" applyBorder="1" applyAlignment="1">
      <alignment horizontal="center" vertical="center" wrapText="1"/>
    </xf>
    <xf numFmtId="0" fontId="153" fillId="0" borderId="0" xfId="1387" applyFont="1" applyFill="1" applyBorder="1" applyAlignment="1">
      <alignment horizontal="left" vertical="center"/>
    </xf>
    <xf numFmtId="0" fontId="144" fillId="65" borderId="0" xfId="1387" applyFont="1" applyFill="1" applyBorder="1" applyAlignment="1">
      <alignment horizontal="center" vertical="center" wrapText="1"/>
    </xf>
    <xf numFmtId="0" fontId="144" fillId="65" borderId="23" xfId="1387" applyFont="1" applyFill="1" applyBorder="1" applyAlignment="1">
      <alignment horizontal="center" vertical="center" wrapText="1"/>
    </xf>
    <xf numFmtId="0" fontId="144" fillId="65" borderId="27" xfId="1387" applyFont="1" applyFill="1" applyBorder="1" applyAlignment="1">
      <alignment horizontal="center" vertical="center" wrapText="1"/>
    </xf>
    <xf numFmtId="0" fontId="144" fillId="65" borderId="29" xfId="1387" applyFont="1" applyFill="1" applyBorder="1" applyAlignment="1">
      <alignment horizontal="center" vertical="center" wrapText="1"/>
    </xf>
    <xf numFmtId="0" fontId="144" fillId="65" borderId="26" xfId="1387" applyFont="1" applyFill="1" applyBorder="1" applyAlignment="1">
      <alignment horizontal="center" vertical="center" wrapText="1"/>
    </xf>
    <xf numFmtId="0" fontId="144" fillId="65" borderId="25" xfId="1387" applyFont="1" applyFill="1" applyBorder="1" applyAlignment="1">
      <alignment horizontal="center" vertical="center" wrapText="1"/>
    </xf>
    <xf numFmtId="0" fontId="153" fillId="65" borderId="27" xfId="1387" applyFont="1" applyFill="1" applyBorder="1" applyAlignment="1">
      <alignment horizontal="center" vertical="center" wrapText="1"/>
    </xf>
    <xf numFmtId="0" fontId="153" fillId="65" borderId="29" xfId="1387" applyFont="1" applyFill="1" applyBorder="1" applyAlignment="1">
      <alignment horizontal="center" vertical="center" wrapText="1"/>
    </xf>
    <xf numFmtId="0" fontId="153" fillId="65" borderId="26" xfId="1387" applyFont="1" applyFill="1" applyBorder="1" applyAlignment="1">
      <alignment horizontal="center" vertical="center" wrapText="1"/>
    </xf>
    <xf numFmtId="0" fontId="153" fillId="65" borderId="25" xfId="1387" applyFont="1" applyFill="1" applyBorder="1" applyAlignment="1">
      <alignment horizontal="center" vertical="center" wrapText="1"/>
    </xf>
    <xf numFmtId="0" fontId="153" fillId="65" borderId="0" xfId="1387" applyFont="1" applyFill="1" applyBorder="1" applyAlignment="1">
      <alignment horizontal="center" vertical="center" wrapText="1"/>
    </xf>
    <xf numFmtId="0" fontId="153" fillId="65" borderId="23" xfId="1387" applyFont="1" applyFill="1" applyBorder="1" applyAlignment="1">
      <alignment horizontal="center" vertical="center" wrapText="1"/>
    </xf>
    <xf numFmtId="0" fontId="156" fillId="0" borderId="0" xfId="1387" applyFont="1" applyFill="1" applyAlignment="1">
      <alignment horizontal="center" vertical="center"/>
    </xf>
    <xf numFmtId="0" fontId="144" fillId="0" borderId="0" xfId="1387" applyFont="1" applyFill="1" applyBorder="1" applyAlignment="1">
      <alignment horizontal="center" vertical="center" wrapText="1"/>
    </xf>
    <xf numFmtId="0" fontId="156" fillId="0" borderId="0" xfId="1378" applyFont="1" applyFill="1" applyAlignment="1" applyProtection="1">
      <alignment horizontal="center" vertical="center"/>
    </xf>
    <xf numFmtId="0" fontId="153" fillId="65" borderId="27" xfId="1378" applyFont="1" applyFill="1" applyBorder="1" applyAlignment="1" applyProtection="1">
      <alignment horizontal="center" vertical="center" wrapText="1"/>
    </xf>
    <xf numFmtId="0" fontId="153" fillId="65" borderId="29" xfId="1378" applyFont="1" applyFill="1" applyBorder="1" applyAlignment="1" applyProtection="1">
      <alignment horizontal="center" vertical="center" wrapText="1"/>
    </xf>
    <xf numFmtId="0" fontId="153" fillId="65" borderId="26" xfId="1378" applyFont="1" applyFill="1" applyBorder="1" applyAlignment="1" applyProtection="1">
      <alignment horizontal="center" vertical="center" wrapText="1"/>
    </xf>
    <xf numFmtId="0" fontId="153" fillId="0" borderId="0" xfId="2085" applyFont="1" applyFill="1" applyBorder="1" applyAlignment="1" applyProtection="1">
      <alignment horizontal="right"/>
    </xf>
    <xf numFmtId="0" fontId="180" fillId="0" borderId="0" xfId="0" applyFont="1" applyFill="1" applyBorder="1" applyAlignment="1">
      <alignment horizontal="center" vertical="top"/>
    </xf>
    <xf numFmtId="0" fontId="179" fillId="0" borderId="20" xfId="0" applyFont="1" applyFill="1" applyBorder="1" applyAlignment="1">
      <alignment horizontal="left" vertical="center"/>
    </xf>
    <xf numFmtId="0" fontId="179" fillId="0" borderId="20" xfId="0" applyFont="1" applyFill="1" applyBorder="1" applyAlignment="1">
      <alignment horizontal="right" vertical="center"/>
    </xf>
    <xf numFmtId="0" fontId="179" fillId="65" borderId="35" xfId="0" applyFont="1" applyFill="1" applyBorder="1" applyAlignment="1">
      <alignment horizontal="center" vertical="center" wrapText="1"/>
    </xf>
    <xf numFmtId="0" fontId="179" fillId="65" borderId="30" xfId="0" applyFont="1" applyFill="1" applyBorder="1" applyAlignment="1">
      <alignment horizontal="center" vertical="center" wrapText="1"/>
    </xf>
    <xf numFmtId="0" fontId="179" fillId="65" borderId="31" xfId="0" applyFont="1" applyFill="1" applyBorder="1" applyAlignment="1">
      <alignment horizontal="center" vertical="center" wrapText="1"/>
    </xf>
    <xf numFmtId="0" fontId="181" fillId="0" borderId="0" xfId="0" applyFont="1" applyFill="1" applyBorder="1" applyAlignment="1">
      <alignment horizontal="center" vertical="top"/>
    </xf>
    <xf numFmtId="0" fontId="179" fillId="65" borderId="23" xfId="0" applyFont="1" applyFill="1" applyBorder="1" applyAlignment="1">
      <alignment horizontal="center" vertical="center" wrapText="1"/>
    </xf>
    <xf numFmtId="0" fontId="179" fillId="65" borderId="22" xfId="0" applyFont="1" applyFill="1" applyBorder="1" applyAlignment="1">
      <alignment horizontal="center" vertical="center" wrapText="1"/>
    </xf>
    <xf numFmtId="38" fontId="179" fillId="65" borderId="23" xfId="2177" applyNumberFormat="1" applyFont="1" applyFill="1" applyBorder="1" applyAlignment="1">
      <alignment horizontal="center" vertical="center" wrapText="1"/>
    </xf>
    <xf numFmtId="38" fontId="179" fillId="65" borderId="22" xfId="2177" applyNumberFormat="1" applyFont="1" applyFill="1" applyBorder="1" applyAlignment="1">
      <alignment horizontal="center" vertical="center" wrapText="1"/>
    </xf>
    <xf numFmtId="213" fontId="179" fillId="65" borderId="35" xfId="2177" applyNumberFormat="1" applyFont="1" applyFill="1" applyBorder="1" applyAlignment="1">
      <alignment horizontal="center" vertical="center" wrapText="1"/>
    </xf>
    <xf numFmtId="213" fontId="179" fillId="65" borderId="30" xfId="2177" applyNumberFormat="1" applyFont="1" applyFill="1" applyBorder="1" applyAlignment="1">
      <alignment horizontal="center" vertical="center" wrapText="1"/>
    </xf>
    <xf numFmtId="0" fontId="179" fillId="65" borderId="24" xfId="0" applyFont="1" applyFill="1" applyBorder="1" applyAlignment="1">
      <alignment horizontal="center" vertical="center" wrapText="1"/>
    </xf>
    <xf numFmtId="0" fontId="179" fillId="65" borderId="0" xfId="0" applyFont="1" applyFill="1" applyBorder="1" applyAlignment="1">
      <alignment horizontal="center" vertical="center" wrapText="1"/>
    </xf>
    <xf numFmtId="0" fontId="179" fillId="65" borderId="37" xfId="0" applyFont="1" applyFill="1" applyBorder="1" applyAlignment="1">
      <alignment horizontal="center" vertical="center" wrapText="1"/>
    </xf>
    <xf numFmtId="0" fontId="179" fillId="65" borderId="25" xfId="0" applyFont="1" applyFill="1" applyBorder="1" applyAlignment="1">
      <alignment horizontal="center" vertical="center" wrapText="1"/>
    </xf>
    <xf numFmtId="213" fontId="179" fillId="65" borderId="37" xfId="2177" applyNumberFormat="1" applyFont="1" applyFill="1" applyBorder="1" applyAlignment="1">
      <alignment horizontal="center" vertical="center" wrapText="1"/>
    </xf>
    <xf numFmtId="213" fontId="179" fillId="65" borderId="25" xfId="2177" applyNumberFormat="1" applyFont="1" applyFill="1" applyBorder="1" applyAlignment="1">
      <alignment horizontal="center" vertical="center" wrapText="1"/>
    </xf>
    <xf numFmtId="0" fontId="179" fillId="0" borderId="0" xfId="0" applyFont="1" applyFill="1" applyBorder="1" applyAlignment="1">
      <alignment horizontal="right" vertical="center"/>
    </xf>
    <xf numFmtId="0" fontId="193" fillId="0" borderId="0" xfId="0" applyFont="1" applyFill="1" applyBorder="1" applyAlignment="1">
      <alignment horizontal="left" vertical="center" wrapText="1"/>
    </xf>
    <xf numFmtId="0" fontId="178" fillId="0" borderId="21" xfId="0" applyFont="1" applyFill="1" applyBorder="1" applyAlignment="1">
      <alignment horizontal="left" vertical="center" wrapText="1"/>
    </xf>
    <xf numFmtId="0" fontId="178" fillId="0" borderId="20" xfId="0" applyFont="1" applyFill="1" applyBorder="1" applyAlignment="1">
      <alignment horizontal="left" vertical="center" wrapText="1"/>
    </xf>
    <xf numFmtId="0" fontId="142" fillId="0" borderId="0" xfId="0" applyFont="1" applyFill="1" applyBorder="1" applyAlignment="1">
      <alignment horizontal="left" vertical="center" wrapText="1"/>
    </xf>
    <xf numFmtId="38" fontId="179" fillId="65" borderId="37" xfId="2177" applyNumberFormat="1" applyFont="1" applyFill="1" applyBorder="1" applyAlignment="1">
      <alignment horizontal="center" vertical="center" wrapText="1"/>
    </xf>
    <xf numFmtId="38" fontId="179" fillId="65" borderId="24" xfId="2177" applyNumberFormat="1" applyFont="1" applyFill="1" applyBorder="1" applyAlignment="1">
      <alignment horizontal="center" vertical="center" wrapText="1"/>
    </xf>
    <xf numFmtId="38" fontId="179" fillId="65" borderId="36" xfId="2177" applyNumberFormat="1" applyFont="1" applyFill="1" applyBorder="1" applyAlignment="1">
      <alignment horizontal="center" vertical="center" wrapText="1"/>
    </xf>
    <xf numFmtId="38" fontId="179" fillId="65" borderId="21" xfId="2177" applyNumberFormat="1" applyFont="1" applyFill="1" applyBorder="1" applyAlignment="1">
      <alignment horizontal="center" vertical="center" wrapText="1"/>
    </xf>
    <xf numFmtId="38" fontId="179" fillId="65" borderId="20" xfId="2177" applyNumberFormat="1" applyFont="1" applyFill="1" applyBorder="1" applyAlignment="1">
      <alignment horizontal="center" vertical="center" wrapText="1"/>
    </xf>
    <xf numFmtId="0" fontId="179" fillId="0" borderId="24" xfId="0" applyFont="1" applyFill="1" applyBorder="1" applyAlignment="1">
      <alignment horizontal="left" vertical="center" wrapText="1"/>
    </xf>
    <xf numFmtId="0" fontId="179" fillId="0" borderId="0" xfId="0" applyFont="1" applyFill="1" applyBorder="1" applyAlignment="1">
      <alignment horizontal="right" wrapText="1"/>
    </xf>
    <xf numFmtId="0" fontId="184" fillId="0" borderId="0" xfId="0" applyFont="1" applyFill="1" applyBorder="1" applyAlignment="1">
      <alignment horizontal="center" vertical="top"/>
    </xf>
    <xf numFmtId="0" fontId="179" fillId="65" borderId="21" xfId="0" applyFont="1" applyFill="1" applyBorder="1" applyAlignment="1">
      <alignment horizontal="center" vertical="center" wrapText="1"/>
    </xf>
    <xf numFmtId="213" fontId="179" fillId="65" borderId="37" xfId="2177" applyNumberFormat="1" applyFont="1" applyFill="1" applyBorder="1" applyAlignment="1">
      <alignment horizontal="center" vertical="center"/>
    </xf>
    <xf numFmtId="213" fontId="179" fillId="65" borderId="24" xfId="2177" applyNumberFormat="1" applyFont="1" applyFill="1" applyBorder="1" applyAlignment="1">
      <alignment horizontal="center" vertical="center"/>
    </xf>
    <xf numFmtId="213" fontId="179" fillId="65" borderId="21" xfId="2177" applyNumberFormat="1" applyFont="1" applyFill="1" applyBorder="1" applyAlignment="1">
      <alignment horizontal="center" vertical="center"/>
    </xf>
    <xf numFmtId="213" fontId="179" fillId="65" borderId="20" xfId="2177" applyNumberFormat="1" applyFont="1" applyFill="1" applyBorder="1" applyAlignment="1">
      <alignment horizontal="center" vertical="center"/>
    </xf>
    <xf numFmtId="213" fontId="179" fillId="65" borderId="24" xfId="2177" applyNumberFormat="1" applyFont="1" applyFill="1" applyBorder="1" applyAlignment="1">
      <alignment horizontal="center" vertical="center" wrapText="1"/>
    </xf>
    <xf numFmtId="213" fontId="179" fillId="65" borderId="36" xfId="2177" applyNumberFormat="1" applyFont="1" applyFill="1" applyBorder="1" applyAlignment="1">
      <alignment horizontal="center" vertical="center" wrapText="1"/>
    </xf>
    <xf numFmtId="213" fontId="179" fillId="65" borderId="20" xfId="2177" applyNumberFormat="1" applyFont="1" applyFill="1" applyBorder="1" applyAlignment="1">
      <alignment horizontal="center" vertical="center" wrapText="1"/>
    </xf>
    <xf numFmtId="213" fontId="179" fillId="65" borderId="22" xfId="2177" applyNumberFormat="1" applyFont="1" applyFill="1" applyBorder="1" applyAlignment="1">
      <alignment horizontal="center" vertical="center" wrapText="1"/>
    </xf>
    <xf numFmtId="3" fontId="190" fillId="0" borderId="0" xfId="0" applyNumberFormat="1" applyFont="1"/>
    <xf numFmtId="0" fontId="183" fillId="61" borderId="30" xfId="1378" applyFont="1" applyFill="1" applyBorder="1" applyAlignment="1" applyProtection="1">
      <alignment horizontal="center"/>
    </xf>
    <xf numFmtId="3" fontId="183" fillId="61" borderId="0" xfId="0" applyNumberFormat="1" applyFont="1" applyFill="1" applyBorder="1"/>
    <xf numFmtId="0" fontId="183" fillId="61" borderId="0" xfId="0" applyFont="1" applyFill="1" applyBorder="1"/>
    <xf numFmtId="0" fontId="183" fillId="61" borderId="23" xfId="0" applyFont="1" applyFill="1" applyBorder="1"/>
    <xf numFmtId="0" fontId="154" fillId="61" borderId="23" xfId="0" applyFont="1" applyFill="1" applyBorder="1" applyAlignment="1" applyProtection="1">
      <alignment horizontal="center"/>
    </xf>
  </cellXfs>
  <cellStyles count="2178">
    <cellStyle name="??&amp;O?&amp;H?_x0008_??_x0007__x0001__x0001_" xfId="1"/>
    <cellStyle name="??_?.????" xfId="2"/>
    <cellStyle name="20% - Accent1" xfId="3"/>
    <cellStyle name="20% - Accent1 2" xfId="4"/>
    <cellStyle name="20% - Accent1 3" xfId="5"/>
    <cellStyle name="20% - Accent1 3 2" xfId="2131"/>
    <cellStyle name="20% - Accent1 3 3" xfId="2089"/>
    <cellStyle name="20% - Accent1_1) 도로시설물" xfId="6"/>
    <cellStyle name="20% - Accent2" xfId="7"/>
    <cellStyle name="20% - Accent2 2" xfId="8"/>
    <cellStyle name="20% - Accent2 3" xfId="9"/>
    <cellStyle name="20% - Accent2 3 2" xfId="2132"/>
    <cellStyle name="20% - Accent2 3 3" xfId="2090"/>
    <cellStyle name="20% - Accent2_1) 도로시설물" xfId="10"/>
    <cellStyle name="20% - Accent3" xfId="11"/>
    <cellStyle name="20% - Accent3 2" xfId="12"/>
    <cellStyle name="20% - Accent3 3" xfId="13"/>
    <cellStyle name="20% - Accent3 3 2" xfId="2133"/>
    <cellStyle name="20% - Accent3 3 3" xfId="2091"/>
    <cellStyle name="20% - Accent3_1) 도로시설물" xfId="14"/>
    <cellStyle name="20% - Accent4" xfId="15"/>
    <cellStyle name="20% - Accent4 2" xfId="16"/>
    <cellStyle name="20% - Accent4 3" xfId="17"/>
    <cellStyle name="20% - Accent4 3 2" xfId="2134"/>
    <cellStyle name="20% - Accent4 3 3" xfId="2092"/>
    <cellStyle name="20% - Accent4_1) 도로시설물" xfId="18"/>
    <cellStyle name="20% - Accent5" xfId="19"/>
    <cellStyle name="20% - Accent5 2" xfId="20"/>
    <cellStyle name="20% - Accent5 3" xfId="21"/>
    <cellStyle name="20% - Accent5 3 2" xfId="2135"/>
    <cellStyle name="20% - Accent5 3 3" xfId="2093"/>
    <cellStyle name="20% - Accent5_1) 도로시설물" xfId="22"/>
    <cellStyle name="20% - Accent6" xfId="23"/>
    <cellStyle name="20% - Accent6 2" xfId="24"/>
    <cellStyle name="20% - Accent6 3" xfId="25"/>
    <cellStyle name="20% - Accent6 3 2" xfId="2136"/>
    <cellStyle name="20% - Accent6 3 3" xfId="2094"/>
    <cellStyle name="20% - Accent6_1) 도로시설물" xfId="26"/>
    <cellStyle name="20% - 강조색1 2" xfId="27"/>
    <cellStyle name="20% - 강조색1 2 2" xfId="28"/>
    <cellStyle name="20% - 강조색1 2 2 2" xfId="29"/>
    <cellStyle name="20% - 강조색1 2 3" xfId="30"/>
    <cellStyle name="20% - 강조색1 2 4" xfId="31"/>
    <cellStyle name="20% - 강조색1 2_09-주택건설" xfId="32"/>
    <cellStyle name="20% - 강조색1 3" xfId="33"/>
    <cellStyle name="20% - 강조색1 3 2" xfId="34"/>
    <cellStyle name="20% - 강조색1 4" xfId="35"/>
    <cellStyle name="20% - 강조색1 4 2" xfId="36"/>
    <cellStyle name="20% - 강조색1 4 2 2" xfId="37"/>
    <cellStyle name="20% - 강조색1 4 3" xfId="38"/>
    <cellStyle name="20% - 강조색1 4 3 2" xfId="39"/>
    <cellStyle name="20% - 강조색1 5" xfId="40"/>
    <cellStyle name="20% - 강조색2 2" xfId="41"/>
    <cellStyle name="20% - 강조색2 2 2" xfId="42"/>
    <cellStyle name="20% - 강조색2 2 2 2" xfId="43"/>
    <cellStyle name="20% - 강조색2 2 3" xfId="44"/>
    <cellStyle name="20% - 강조색2 2 4" xfId="45"/>
    <cellStyle name="20% - 강조색2 2_09-주택건설" xfId="46"/>
    <cellStyle name="20% - 강조색2 3" xfId="47"/>
    <cellStyle name="20% - 강조색2 3 2" xfId="48"/>
    <cellStyle name="20% - 강조색2 4" xfId="49"/>
    <cellStyle name="20% - 강조색2 4 2" xfId="50"/>
    <cellStyle name="20% - 강조색2 4 2 2" xfId="51"/>
    <cellStyle name="20% - 강조색2 4 3" xfId="52"/>
    <cellStyle name="20% - 강조색2 4 3 2" xfId="53"/>
    <cellStyle name="20% - 강조색2 5" xfId="54"/>
    <cellStyle name="20% - 강조색3 2" xfId="55"/>
    <cellStyle name="20% - 강조색3 2 2" xfId="56"/>
    <cellStyle name="20% - 강조색3 2 2 2" xfId="57"/>
    <cellStyle name="20% - 강조색3 2 3" xfId="58"/>
    <cellStyle name="20% - 강조색3 2 4" xfId="59"/>
    <cellStyle name="20% - 강조색3 2_09-주택건설" xfId="60"/>
    <cellStyle name="20% - 강조색3 3" xfId="61"/>
    <cellStyle name="20% - 강조색3 3 2" xfId="62"/>
    <cellStyle name="20% - 강조색3 4" xfId="63"/>
    <cellStyle name="20% - 강조색3 4 2" xfId="64"/>
    <cellStyle name="20% - 강조색3 4 2 2" xfId="65"/>
    <cellStyle name="20% - 강조색3 4 3" xfId="66"/>
    <cellStyle name="20% - 강조색3 4 3 2" xfId="67"/>
    <cellStyle name="20% - 강조색3 5" xfId="68"/>
    <cellStyle name="20% - 강조색4 2" xfId="69"/>
    <cellStyle name="20% - 강조색4 2 2" xfId="70"/>
    <cellStyle name="20% - 강조색4 2 2 2" xfId="71"/>
    <cellStyle name="20% - 강조색4 2 3" xfId="72"/>
    <cellStyle name="20% - 강조색4 2 4" xfId="73"/>
    <cellStyle name="20% - 강조색4 2_09-주택건설" xfId="74"/>
    <cellStyle name="20% - 강조색4 3" xfId="75"/>
    <cellStyle name="20% - 강조색4 3 2" xfId="76"/>
    <cellStyle name="20% - 강조색4 4" xfId="77"/>
    <cellStyle name="20% - 강조색4 4 2" xfId="78"/>
    <cellStyle name="20% - 강조색4 4 2 2" xfId="79"/>
    <cellStyle name="20% - 강조색4 4 3" xfId="80"/>
    <cellStyle name="20% - 강조색4 4 3 2" xfId="81"/>
    <cellStyle name="20% - 강조색4 5" xfId="82"/>
    <cellStyle name="20% - 강조색5 2" xfId="83"/>
    <cellStyle name="20% - 강조색5 2 2" xfId="84"/>
    <cellStyle name="20% - 강조색5 2 3" xfId="85"/>
    <cellStyle name="20% - 강조색5 2_09-주택건설" xfId="86"/>
    <cellStyle name="20% - 강조색5 3" xfId="87"/>
    <cellStyle name="20% - 강조색5 4" xfId="88"/>
    <cellStyle name="20% - 강조색5 4 2" xfId="89"/>
    <cellStyle name="20% - 강조색5 4 2 2" xfId="90"/>
    <cellStyle name="20% - 강조색5 4 3" xfId="91"/>
    <cellStyle name="20% - 강조색5 4 3 2" xfId="92"/>
    <cellStyle name="20% - 강조색6 2" xfId="93"/>
    <cellStyle name="20% - 강조색6 2 2" xfId="94"/>
    <cellStyle name="20% - 강조색6 2 2 2" xfId="95"/>
    <cellStyle name="20% - 강조색6 2 3" xfId="96"/>
    <cellStyle name="20% - 강조색6 2 4" xfId="97"/>
    <cellStyle name="20% - 강조색6 2_09-주택건설" xfId="98"/>
    <cellStyle name="20% - 강조색6 3" xfId="99"/>
    <cellStyle name="20% - 강조색6 3 2" xfId="100"/>
    <cellStyle name="20% - 강조색6 4" xfId="101"/>
    <cellStyle name="20% - 강조색6 4 2" xfId="102"/>
    <cellStyle name="20% - 강조색6 4 2 2" xfId="103"/>
    <cellStyle name="20% - 강조색6 4 3" xfId="104"/>
    <cellStyle name="20% - 강조색6 4 3 2" xfId="105"/>
    <cellStyle name="20% - 강조색6 5" xfId="106"/>
    <cellStyle name="40% - Accent1" xfId="107"/>
    <cellStyle name="40% - Accent1 2" xfId="108"/>
    <cellStyle name="40% - Accent1 3" xfId="109"/>
    <cellStyle name="40% - Accent1 3 2" xfId="2137"/>
    <cellStyle name="40% - Accent1 3 3" xfId="2095"/>
    <cellStyle name="40% - Accent1_1) 도로시설물" xfId="110"/>
    <cellStyle name="40% - Accent2" xfId="111"/>
    <cellStyle name="40% - Accent2 2" xfId="112"/>
    <cellStyle name="40% - Accent2 3" xfId="113"/>
    <cellStyle name="40% - Accent2 3 2" xfId="2138"/>
    <cellStyle name="40% - Accent2 3 3" xfId="2096"/>
    <cellStyle name="40% - Accent2_1) 도로시설물" xfId="114"/>
    <cellStyle name="40% - Accent3" xfId="115"/>
    <cellStyle name="40% - Accent3 2" xfId="116"/>
    <cellStyle name="40% - Accent3 3" xfId="117"/>
    <cellStyle name="40% - Accent3 3 2" xfId="2139"/>
    <cellStyle name="40% - Accent3 3 3" xfId="2097"/>
    <cellStyle name="40% - Accent3_1) 도로시설물" xfId="118"/>
    <cellStyle name="40% - Accent4" xfId="119"/>
    <cellStyle name="40% - Accent4 2" xfId="120"/>
    <cellStyle name="40% - Accent4 3" xfId="121"/>
    <cellStyle name="40% - Accent4 3 2" xfId="2140"/>
    <cellStyle name="40% - Accent4 3 3" xfId="2098"/>
    <cellStyle name="40% - Accent4_1) 도로시설물" xfId="122"/>
    <cellStyle name="40% - Accent5" xfId="123"/>
    <cellStyle name="40% - Accent5 2" xfId="124"/>
    <cellStyle name="40% - Accent5 3" xfId="125"/>
    <cellStyle name="40% - Accent5 3 2" xfId="2141"/>
    <cellStyle name="40% - Accent5 3 3" xfId="2099"/>
    <cellStyle name="40% - Accent5_1) 도로시설물" xfId="126"/>
    <cellStyle name="40% - Accent6" xfId="127"/>
    <cellStyle name="40% - Accent6 2" xfId="128"/>
    <cellStyle name="40% - Accent6 3" xfId="129"/>
    <cellStyle name="40% - Accent6 3 2" xfId="2142"/>
    <cellStyle name="40% - Accent6 3 3" xfId="2100"/>
    <cellStyle name="40% - Accent6_1) 도로시설물" xfId="130"/>
    <cellStyle name="40% - 강조색1 2" xfId="131"/>
    <cellStyle name="40% - 강조색1 2 2" xfId="132"/>
    <cellStyle name="40% - 강조색1 2 2 2" xfId="133"/>
    <cellStyle name="40% - 강조색1 2 3" xfId="134"/>
    <cellStyle name="40% - 강조색1 2 4" xfId="135"/>
    <cellStyle name="40% - 강조색1 2_09-주택건설" xfId="136"/>
    <cellStyle name="40% - 강조색1 3" xfId="137"/>
    <cellStyle name="40% - 강조색1 3 2" xfId="138"/>
    <cellStyle name="40% - 강조색1 4" xfId="139"/>
    <cellStyle name="40% - 강조색1 4 2" xfId="140"/>
    <cellStyle name="40% - 강조색1 4 2 2" xfId="141"/>
    <cellStyle name="40% - 강조색1 4 3" xfId="142"/>
    <cellStyle name="40% - 강조색1 4 3 2" xfId="143"/>
    <cellStyle name="40% - 강조색1 5" xfId="144"/>
    <cellStyle name="40% - 강조색2 10" xfId="145"/>
    <cellStyle name="40% - 강조색2 10 2" xfId="146"/>
    <cellStyle name="40% - 강조색2 10 2 2" xfId="147"/>
    <cellStyle name="40% - 강조색2 10 3" xfId="148"/>
    <cellStyle name="40% - 강조색2 11" xfId="149"/>
    <cellStyle name="40% - 강조색2 11 2" xfId="150"/>
    <cellStyle name="40% - 강조색2 11 2 2" xfId="151"/>
    <cellStyle name="40% - 강조색2 11 3" xfId="152"/>
    <cellStyle name="40% - 강조색2 2" xfId="153"/>
    <cellStyle name="40% - 강조색2 2 2" xfId="154"/>
    <cellStyle name="40% - 강조색2 2 3" xfId="155"/>
    <cellStyle name="40% - 강조색2 2_09-주택건설" xfId="156"/>
    <cellStyle name="40% - 강조색2 3" xfId="157"/>
    <cellStyle name="40% - 강조색2 4" xfId="158"/>
    <cellStyle name="40% - 강조색2 4 2" xfId="159"/>
    <cellStyle name="40% - 강조색2 5" xfId="160"/>
    <cellStyle name="40% - 강조색2 5 2" xfId="161"/>
    <cellStyle name="40% - 강조색2 5 2 2" xfId="162"/>
    <cellStyle name="40% - 강조색2 5 3" xfId="163"/>
    <cellStyle name="40% - 강조색2 6" xfId="164"/>
    <cellStyle name="40% - 강조색2 6 2" xfId="165"/>
    <cellStyle name="40% - 강조색2 6 2 2" xfId="166"/>
    <cellStyle name="40% - 강조색2 6 3" xfId="167"/>
    <cellStyle name="40% - 강조색2 7" xfId="168"/>
    <cellStyle name="40% - 강조색2 7 2" xfId="169"/>
    <cellStyle name="40% - 강조색2 7 2 2" xfId="170"/>
    <cellStyle name="40% - 강조색2 7 3" xfId="171"/>
    <cellStyle name="40% - 강조색2 8" xfId="172"/>
    <cellStyle name="40% - 강조색2 8 2" xfId="173"/>
    <cellStyle name="40% - 강조색2 8 2 2" xfId="174"/>
    <cellStyle name="40% - 강조색2 8 3" xfId="175"/>
    <cellStyle name="40% - 강조색2 9" xfId="176"/>
    <cellStyle name="40% - 강조색2 9 2" xfId="177"/>
    <cellStyle name="40% - 강조색2 9 2 2" xfId="178"/>
    <cellStyle name="40% - 강조색2 9 3" xfId="179"/>
    <cellStyle name="40% - 강조색3 2" xfId="180"/>
    <cellStyle name="40% - 강조색3 2 2" xfId="181"/>
    <cellStyle name="40% - 강조색3 2 2 2" xfId="182"/>
    <cellStyle name="40% - 강조색3 2 3" xfId="183"/>
    <cellStyle name="40% - 강조색3 2 4" xfId="184"/>
    <cellStyle name="40% - 강조색3 2_09-주택건설" xfId="185"/>
    <cellStyle name="40% - 강조색3 3" xfId="186"/>
    <cellStyle name="40% - 강조색3 3 2" xfId="187"/>
    <cellStyle name="40% - 강조색3 4" xfId="188"/>
    <cellStyle name="40% - 강조색3 4 2" xfId="189"/>
    <cellStyle name="40% - 강조색3 4 2 2" xfId="190"/>
    <cellStyle name="40% - 강조색3 4 3" xfId="191"/>
    <cellStyle name="40% - 강조색3 4 3 2" xfId="192"/>
    <cellStyle name="40% - 강조색3 5" xfId="193"/>
    <cellStyle name="40% - 강조색4 2" xfId="194"/>
    <cellStyle name="40% - 강조색4 2 2" xfId="195"/>
    <cellStyle name="40% - 강조색4 2 2 2" xfId="196"/>
    <cellStyle name="40% - 강조색4 2 3" xfId="197"/>
    <cellStyle name="40% - 강조색4 2 4" xfId="198"/>
    <cellStyle name="40% - 강조색4 2_09-주택건설" xfId="199"/>
    <cellStyle name="40% - 강조색4 3" xfId="200"/>
    <cellStyle name="40% - 강조색4 3 2" xfId="201"/>
    <cellStyle name="40% - 강조색4 4" xfId="202"/>
    <cellStyle name="40% - 강조색4 4 2" xfId="203"/>
    <cellStyle name="40% - 강조색4 4 2 2" xfId="204"/>
    <cellStyle name="40% - 강조색4 4 3" xfId="205"/>
    <cellStyle name="40% - 강조색4 4 3 2" xfId="206"/>
    <cellStyle name="40% - 강조색4 5" xfId="207"/>
    <cellStyle name="40% - 강조색5 2" xfId="208"/>
    <cellStyle name="40% - 강조색5 2 2" xfId="209"/>
    <cellStyle name="40% - 강조색5 2 2 2" xfId="210"/>
    <cellStyle name="40% - 강조색5 2 3" xfId="211"/>
    <cellStyle name="40% - 강조색5 2 4" xfId="212"/>
    <cellStyle name="40% - 강조색5 2_09-주택건설" xfId="213"/>
    <cellStyle name="40% - 강조색5 3" xfId="214"/>
    <cellStyle name="40% - 강조색5 3 2" xfId="215"/>
    <cellStyle name="40% - 강조색5 4" xfId="216"/>
    <cellStyle name="40% - 강조색5 4 2" xfId="217"/>
    <cellStyle name="40% - 강조색5 4 2 2" xfId="218"/>
    <cellStyle name="40% - 강조색5 4 3" xfId="219"/>
    <cellStyle name="40% - 강조색5 4 3 2" xfId="220"/>
    <cellStyle name="40% - 강조색5 5" xfId="221"/>
    <cellStyle name="40% - 강조색6 2" xfId="222"/>
    <cellStyle name="40% - 강조색6 2 2" xfId="223"/>
    <cellStyle name="40% - 강조색6 2 2 2" xfId="224"/>
    <cellStyle name="40% - 강조색6 2 3" xfId="225"/>
    <cellStyle name="40% - 강조색6 2 4" xfId="226"/>
    <cellStyle name="40% - 강조색6 2_09-주택건설" xfId="227"/>
    <cellStyle name="40% - 강조색6 3" xfId="228"/>
    <cellStyle name="40% - 강조색6 3 2" xfId="229"/>
    <cellStyle name="40% - 강조색6 4" xfId="230"/>
    <cellStyle name="40% - 강조색6 4 2" xfId="231"/>
    <cellStyle name="40% - 강조색6 4 2 2" xfId="232"/>
    <cellStyle name="40% - 강조색6 4 3" xfId="233"/>
    <cellStyle name="40% - 강조색6 4 3 2" xfId="234"/>
    <cellStyle name="40% - 강조색6 5" xfId="235"/>
    <cellStyle name="60% - Accent1" xfId="236"/>
    <cellStyle name="60% - Accent1 2" xfId="237"/>
    <cellStyle name="60% - Accent1 3" xfId="238"/>
    <cellStyle name="60% - Accent1 3 2" xfId="2143"/>
    <cellStyle name="60% - Accent1 3 3" xfId="2101"/>
    <cellStyle name="60% - Accent1_1) 도로시설물" xfId="239"/>
    <cellStyle name="60% - Accent2" xfId="240"/>
    <cellStyle name="60% - Accent2 2" xfId="241"/>
    <cellStyle name="60% - Accent2 3" xfId="242"/>
    <cellStyle name="60% - Accent2 3 2" xfId="2144"/>
    <cellStyle name="60% - Accent2 3 3" xfId="2102"/>
    <cellStyle name="60% - Accent2_1) 도로시설물" xfId="243"/>
    <cellStyle name="60% - Accent3" xfId="244"/>
    <cellStyle name="60% - Accent3 2" xfId="245"/>
    <cellStyle name="60% - Accent3 3" xfId="246"/>
    <cellStyle name="60% - Accent3 3 2" xfId="2145"/>
    <cellStyle name="60% - Accent3 3 3" xfId="2103"/>
    <cellStyle name="60% - Accent3_1) 도로시설물" xfId="247"/>
    <cellStyle name="60% - Accent4" xfId="248"/>
    <cellStyle name="60% - Accent4 2" xfId="249"/>
    <cellStyle name="60% - Accent4 3" xfId="250"/>
    <cellStyle name="60% - Accent4 3 2" xfId="2146"/>
    <cellStyle name="60% - Accent4 3 3" xfId="2104"/>
    <cellStyle name="60% - Accent4_1) 도로시설물" xfId="251"/>
    <cellStyle name="60% - Accent5" xfId="252"/>
    <cellStyle name="60% - Accent5 2" xfId="253"/>
    <cellStyle name="60% - Accent5 3" xfId="254"/>
    <cellStyle name="60% - Accent5 3 2" xfId="2147"/>
    <cellStyle name="60% - Accent5 3 3" xfId="2105"/>
    <cellStyle name="60% - Accent5_1) 도로시설물" xfId="255"/>
    <cellStyle name="60% - Accent6" xfId="256"/>
    <cellStyle name="60% - Accent6 2" xfId="257"/>
    <cellStyle name="60% - Accent6 3" xfId="258"/>
    <cellStyle name="60% - Accent6 3 2" xfId="2148"/>
    <cellStyle name="60% - Accent6 3 3" xfId="2106"/>
    <cellStyle name="60% - Accent6_1) 도로시설물" xfId="259"/>
    <cellStyle name="60% - 강조색1 2" xfId="260"/>
    <cellStyle name="60% - 강조색1 2 2" xfId="261"/>
    <cellStyle name="60% - 강조색1 2 2 2" xfId="262"/>
    <cellStyle name="60% - 강조색1 2 3" xfId="263"/>
    <cellStyle name="60% - 강조색1 2 4" xfId="264"/>
    <cellStyle name="60% - 강조색1 2_1) 도로시설물" xfId="265"/>
    <cellStyle name="60% - 강조색1 3" xfId="266"/>
    <cellStyle name="60% - 강조색1 3 2" xfId="267"/>
    <cellStyle name="60% - 강조색1 4" xfId="268"/>
    <cellStyle name="60% - 강조색1 5" xfId="269"/>
    <cellStyle name="60% - 강조색2 2" xfId="270"/>
    <cellStyle name="60% - 강조색2 2 2" xfId="271"/>
    <cellStyle name="60% - 강조색2 2 2 2" xfId="272"/>
    <cellStyle name="60% - 강조색2 2 3" xfId="273"/>
    <cellStyle name="60% - 강조색2 2 4" xfId="274"/>
    <cellStyle name="60% - 강조색2 2_1) 도로시설물" xfId="275"/>
    <cellStyle name="60% - 강조색2 3" xfId="276"/>
    <cellStyle name="60% - 강조색2 3 2" xfId="277"/>
    <cellStyle name="60% - 강조색2 4" xfId="278"/>
    <cellStyle name="60% - 강조색2 5" xfId="279"/>
    <cellStyle name="60% - 강조색3 2" xfId="280"/>
    <cellStyle name="60% - 강조색3 2 2" xfId="281"/>
    <cellStyle name="60% - 강조색3 2 2 2" xfId="282"/>
    <cellStyle name="60% - 강조색3 2 3" xfId="283"/>
    <cellStyle name="60% - 강조색3 2 4" xfId="284"/>
    <cellStyle name="60% - 강조색3 2_1) 도로시설물" xfId="285"/>
    <cellStyle name="60% - 강조색3 3" xfId="286"/>
    <cellStyle name="60% - 강조색3 3 2" xfId="287"/>
    <cellStyle name="60% - 강조색3 4" xfId="288"/>
    <cellStyle name="60% - 강조색3 5" xfId="289"/>
    <cellStyle name="60% - 강조색4 2" xfId="290"/>
    <cellStyle name="60% - 강조색4 2 2" xfId="291"/>
    <cellStyle name="60% - 강조색4 2 2 2" xfId="292"/>
    <cellStyle name="60% - 강조색4 2 3" xfId="293"/>
    <cellStyle name="60% - 강조색4 2 4" xfId="294"/>
    <cellStyle name="60% - 강조색4 2_1) 도로시설물" xfId="295"/>
    <cellStyle name="60% - 강조색4 3" xfId="296"/>
    <cellStyle name="60% - 강조색4 3 2" xfId="297"/>
    <cellStyle name="60% - 강조색4 4" xfId="298"/>
    <cellStyle name="60% - 강조색4 5" xfId="299"/>
    <cellStyle name="60% - 강조색5 2" xfId="300"/>
    <cellStyle name="60% - 강조색5 2 2" xfId="301"/>
    <cellStyle name="60% - 강조색5 2 2 2" xfId="302"/>
    <cellStyle name="60% - 강조색5 2 3" xfId="303"/>
    <cellStyle name="60% - 강조색5 2 4" xfId="304"/>
    <cellStyle name="60% - 강조색5 2_1) 도로시설물" xfId="305"/>
    <cellStyle name="60% - 강조색5 3" xfId="306"/>
    <cellStyle name="60% - 강조색5 3 2" xfId="307"/>
    <cellStyle name="60% - 강조색5 4" xfId="308"/>
    <cellStyle name="60% - 강조색5 5" xfId="309"/>
    <cellStyle name="60% - 강조색6 2" xfId="310"/>
    <cellStyle name="60% - 강조색6 2 2" xfId="311"/>
    <cellStyle name="60% - 강조색6 2 2 2" xfId="312"/>
    <cellStyle name="60% - 강조색6 2 3" xfId="313"/>
    <cellStyle name="60% - 강조색6 2 4" xfId="314"/>
    <cellStyle name="60% - 강조색6 2_1) 도로시설물" xfId="315"/>
    <cellStyle name="60% - 강조색6 3" xfId="316"/>
    <cellStyle name="60% - 강조색6 3 2" xfId="317"/>
    <cellStyle name="60% - 강조색6 4" xfId="318"/>
    <cellStyle name="60% - 강조색6 5" xfId="319"/>
    <cellStyle name="Accent1" xfId="320"/>
    <cellStyle name="Accent1 2" xfId="321"/>
    <cellStyle name="Accent1 3" xfId="322"/>
    <cellStyle name="Accent1 3 2" xfId="2149"/>
    <cellStyle name="Accent1 3 3" xfId="2107"/>
    <cellStyle name="Accent1_1) 도로시설물" xfId="323"/>
    <cellStyle name="Accent2" xfId="324"/>
    <cellStyle name="Accent2 2" xfId="325"/>
    <cellStyle name="Accent2 3" xfId="326"/>
    <cellStyle name="Accent2 3 2" xfId="2150"/>
    <cellStyle name="Accent2 3 3" xfId="2108"/>
    <cellStyle name="Accent2_1) 도로시설물" xfId="327"/>
    <cellStyle name="Accent3" xfId="328"/>
    <cellStyle name="Accent3 2" xfId="329"/>
    <cellStyle name="Accent3 3" xfId="330"/>
    <cellStyle name="Accent3 3 2" xfId="2151"/>
    <cellStyle name="Accent3 3 3" xfId="2109"/>
    <cellStyle name="Accent3_1) 도로시설물" xfId="331"/>
    <cellStyle name="Accent4" xfId="332"/>
    <cellStyle name="Accent4 2" xfId="333"/>
    <cellStyle name="Accent4 3" xfId="334"/>
    <cellStyle name="Accent4 3 2" xfId="2152"/>
    <cellStyle name="Accent4 3 3" xfId="2110"/>
    <cellStyle name="Accent4_1) 도로시설물" xfId="335"/>
    <cellStyle name="Accent5" xfId="336"/>
    <cellStyle name="Accent5 2" xfId="337"/>
    <cellStyle name="Accent5 3" xfId="338"/>
    <cellStyle name="Accent5 3 2" xfId="2153"/>
    <cellStyle name="Accent5 3 3" xfId="2111"/>
    <cellStyle name="Accent5_1) 도로시설물" xfId="339"/>
    <cellStyle name="Accent6" xfId="340"/>
    <cellStyle name="Accent6 2" xfId="341"/>
    <cellStyle name="Accent6 3" xfId="342"/>
    <cellStyle name="Accent6 3 2" xfId="2154"/>
    <cellStyle name="Accent6 3 3" xfId="2112"/>
    <cellStyle name="Accent6_1) 도로시설물" xfId="343"/>
    <cellStyle name="ÅëÈ­ [0]_¼ÕÀÍ¿¹»ê" xfId="344"/>
    <cellStyle name="AeE­ [0]_¼OAI¿¹≫e" xfId="345"/>
    <cellStyle name="ÅëÈ­ [0]_ÀÎ°Çºñ,¿ÜÁÖºñ" xfId="346"/>
    <cellStyle name="AeE­ [0]_AI°Cºn,μμ±Þºn" xfId="347"/>
    <cellStyle name="ÅëÈ­ [0]_laroux" xfId="348"/>
    <cellStyle name="AeE­ [0]_laroux_1" xfId="349"/>
    <cellStyle name="ÅëÈ­ [0]_laroux_1" xfId="350"/>
    <cellStyle name="AeE­ [0]_laroux_2" xfId="351"/>
    <cellStyle name="ÅëÈ­ [0]_laroux_2" xfId="352"/>
    <cellStyle name="AeE­ [0]_laroux_2_41-06농림16" xfId="353"/>
    <cellStyle name="ÅëÈ­ [0]_laroux_2_41-06농림16" xfId="354"/>
    <cellStyle name="AeE­ [0]_laroux_2_41-06농림41" xfId="355"/>
    <cellStyle name="ÅëÈ­ [0]_laroux_2_41-06농림41" xfId="356"/>
    <cellStyle name="AeE­ [0]_Sheet1" xfId="357"/>
    <cellStyle name="ÅëÈ­ [0]_Sheet1" xfId="358"/>
    <cellStyle name="ÅëÈ­_¼ÕÀÍ¿¹»ê" xfId="359"/>
    <cellStyle name="AeE­_¼OAI¿¹≫e" xfId="360"/>
    <cellStyle name="ÅëÈ­_ÀÎ°Çºñ,¿ÜÁÖºñ" xfId="361"/>
    <cellStyle name="AeE­_AI°Cºn,μμ±Þºn" xfId="362"/>
    <cellStyle name="ÅëÈ­_laroux" xfId="363"/>
    <cellStyle name="AeE­_laroux_1" xfId="364"/>
    <cellStyle name="ÅëÈ­_laroux_1" xfId="365"/>
    <cellStyle name="AeE­_laroux_2" xfId="366"/>
    <cellStyle name="ÅëÈ­_laroux_2" xfId="367"/>
    <cellStyle name="AeE­_laroux_2_41-06농림16" xfId="368"/>
    <cellStyle name="ÅëÈ­_laroux_2_41-06농림16" xfId="369"/>
    <cellStyle name="AeE­_laroux_2_41-06농림41" xfId="370"/>
    <cellStyle name="ÅëÈ­_laroux_2_41-06농림41" xfId="371"/>
    <cellStyle name="AeE­_Sheet1" xfId="372"/>
    <cellStyle name="ÅëÈ­_Sheet1" xfId="373"/>
    <cellStyle name="AeE­_Sheet1_41-06농림16" xfId="374"/>
    <cellStyle name="ÅëÈ­_Sheet1_41-06농림16" xfId="375"/>
    <cellStyle name="AeE­_Sheet1_41-06농림41" xfId="376"/>
    <cellStyle name="ÅëÈ­_Sheet1_41-06농림41" xfId="377"/>
    <cellStyle name="ÄÞ¸¶ [0]_¼ÕÀÍ¿¹»ê" xfId="378"/>
    <cellStyle name="AÞ¸¶ [0]_¼OAI¿¹≫e" xfId="379"/>
    <cellStyle name="ÄÞ¸¶ [0]_ÀÎ°Çºñ,¿ÜÁÖºñ" xfId="380"/>
    <cellStyle name="AÞ¸¶ [0]_AI°Cºn,μμ±Þºn" xfId="381"/>
    <cellStyle name="ÄÞ¸¶ [0]_laroux" xfId="382"/>
    <cellStyle name="AÞ¸¶ [0]_laroux_1" xfId="383"/>
    <cellStyle name="ÄÞ¸¶ [0]_laroux_1" xfId="384"/>
    <cellStyle name="AÞ¸¶ [0]_Sheet1" xfId="385"/>
    <cellStyle name="ÄÞ¸¶ [0]_Sheet1" xfId="386"/>
    <cellStyle name="ÄÞ¸¶_¼ÕÀÍ¿¹»ê" xfId="387"/>
    <cellStyle name="AÞ¸¶_¼OAI¿¹≫e" xfId="388"/>
    <cellStyle name="ÄÞ¸¶_ÀÎ°Çºñ,¿ÜÁÖºñ" xfId="389"/>
    <cellStyle name="AÞ¸¶_AI°Cºn,μμ±Þºn" xfId="390"/>
    <cellStyle name="ÄÞ¸¶_laroux" xfId="391"/>
    <cellStyle name="AÞ¸¶_laroux_1" xfId="392"/>
    <cellStyle name="ÄÞ¸¶_laroux_1" xfId="393"/>
    <cellStyle name="AÞ¸¶_Sheet1" xfId="394"/>
    <cellStyle name="ÄÞ¸¶_Sheet1" xfId="395"/>
    <cellStyle name="AÞ¸¶_Sheet1_41-06농림16" xfId="396"/>
    <cellStyle name="ÄÞ¸¶_Sheet1_41-06농림16" xfId="397"/>
    <cellStyle name="AÞ¸¶_Sheet1_41-06농림41" xfId="398"/>
    <cellStyle name="ÄÞ¸¶_Sheet1_41-06농림41" xfId="399"/>
    <cellStyle name="Bad" xfId="400"/>
    <cellStyle name="Bad 2" xfId="401"/>
    <cellStyle name="Bad 3" xfId="402"/>
    <cellStyle name="Bad 3 2" xfId="2155"/>
    <cellStyle name="Bad 3 3" xfId="2113"/>
    <cellStyle name="Bad_1) 도로시설물" xfId="403"/>
    <cellStyle name="C￥AØ_¿μ¾÷CoE² " xfId="404"/>
    <cellStyle name="Ç¥ÁØ_¼ÕÀÍ¿¹»ê" xfId="405"/>
    <cellStyle name="C￥AØ_¼OAI¿¹≫e" xfId="406"/>
    <cellStyle name="Ç¥ÁØ_ÀÎ°Çºñ,¿ÜÁÖºñ" xfId="407"/>
    <cellStyle name="C￥AØ_AI°Cºn,μμ±Þºn" xfId="408"/>
    <cellStyle name="Ç¥ÁØ_laroux" xfId="409"/>
    <cellStyle name="C￥AØ_laroux_1" xfId="410"/>
    <cellStyle name="Ç¥ÁØ_laroux_1" xfId="411"/>
    <cellStyle name="C￥AØ_laroux_1_Sheet1" xfId="412"/>
    <cellStyle name="Ç¥ÁØ_laroux_1_Sheet1" xfId="413"/>
    <cellStyle name="C￥AØ_laroux_2" xfId="414"/>
    <cellStyle name="Ç¥ÁØ_laroux_2" xfId="415"/>
    <cellStyle name="C￥AØ_laroux_2_Sheet1" xfId="416"/>
    <cellStyle name="Ç¥ÁØ_laroux_2_Sheet1" xfId="417"/>
    <cellStyle name="C￥AØ_laroux_3" xfId="418"/>
    <cellStyle name="Ç¥ÁØ_laroux_3" xfId="419"/>
    <cellStyle name="C￥AØ_laroux_4" xfId="420"/>
    <cellStyle name="Ç¥ÁØ_laroux_4" xfId="421"/>
    <cellStyle name="C￥AØ_laroux_Sheet1" xfId="422"/>
    <cellStyle name="Ç¥ÁØ_laroux_Sheet1" xfId="423"/>
    <cellStyle name="C￥AØ_Sheet1" xfId="424"/>
    <cellStyle name="Ç¥ÁØ_Sheet1" xfId="425"/>
    <cellStyle name="Calc Currency (0)" xfId="426"/>
    <cellStyle name="Calculation" xfId="427"/>
    <cellStyle name="Calculation 2" xfId="428"/>
    <cellStyle name="Calculation 3" xfId="429"/>
    <cellStyle name="Calculation 3 2" xfId="2156"/>
    <cellStyle name="Calculation 3 3" xfId="2114"/>
    <cellStyle name="Calculation_1) 도로시설물" xfId="430"/>
    <cellStyle name="category" xfId="431"/>
    <cellStyle name="Check Cell" xfId="432"/>
    <cellStyle name="Check Cell 2" xfId="433"/>
    <cellStyle name="Check Cell 3" xfId="434"/>
    <cellStyle name="Check Cell 3 2" xfId="2157"/>
    <cellStyle name="Check Cell 3 3" xfId="2115"/>
    <cellStyle name="Check Cell_1) 도로시설물" xfId="435"/>
    <cellStyle name="Comma [0]_ SG&amp;A Bridge " xfId="436"/>
    <cellStyle name="comma zerodec" xfId="437"/>
    <cellStyle name="Comma_ SG&amp;A Bridge " xfId="438"/>
    <cellStyle name="Copied" xfId="439"/>
    <cellStyle name="Currency [0]_ SG&amp;A Bridge " xfId="440"/>
    <cellStyle name="Currency_ SG&amp;A Bridge " xfId="441"/>
    <cellStyle name="Currency1" xfId="442"/>
    <cellStyle name="Date" xfId="443"/>
    <cellStyle name="Dezimal [0]_laroux" xfId="444"/>
    <cellStyle name="Dezimal_laroux" xfId="445"/>
    <cellStyle name="Dollar (zero dec)" xfId="446"/>
    <cellStyle name="Entered" xfId="447"/>
    <cellStyle name="Explanatory Text" xfId="448"/>
    <cellStyle name="Explanatory Text 2" xfId="449"/>
    <cellStyle name="Explanatory Text 3" xfId="450"/>
    <cellStyle name="Explanatory Text 3 2" xfId="2158"/>
    <cellStyle name="Explanatory Text 3 3" xfId="2116"/>
    <cellStyle name="Explanatory Text_1) 도로시설물" xfId="451"/>
    <cellStyle name="Fixed" xfId="452"/>
    <cellStyle name="Good" xfId="453"/>
    <cellStyle name="Good 2" xfId="454"/>
    <cellStyle name="Good 3" xfId="455"/>
    <cellStyle name="Good 3 2" xfId="2159"/>
    <cellStyle name="Good 3 3" xfId="2117"/>
    <cellStyle name="Good_1) 도로시설물" xfId="456"/>
    <cellStyle name="Grey" xfId="457"/>
    <cellStyle name="HEADER" xfId="458"/>
    <cellStyle name="Header1" xfId="459"/>
    <cellStyle name="Header2" xfId="460"/>
    <cellStyle name="Heading 1" xfId="461"/>
    <cellStyle name="Heading 1 2" xfId="462"/>
    <cellStyle name="Heading 1 3" xfId="463"/>
    <cellStyle name="Heading 1 3 2" xfId="2160"/>
    <cellStyle name="Heading 1 3 3" xfId="2118"/>
    <cellStyle name="Heading 1_1) 도로시설물" xfId="464"/>
    <cellStyle name="Heading 2" xfId="465"/>
    <cellStyle name="Heading 2 2" xfId="466"/>
    <cellStyle name="Heading 2 3" xfId="467"/>
    <cellStyle name="Heading 2 3 2" xfId="2161"/>
    <cellStyle name="Heading 2 3 3" xfId="2119"/>
    <cellStyle name="Heading 2_1) 도로시설물" xfId="468"/>
    <cellStyle name="Heading 3" xfId="469"/>
    <cellStyle name="Heading 3 2" xfId="470"/>
    <cellStyle name="Heading 3 3" xfId="471"/>
    <cellStyle name="Heading 3 3 2" xfId="2162"/>
    <cellStyle name="Heading 3 3 3" xfId="2120"/>
    <cellStyle name="Heading 3_1) 도로시설물" xfId="472"/>
    <cellStyle name="Heading 4" xfId="473"/>
    <cellStyle name="Heading 4 2" xfId="474"/>
    <cellStyle name="Heading 4 3" xfId="475"/>
    <cellStyle name="Heading 4 3 2" xfId="2163"/>
    <cellStyle name="Heading 4 3 3" xfId="2121"/>
    <cellStyle name="Heading 4_1) 도로시설물" xfId="476"/>
    <cellStyle name="HEADING1" xfId="477"/>
    <cellStyle name="HEADING2" xfId="478"/>
    <cellStyle name="Input" xfId="479"/>
    <cellStyle name="Input [yellow]" xfId="480"/>
    <cellStyle name="Input 10" xfId="481"/>
    <cellStyle name="Input 11" xfId="482"/>
    <cellStyle name="Input 12" xfId="483"/>
    <cellStyle name="Input 13" xfId="484"/>
    <cellStyle name="Input 13 2" xfId="2164"/>
    <cellStyle name="Input 13 3" xfId="2122"/>
    <cellStyle name="Input 14" xfId="485"/>
    <cellStyle name="Input 14 2" xfId="2165"/>
    <cellStyle name="Input 14 3" xfId="2123"/>
    <cellStyle name="Input 15" xfId="486"/>
    <cellStyle name="Input 15 2" xfId="2166"/>
    <cellStyle name="Input 15 3" xfId="2124"/>
    <cellStyle name="Input 2" xfId="487"/>
    <cellStyle name="Input 3" xfId="488"/>
    <cellStyle name="Input 4" xfId="489"/>
    <cellStyle name="Input 5" xfId="490"/>
    <cellStyle name="Input 6" xfId="491"/>
    <cellStyle name="Input 7" xfId="492"/>
    <cellStyle name="Input 8" xfId="493"/>
    <cellStyle name="Input 9" xfId="494"/>
    <cellStyle name="Input_1) 도로시설물" xfId="495"/>
    <cellStyle name="Linked Cell" xfId="496"/>
    <cellStyle name="Linked Cell 2" xfId="497"/>
    <cellStyle name="Linked Cell 3" xfId="498"/>
    <cellStyle name="Linked Cell 3 2" xfId="2167"/>
    <cellStyle name="Linked Cell 3 3" xfId="2125"/>
    <cellStyle name="Linked Cell_1) 도로시설물" xfId="499"/>
    <cellStyle name="Milliers [0]_Arabian Spec" xfId="500"/>
    <cellStyle name="Milliers_Arabian Spec" xfId="501"/>
    <cellStyle name="Model" xfId="502"/>
    <cellStyle name="Mon?aire [0]_Arabian Spec" xfId="503"/>
    <cellStyle name="Mon?aire_Arabian Spec" xfId="504"/>
    <cellStyle name="Neutral" xfId="505"/>
    <cellStyle name="Neutral 2" xfId="506"/>
    <cellStyle name="Neutral 3" xfId="507"/>
    <cellStyle name="Neutral 3 2" xfId="2168"/>
    <cellStyle name="Neutral 3 3" xfId="2126"/>
    <cellStyle name="Neutral_1) 도로시설물" xfId="508"/>
    <cellStyle name="Normal - Style1" xfId="509"/>
    <cellStyle name="Normal_ SG&amp;A Bridge " xfId="510"/>
    <cellStyle name="Note" xfId="511"/>
    <cellStyle name="Output" xfId="512"/>
    <cellStyle name="Output 2" xfId="513"/>
    <cellStyle name="Output 3" xfId="514"/>
    <cellStyle name="Output 3 2" xfId="2169"/>
    <cellStyle name="Output 3 3" xfId="2127"/>
    <cellStyle name="Output_1) 도로시설물" xfId="515"/>
    <cellStyle name="Percent [2]" xfId="516"/>
    <cellStyle name="Standard_laroux" xfId="517"/>
    <cellStyle name="subhead" xfId="518"/>
    <cellStyle name="Title" xfId="519"/>
    <cellStyle name="Title 2" xfId="520"/>
    <cellStyle name="Title 3" xfId="521"/>
    <cellStyle name="Title 3 2" xfId="2170"/>
    <cellStyle name="Title 3 3" xfId="2128"/>
    <cellStyle name="Title_1) 도로시설물" xfId="522"/>
    <cellStyle name="Total" xfId="523"/>
    <cellStyle name="Total 2" xfId="524"/>
    <cellStyle name="Total 3" xfId="525"/>
    <cellStyle name="Total 3 2" xfId="2171"/>
    <cellStyle name="Total 3 3" xfId="2129"/>
    <cellStyle name="Total_1) 도로시설물" xfId="526"/>
    <cellStyle name="W?rung [0]_laroux" xfId="527"/>
    <cellStyle name="W?rung_laroux" xfId="528"/>
    <cellStyle name="Warning Text" xfId="529"/>
    <cellStyle name="Warning Text 2" xfId="530"/>
    <cellStyle name="Warning Text 3" xfId="531"/>
    <cellStyle name="Warning Text 3 2" xfId="2172"/>
    <cellStyle name="Warning Text 3 3" xfId="2130"/>
    <cellStyle name="Warning Text_1) 도로시설물" xfId="532"/>
    <cellStyle name="강조색1 2" xfId="533"/>
    <cellStyle name="강조색1 2 2" xfId="534"/>
    <cellStyle name="강조색1 2 2 2" xfId="535"/>
    <cellStyle name="강조색1 2 3" xfId="536"/>
    <cellStyle name="강조색1 2 4" xfId="537"/>
    <cellStyle name="강조색1 2_1) 도로시설물" xfId="538"/>
    <cellStyle name="강조색1 3" xfId="539"/>
    <cellStyle name="강조색1 3 2" xfId="540"/>
    <cellStyle name="강조색1 4" xfId="541"/>
    <cellStyle name="강조색1 5" xfId="542"/>
    <cellStyle name="강조색2 2" xfId="543"/>
    <cellStyle name="강조색2 2 2" xfId="544"/>
    <cellStyle name="강조색2 2 2 2" xfId="545"/>
    <cellStyle name="강조색2 2 3" xfId="546"/>
    <cellStyle name="강조색2 2 4" xfId="547"/>
    <cellStyle name="강조색2 2_1) 도로시설물" xfId="548"/>
    <cellStyle name="강조색2 3" xfId="549"/>
    <cellStyle name="강조색2 3 2" xfId="550"/>
    <cellStyle name="강조색2 4" xfId="551"/>
    <cellStyle name="강조색2 5" xfId="552"/>
    <cellStyle name="강조색3 2" xfId="553"/>
    <cellStyle name="강조색3 2 2" xfId="554"/>
    <cellStyle name="강조색3 2 2 2" xfId="555"/>
    <cellStyle name="강조색3 2 3" xfId="556"/>
    <cellStyle name="강조색3 2 4" xfId="557"/>
    <cellStyle name="강조색3 2_1) 도로시설물" xfId="558"/>
    <cellStyle name="강조색3 3" xfId="559"/>
    <cellStyle name="강조색3 3 2" xfId="560"/>
    <cellStyle name="강조색3 4" xfId="561"/>
    <cellStyle name="강조색3 5" xfId="562"/>
    <cellStyle name="강조색4 2" xfId="563"/>
    <cellStyle name="강조색4 2 2" xfId="564"/>
    <cellStyle name="강조색4 2 2 2" xfId="565"/>
    <cellStyle name="강조색4 2 3" xfId="566"/>
    <cellStyle name="강조색4 2 4" xfId="567"/>
    <cellStyle name="강조색4 2_1) 도로시설물" xfId="568"/>
    <cellStyle name="강조색4 3" xfId="569"/>
    <cellStyle name="강조색4 3 2" xfId="570"/>
    <cellStyle name="강조색4 4" xfId="571"/>
    <cellStyle name="강조색4 5" xfId="572"/>
    <cellStyle name="강조색5 2" xfId="573"/>
    <cellStyle name="강조색5 2 2" xfId="574"/>
    <cellStyle name="강조색5 2 3" xfId="575"/>
    <cellStyle name="강조색5 3" xfId="576"/>
    <cellStyle name="강조색5 4" xfId="577"/>
    <cellStyle name="강조색6 2" xfId="578"/>
    <cellStyle name="강조색6 2 2" xfId="579"/>
    <cellStyle name="강조색6 2 2 2" xfId="580"/>
    <cellStyle name="강조색6 2 3" xfId="581"/>
    <cellStyle name="강조색6 2 4" xfId="582"/>
    <cellStyle name="강조색6 2_1) 도로시설물" xfId="583"/>
    <cellStyle name="강조색6 3" xfId="584"/>
    <cellStyle name="강조색6 3 2" xfId="585"/>
    <cellStyle name="강조색6 4" xfId="586"/>
    <cellStyle name="강조색6 5" xfId="587"/>
    <cellStyle name="경고문 2" xfId="588"/>
    <cellStyle name="경고문 2 2" xfId="589"/>
    <cellStyle name="경고문 2 3" xfId="590"/>
    <cellStyle name="경고문 3" xfId="591"/>
    <cellStyle name="경고문 4" xfId="592"/>
    <cellStyle name="계산 2" xfId="593"/>
    <cellStyle name="계산 2 2" xfId="594"/>
    <cellStyle name="계산 2 2 2" xfId="595"/>
    <cellStyle name="계산 2 3" xfId="596"/>
    <cellStyle name="계산 2 4" xfId="597"/>
    <cellStyle name="계산 2_1) 도로시설물" xfId="598"/>
    <cellStyle name="계산 3" xfId="599"/>
    <cellStyle name="계산 3 2" xfId="600"/>
    <cellStyle name="계산 4" xfId="601"/>
    <cellStyle name="계산 5" xfId="602"/>
    <cellStyle name="고정소숫점" xfId="603"/>
    <cellStyle name="고정출력1" xfId="604"/>
    <cellStyle name="고정출력2" xfId="605"/>
    <cellStyle name="과정별배정" xfId="606"/>
    <cellStyle name="나쁨 2" xfId="607"/>
    <cellStyle name="나쁨 2 2" xfId="608"/>
    <cellStyle name="나쁨 2 2 2" xfId="609"/>
    <cellStyle name="나쁨 2 3" xfId="610"/>
    <cellStyle name="나쁨 2 4" xfId="611"/>
    <cellStyle name="나쁨 2_1) 도로시설물" xfId="612"/>
    <cellStyle name="나쁨 3" xfId="613"/>
    <cellStyle name="나쁨 3 2" xfId="614"/>
    <cellStyle name="나쁨 4" xfId="615"/>
    <cellStyle name="나쁨 5" xfId="616"/>
    <cellStyle name="날짜" xfId="617"/>
    <cellStyle name="달러" xfId="618"/>
    <cellStyle name="똿뗦먛귟 [0.00]_NT Server " xfId="619"/>
    <cellStyle name="똿뗦먛귟_NT Server " xfId="620"/>
    <cellStyle name="메모 10" xfId="621"/>
    <cellStyle name="메모 10 2" xfId="622"/>
    <cellStyle name="메모 10 2 2" xfId="623"/>
    <cellStyle name="메모 10 3" xfId="624"/>
    <cellStyle name="메모 11" xfId="625"/>
    <cellStyle name="메모 11 2" xfId="626"/>
    <cellStyle name="메모 11 2 2" xfId="627"/>
    <cellStyle name="메모 11 3" xfId="628"/>
    <cellStyle name="메모 12" xfId="629"/>
    <cellStyle name="메모 12 2" xfId="630"/>
    <cellStyle name="메모 12 2 2" xfId="631"/>
    <cellStyle name="메모 12 3" xfId="632"/>
    <cellStyle name="메모 13" xfId="633"/>
    <cellStyle name="메모 13 2" xfId="634"/>
    <cellStyle name="메모 13 2 2" xfId="635"/>
    <cellStyle name="메모 13 3" xfId="636"/>
    <cellStyle name="메모 14" xfId="637"/>
    <cellStyle name="메모 14 2" xfId="638"/>
    <cellStyle name="메모 14 2 2" xfId="639"/>
    <cellStyle name="메모 14 3" xfId="640"/>
    <cellStyle name="메모 15" xfId="641"/>
    <cellStyle name="메모 15 2" xfId="642"/>
    <cellStyle name="메모 15 2 2" xfId="643"/>
    <cellStyle name="메모 15 3" xfId="644"/>
    <cellStyle name="메모 16" xfId="645"/>
    <cellStyle name="메모 16 2" xfId="646"/>
    <cellStyle name="메모 16 2 2" xfId="647"/>
    <cellStyle name="메모 16 3" xfId="648"/>
    <cellStyle name="메모 17" xfId="649"/>
    <cellStyle name="메모 17 2" xfId="650"/>
    <cellStyle name="메모 17 2 2" xfId="651"/>
    <cellStyle name="메모 17 3" xfId="652"/>
    <cellStyle name="메모 18" xfId="653"/>
    <cellStyle name="메모 18 2" xfId="654"/>
    <cellStyle name="메모 18 2 2" xfId="655"/>
    <cellStyle name="메모 18 3" xfId="656"/>
    <cellStyle name="메모 19" xfId="657"/>
    <cellStyle name="메모 19 2" xfId="658"/>
    <cellStyle name="메모 19 2 2" xfId="659"/>
    <cellStyle name="메모 19 3" xfId="660"/>
    <cellStyle name="메모 2" xfId="661"/>
    <cellStyle name="메모 2 2" xfId="662"/>
    <cellStyle name="메모 2 2 2" xfId="663"/>
    <cellStyle name="메모 2 2_1) 도로시설물" xfId="664"/>
    <cellStyle name="메모 2 3" xfId="665"/>
    <cellStyle name="메모 2 3 2" xfId="666"/>
    <cellStyle name="메모 2 4" xfId="667"/>
    <cellStyle name="메모 2 4 2" xfId="668"/>
    <cellStyle name="메모 2 4 3" xfId="669"/>
    <cellStyle name="메모 2 5" xfId="670"/>
    <cellStyle name="메모 2 6" xfId="671"/>
    <cellStyle name="메모 2_1) 도로시설물" xfId="672"/>
    <cellStyle name="메모 20" xfId="673"/>
    <cellStyle name="메모 20 2" xfId="674"/>
    <cellStyle name="메모 20 2 2" xfId="675"/>
    <cellStyle name="메모 20 3" xfId="676"/>
    <cellStyle name="메모 21" xfId="677"/>
    <cellStyle name="메모 21 2" xfId="678"/>
    <cellStyle name="메모 21 2 2" xfId="679"/>
    <cellStyle name="메모 21 3" xfId="680"/>
    <cellStyle name="메모 22" xfId="681"/>
    <cellStyle name="메모 22 2" xfId="682"/>
    <cellStyle name="메모 22 2 2" xfId="683"/>
    <cellStyle name="메모 22 3" xfId="684"/>
    <cellStyle name="메모 23" xfId="685"/>
    <cellStyle name="메모 23 2" xfId="686"/>
    <cellStyle name="메모 23 2 2" xfId="687"/>
    <cellStyle name="메모 23 3" xfId="688"/>
    <cellStyle name="메모 24" xfId="689"/>
    <cellStyle name="메모 24 2" xfId="690"/>
    <cellStyle name="메모 24 2 2" xfId="691"/>
    <cellStyle name="메모 24 3" xfId="692"/>
    <cellStyle name="메모 25" xfId="693"/>
    <cellStyle name="메모 25 2" xfId="694"/>
    <cellStyle name="메모 25 2 2" xfId="695"/>
    <cellStyle name="메모 25 3" xfId="696"/>
    <cellStyle name="메모 26" xfId="697"/>
    <cellStyle name="메모 26 2" xfId="698"/>
    <cellStyle name="메모 26 2 2" xfId="699"/>
    <cellStyle name="메모 26 3" xfId="700"/>
    <cellStyle name="메모 27" xfId="701"/>
    <cellStyle name="메모 27 2" xfId="702"/>
    <cellStyle name="메모 27 2 2" xfId="703"/>
    <cellStyle name="메모 27 3" xfId="704"/>
    <cellStyle name="메모 28" xfId="705"/>
    <cellStyle name="메모 28 2" xfId="706"/>
    <cellStyle name="메모 28 2 2" xfId="707"/>
    <cellStyle name="메모 28 3" xfId="708"/>
    <cellStyle name="메모 29" xfId="709"/>
    <cellStyle name="메모 29 2" xfId="710"/>
    <cellStyle name="메모 29 2 2" xfId="711"/>
    <cellStyle name="메모 29 3" xfId="712"/>
    <cellStyle name="메모 3" xfId="713"/>
    <cellStyle name="메모 3 2" xfId="714"/>
    <cellStyle name="메모 3_1) 도로시설물" xfId="715"/>
    <cellStyle name="메모 30" xfId="716"/>
    <cellStyle name="메모 30 2" xfId="717"/>
    <cellStyle name="메모 30 2 2" xfId="718"/>
    <cellStyle name="메모 30 3" xfId="719"/>
    <cellStyle name="메모 31" xfId="720"/>
    <cellStyle name="메모 31 2" xfId="721"/>
    <cellStyle name="메모 31 2 2" xfId="722"/>
    <cellStyle name="메모 31 3" xfId="723"/>
    <cellStyle name="메모 32" xfId="724"/>
    <cellStyle name="메모 32 2" xfId="725"/>
    <cellStyle name="메모 32 2 2" xfId="726"/>
    <cellStyle name="메모 32 3" xfId="727"/>
    <cellStyle name="메모 33" xfId="728"/>
    <cellStyle name="메모 33 2" xfId="729"/>
    <cellStyle name="메모 33 2 2" xfId="730"/>
    <cellStyle name="메모 33 3" xfId="731"/>
    <cellStyle name="메모 34" xfId="732"/>
    <cellStyle name="메모 34 2" xfId="733"/>
    <cellStyle name="메모 34 2 2" xfId="734"/>
    <cellStyle name="메모 34 3" xfId="735"/>
    <cellStyle name="메모 35" xfId="736"/>
    <cellStyle name="메모 35 2" xfId="737"/>
    <cellStyle name="메모 35 2 2" xfId="738"/>
    <cellStyle name="메모 35 3" xfId="739"/>
    <cellStyle name="메모 36" xfId="740"/>
    <cellStyle name="메모 36 2" xfId="741"/>
    <cellStyle name="메모 36 2 2" xfId="742"/>
    <cellStyle name="메모 36 3" xfId="743"/>
    <cellStyle name="메모 37" xfId="744"/>
    <cellStyle name="메모 37 2" xfId="745"/>
    <cellStyle name="메모 37 2 2" xfId="746"/>
    <cellStyle name="메모 37 3" xfId="747"/>
    <cellStyle name="메모 38" xfId="748"/>
    <cellStyle name="메모 38 2" xfId="749"/>
    <cellStyle name="메모 38 2 2" xfId="750"/>
    <cellStyle name="메모 38 3" xfId="751"/>
    <cellStyle name="메모 39" xfId="752"/>
    <cellStyle name="메모 39 2" xfId="753"/>
    <cellStyle name="메모 39 2 2" xfId="754"/>
    <cellStyle name="메모 39 3" xfId="755"/>
    <cellStyle name="메모 4" xfId="756"/>
    <cellStyle name="메모 4 2" xfId="757"/>
    <cellStyle name="메모 4 2 2" xfId="758"/>
    <cellStyle name="메모 4 3" xfId="759"/>
    <cellStyle name="메모 4 3 2" xfId="760"/>
    <cellStyle name="메모 40" xfId="761"/>
    <cellStyle name="메모 40 2" xfId="762"/>
    <cellStyle name="메모 40 2 2" xfId="763"/>
    <cellStyle name="메모 40 3" xfId="764"/>
    <cellStyle name="메모 41" xfId="765"/>
    <cellStyle name="메모 41 2" xfId="766"/>
    <cellStyle name="메모 41 2 2" xfId="767"/>
    <cellStyle name="메모 41 3" xfId="768"/>
    <cellStyle name="메모 42" xfId="769"/>
    <cellStyle name="메모 42 2" xfId="770"/>
    <cellStyle name="메모 42 2 2" xfId="771"/>
    <cellStyle name="메모 42 3" xfId="772"/>
    <cellStyle name="메모 43" xfId="773"/>
    <cellStyle name="메모 43 2" xfId="774"/>
    <cellStyle name="메모 43 2 2" xfId="775"/>
    <cellStyle name="메모 43 3" xfId="776"/>
    <cellStyle name="메모 44" xfId="777"/>
    <cellStyle name="메모 44 2" xfId="778"/>
    <cellStyle name="메모 44 2 2" xfId="779"/>
    <cellStyle name="메모 44 3" xfId="780"/>
    <cellStyle name="메모 45" xfId="781"/>
    <cellStyle name="메모 45 2" xfId="782"/>
    <cellStyle name="메모 45 2 2" xfId="783"/>
    <cellStyle name="메모 45 3" xfId="784"/>
    <cellStyle name="메모 46" xfId="785"/>
    <cellStyle name="메모 46 2" xfId="786"/>
    <cellStyle name="메모 46 2 2" xfId="787"/>
    <cellStyle name="메모 46 3" xfId="788"/>
    <cellStyle name="메모 47" xfId="789"/>
    <cellStyle name="메모 47 2" xfId="790"/>
    <cellStyle name="메모 47 2 2" xfId="791"/>
    <cellStyle name="메모 47 3" xfId="792"/>
    <cellStyle name="메모 48" xfId="793"/>
    <cellStyle name="메모 48 2" xfId="794"/>
    <cellStyle name="메모 48 2 2" xfId="795"/>
    <cellStyle name="메모 48 3" xfId="796"/>
    <cellStyle name="메모 49" xfId="797"/>
    <cellStyle name="메모 49 2" xfId="798"/>
    <cellStyle name="메모 49 2 2" xfId="799"/>
    <cellStyle name="메모 49 3" xfId="800"/>
    <cellStyle name="메모 5" xfId="801"/>
    <cellStyle name="메모 5 2" xfId="802"/>
    <cellStyle name="메모 5 2 2" xfId="803"/>
    <cellStyle name="메모 5 3" xfId="804"/>
    <cellStyle name="메모 5 3 2" xfId="805"/>
    <cellStyle name="메모 50" xfId="806"/>
    <cellStyle name="메모 50 2" xfId="807"/>
    <cellStyle name="메모 50 2 2" xfId="808"/>
    <cellStyle name="메모 50 3" xfId="809"/>
    <cellStyle name="메모 51" xfId="810"/>
    <cellStyle name="메모 51 2" xfId="811"/>
    <cellStyle name="메모 51 2 2" xfId="812"/>
    <cellStyle name="메모 51 3" xfId="813"/>
    <cellStyle name="메모 52" xfId="814"/>
    <cellStyle name="메모 52 2" xfId="815"/>
    <cellStyle name="메모 52 2 2" xfId="816"/>
    <cellStyle name="메모 52 3" xfId="817"/>
    <cellStyle name="메모 53" xfId="818"/>
    <cellStyle name="메모 53 2" xfId="819"/>
    <cellStyle name="메모 53 2 2" xfId="820"/>
    <cellStyle name="메모 53 3" xfId="821"/>
    <cellStyle name="메모 54" xfId="822"/>
    <cellStyle name="메모 54 2" xfId="823"/>
    <cellStyle name="메모 54 2 2" xfId="824"/>
    <cellStyle name="메모 54 3" xfId="825"/>
    <cellStyle name="메모 55" xfId="826"/>
    <cellStyle name="메모 55 2" xfId="827"/>
    <cellStyle name="메모 55 2 2" xfId="828"/>
    <cellStyle name="메모 55 3" xfId="829"/>
    <cellStyle name="메모 56" xfId="830"/>
    <cellStyle name="메모 56 2" xfId="831"/>
    <cellStyle name="메모 56 2 2" xfId="832"/>
    <cellStyle name="메모 56 3" xfId="833"/>
    <cellStyle name="메모 57" xfId="834"/>
    <cellStyle name="메모 57 2" xfId="835"/>
    <cellStyle name="메모 57 2 2" xfId="836"/>
    <cellStyle name="메모 57 3" xfId="837"/>
    <cellStyle name="메모 58" xfId="838"/>
    <cellStyle name="메모 58 2" xfId="839"/>
    <cellStyle name="메모 58 2 2" xfId="840"/>
    <cellStyle name="메모 58 3" xfId="841"/>
    <cellStyle name="메모 59" xfId="842"/>
    <cellStyle name="메모 59 2" xfId="843"/>
    <cellStyle name="메모 59 2 2" xfId="844"/>
    <cellStyle name="메모 59 3" xfId="845"/>
    <cellStyle name="메모 6" xfId="846"/>
    <cellStyle name="메모 6 2" xfId="847"/>
    <cellStyle name="메모 6 2 2" xfId="848"/>
    <cellStyle name="메모 6 3" xfId="849"/>
    <cellStyle name="메모 60" xfId="850"/>
    <cellStyle name="메모 60 2" xfId="851"/>
    <cellStyle name="메모 60 2 2" xfId="852"/>
    <cellStyle name="메모 60 3" xfId="853"/>
    <cellStyle name="메모 61" xfId="854"/>
    <cellStyle name="메모 61 2" xfId="855"/>
    <cellStyle name="메모 61 2 2" xfId="856"/>
    <cellStyle name="메모 61 3" xfId="857"/>
    <cellStyle name="메모 62" xfId="858"/>
    <cellStyle name="메모 62 2" xfId="859"/>
    <cellStyle name="메모 62 2 2" xfId="860"/>
    <cellStyle name="메모 62 3" xfId="861"/>
    <cellStyle name="메모 63" xfId="862"/>
    <cellStyle name="메모 63 2" xfId="863"/>
    <cellStyle name="메모 63 2 2" xfId="864"/>
    <cellStyle name="메모 63 3" xfId="865"/>
    <cellStyle name="메모 64" xfId="866"/>
    <cellStyle name="메모 64 2" xfId="867"/>
    <cellStyle name="메모 64 2 2" xfId="868"/>
    <cellStyle name="메모 64 3" xfId="869"/>
    <cellStyle name="메모 65" xfId="870"/>
    <cellStyle name="메모 65 2" xfId="871"/>
    <cellStyle name="메모 65 2 2" xfId="872"/>
    <cellStyle name="메모 65 3" xfId="873"/>
    <cellStyle name="메모 66" xfId="874"/>
    <cellStyle name="메모 66 2" xfId="875"/>
    <cellStyle name="메모 66 2 2" xfId="876"/>
    <cellStyle name="메모 66 3" xfId="877"/>
    <cellStyle name="메모 67" xfId="878"/>
    <cellStyle name="메모 67 2" xfId="879"/>
    <cellStyle name="메모 67 2 2" xfId="880"/>
    <cellStyle name="메모 67 3" xfId="881"/>
    <cellStyle name="메모 68" xfId="882"/>
    <cellStyle name="메모 68 2" xfId="883"/>
    <cellStyle name="메모 68 2 2" xfId="884"/>
    <cellStyle name="메모 68 3" xfId="885"/>
    <cellStyle name="메모 69" xfId="886"/>
    <cellStyle name="메모 69 2" xfId="887"/>
    <cellStyle name="메모 69 2 2" xfId="888"/>
    <cellStyle name="메모 69 3" xfId="889"/>
    <cellStyle name="메모 7" xfId="890"/>
    <cellStyle name="메모 7 2" xfId="891"/>
    <cellStyle name="메모 7 2 2" xfId="892"/>
    <cellStyle name="메모 7 3" xfId="893"/>
    <cellStyle name="메모 70" xfId="894"/>
    <cellStyle name="메모 70 2" xfId="895"/>
    <cellStyle name="메모 70 2 2" xfId="896"/>
    <cellStyle name="메모 70 3" xfId="897"/>
    <cellStyle name="메모 71" xfId="898"/>
    <cellStyle name="메모 71 2" xfId="899"/>
    <cellStyle name="메모 71 2 2" xfId="900"/>
    <cellStyle name="메모 71 3" xfId="901"/>
    <cellStyle name="메모 72" xfId="902"/>
    <cellStyle name="메모 72 2" xfId="903"/>
    <cellStyle name="메모 72 2 2" xfId="904"/>
    <cellStyle name="메모 72 3" xfId="905"/>
    <cellStyle name="메모 73" xfId="906"/>
    <cellStyle name="메모 73 2" xfId="907"/>
    <cellStyle name="메모 73 2 2" xfId="908"/>
    <cellStyle name="메모 73 3" xfId="909"/>
    <cellStyle name="메모 74" xfId="910"/>
    <cellStyle name="메모 74 2" xfId="911"/>
    <cellStyle name="메모 74 2 2" xfId="912"/>
    <cellStyle name="메모 74 3" xfId="913"/>
    <cellStyle name="메모 75" xfId="914"/>
    <cellStyle name="메모 75 2" xfId="915"/>
    <cellStyle name="메모 75 2 2" xfId="916"/>
    <cellStyle name="메모 75 3" xfId="917"/>
    <cellStyle name="메모 76" xfId="918"/>
    <cellStyle name="메모 76 2" xfId="919"/>
    <cellStyle name="메모 76 2 2" xfId="920"/>
    <cellStyle name="메모 76 3" xfId="921"/>
    <cellStyle name="메모 77" xfId="922"/>
    <cellStyle name="메모 77 2" xfId="923"/>
    <cellStyle name="메모 77 2 2" xfId="924"/>
    <cellStyle name="메모 77 3" xfId="925"/>
    <cellStyle name="메모 78" xfId="926"/>
    <cellStyle name="메모 78 2" xfId="927"/>
    <cellStyle name="메모 78 2 2" xfId="928"/>
    <cellStyle name="메모 78 3" xfId="929"/>
    <cellStyle name="메모 79" xfId="930"/>
    <cellStyle name="메모 79 2" xfId="931"/>
    <cellStyle name="메모 79 2 2" xfId="932"/>
    <cellStyle name="메모 79 3" xfId="933"/>
    <cellStyle name="메모 8" xfId="934"/>
    <cellStyle name="메모 8 2" xfId="935"/>
    <cellStyle name="메모 8 2 2" xfId="936"/>
    <cellStyle name="메모 8 3" xfId="937"/>
    <cellStyle name="메모 80" xfId="938"/>
    <cellStyle name="메모 80 2" xfId="939"/>
    <cellStyle name="메모 80 2 2" xfId="940"/>
    <cellStyle name="메모 80 3" xfId="941"/>
    <cellStyle name="메모 81" xfId="942"/>
    <cellStyle name="메모 81 2" xfId="943"/>
    <cellStyle name="메모 81 2 2" xfId="944"/>
    <cellStyle name="메모 81 3" xfId="945"/>
    <cellStyle name="메모 82" xfId="946"/>
    <cellStyle name="메모 82 2" xfId="947"/>
    <cellStyle name="메모 82 2 2" xfId="948"/>
    <cellStyle name="메모 82 3" xfId="949"/>
    <cellStyle name="메모 83" xfId="950"/>
    <cellStyle name="메모 83 2" xfId="951"/>
    <cellStyle name="메모 83 2 2" xfId="952"/>
    <cellStyle name="메모 83 3" xfId="953"/>
    <cellStyle name="메모 84" xfId="954"/>
    <cellStyle name="메모 84 2" xfId="955"/>
    <cellStyle name="메모 84 2 2" xfId="956"/>
    <cellStyle name="메모 84 3" xfId="957"/>
    <cellStyle name="메모 85" xfId="958"/>
    <cellStyle name="메모 85 2" xfId="959"/>
    <cellStyle name="메모 85 2 2" xfId="960"/>
    <cellStyle name="메모 85 3" xfId="961"/>
    <cellStyle name="메모 86" xfId="962"/>
    <cellStyle name="메모 86 2" xfId="963"/>
    <cellStyle name="메모 86 2 2" xfId="964"/>
    <cellStyle name="메모 86 3" xfId="965"/>
    <cellStyle name="메모 87" xfId="966"/>
    <cellStyle name="메모 87 2" xfId="967"/>
    <cellStyle name="메모 87 2 2" xfId="968"/>
    <cellStyle name="메모 87 3" xfId="969"/>
    <cellStyle name="메모 9" xfId="970"/>
    <cellStyle name="메모 9 2" xfId="971"/>
    <cellStyle name="메모 9 2 2" xfId="972"/>
    <cellStyle name="메모 9 3" xfId="973"/>
    <cellStyle name="믅됞 [0.00]_NT Server " xfId="974"/>
    <cellStyle name="믅됞_NT Server " xfId="975"/>
    <cellStyle name="백분율 2" xfId="976"/>
    <cellStyle name="백분율 2 2" xfId="977"/>
    <cellStyle name="백분율 3" xfId="978"/>
    <cellStyle name="백분율 4" xfId="979"/>
    <cellStyle name="보통 2" xfId="980"/>
    <cellStyle name="보통 2 2" xfId="981"/>
    <cellStyle name="보통 2 2 2" xfId="982"/>
    <cellStyle name="보통 2 3" xfId="983"/>
    <cellStyle name="보통 2 4" xfId="984"/>
    <cellStyle name="보통 2_1) 도로시설물" xfId="985"/>
    <cellStyle name="보통 3" xfId="986"/>
    <cellStyle name="보통 3 2" xfId="987"/>
    <cellStyle name="보통 4" xfId="988"/>
    <cellStyle name="보통 5" xfId="989"/>
    <cellStyle name="뷭?_빟랹둴봃섟 " xfId="990"/>
    <cellStyle name="설명 텍스트 2" xfId="991"/>
    <cellStyle name="설명 텍스트 2 2" xfId="992"/>
    <cellStyle name="설명 텍스트 2 3" xfId="993"/>
    <cellStyle name="설명 텍스트 3" xfId="994"/>
    <cellStyle name="설명 텍스트 4" xfId="995"/>
    <cellStyle name="셀 확인 2" xfId="996"/>
    <cellStyle name="셀 확인 2 2" xfId="997"/>
    <cellStyle name="셀 확인 2 3" xfId="998"/>
    <cellStyle name="셀 확인 2_1) 도로시설물" xfId="999"/>
    <cellStyle name="셀 확인 3" xfId="1000"/>
    <cellStyle name="셀 확인 4" xfId="1001"/>
    <cellStyle name="숫자(R)" xfId="1002"/>
    <cellStyle name="쉼표 [0]" xfId="1003" builtinId="6"/>
    <cellStyle name="쉼표 [0] 10" xfId="1004"/>
    <cellStyle name="쉼표 [0] 10 2" xfId="1005"/>
    <cellStyle name="쉼표 [0] 10 3" xfId="1006"/>
    <cellStyle name="쉼표 [0] 10 3 2" xfId="1007"/>
    <cellStyle name="쉼표 [0] 11" xfId="1008"/>
    <cellStyle name="쉼표 [0] 12" xfId="1009"/>
    <cellStyle name="쉼표 [0] 13" xfId="1010"/>
    <cellStyle name="쉼표 [0] 13 10" xfId="1011"/>
    <cellStyle name="쉼표 [0] 13 11" xfId="1012"/>
    <cellStyle name="쉼표 [0] 13 11 2" xfId="1013"/>
    <cellStyle name="쉼표 [0] 13 2" xfId="1014"/>
    <cellStyle name="쉼표 [0] 13 3" xfId="1015"/>
    <cellStyle name="쉼표 [0] 13 4" xfId="1016"/>
    <cellStyle name="쉼표 [0] 13 5" xfId="1017"/>
    <cellStyle name="쉼표 [0] 13 6" xfId="1018"/>
    <cellStyle name="쉼표 [0] 13 7" xfId="1019"/>
    <cellStyle name="쉼표 [0] 13 8" xfId="1020"/>
    <cellStyle name="쉼표 [0] 13 9" xfId="1021"/>
    <cellStyle name="쉼표 [0] 14" xfId="1022"/>
    <cellStyle name="쉼표 [0] 14 2" xfId="1023"/>
    <cellStyle name="쉼표 [0] 14 3" xfId="1024"/>
    <cellStyle name="쉼표 [0] 15" xfId="1025"/>
    <cellStyle name="쉼표 [0] 16" xfId="1026"/>
    <cellStyle name="쉼표 [0] 16 2" xfId="1027"/>
    <cellStyle name="쉼표 [0] 17" xfId="1028"/>
    <cellStyle name="쉼표 [0] 18" xfId="1029"/>
    <cellStyle name="쉼표 [0] 19" xfId="1030"/>
    <cellStyle name="쉼표 [0] 2" xfId="1031"/>
    <cellStyle name="쉼표 [0] 2 10" xfId="1032"/>
    <cellStyle name="쉼표 [0] 2 10 2" xfId="1033"/>
    <cellStyle name="쉼표 [0] 2 11" xfId="1034"/>
    <cellStyle name="쉼표 [0] 2 2" xfId="1035"/>
    <cellStyle name="쉼표 [0] 2 2 2" xfId="1036"/>
    <cellStyle name="쉼표 [0] 2 2 2 2" xfId="1037"/>
    <cellStyle name="쉼표 [0] 2 2 2 3" xfId="1038"/>
    <cellStyle name="쉼표 [0] 2 2 3" xfId="1039"/>
    <cellStyle name="쉼표 [0] 2 2 3 2" xfId="1040"/>
    <cellStyle name="쉼표 [0] 2 2 4" xfId="1041"/>
    <cellStyle name="쉼표 [0] 2 2 5" xfId="1042"/>
    <cellStyle name="쉼표 [0] 2 2_1) 도로시설물" xfId="1043"/>
    <cellStyle name="쉼표 [0] 2 3" xfId="1044"/>
    <cellStyle name="쉼표 [0] 2 3 2" xfId="1045"/>
    <cellStyle name="쉼표 [0] 2 3_1) 도로시설물" xfId="1046"/>
    <cellStyle name="쉼표 [0] 2 4" xfId="1047"/>
    <cellStyle name="쉼표 [0] 2 4 2" xfId="1048"/>
    <cellStyle name="쉼표 [0] 2 4 3" xfId="1049"/>
    <cellStyle name="쉼표 [0] 2 5" xfId="1050"/>
    <cellStyle name="쉼표 [0] 2 5 2" xfId="1051"/>
    <cellStyle name="쉼표 [0] 2 5 3" xfId="1052"/>
    <cellStyle name="쉼표 [0] 2 6" xfId="1053"/>
    <cellStyle name="쉼표 [0] 2 6 2" xfId="1054"/>
    <cellStyle name="쉼표 [0] 2 7" xfId="1055"/>
    <cellStyle name="쉼표 [0] 2 8" xfId="1056"/>
    <cellStyle name="쉼표 [0] 2 9" xfId="1057"/>
    <cellStyle name="쉼표 [0] 2 9 2" xfId="1058"/>
    <cellStyle name="쉼표 [0] 2_(완료)통계연보자료_사업체(출판인쇄기록매체등)이병우" xfId="1059"/>
    <cellStyle name="쉼표 [0] 20" xfId="1060"/>
    <cellStyle name="쉼표 [0] 21" xfId="1061"/>
    <cellStyle name="쉼표 [0] 22" xfId="1062"/>
    <cellStyle name="쉼표 [0] 23" xfId="1063"/>
    <cellStyle name="쉼표 [0] 24" xfId="1064"/>
    <cellStyle name="쉼표 [0] 25" xfId="1065"/>
    <cellStyle name="쉼표 [0] 26" xfId="1066"/>
    <cellStyle name="쉼표 [0] 27" xfId="1067"/>
    <cellStyle name="쉼표 [0] 28" xfId="1068"/>
    <cellStyle name="쉼표 [0] 29" xfId="1069"/>
    <cellStyle name="쉼표 [0] 3" xfId="1070"/>
    <cellStyle name="쉼표 [0] 3 2" xfId="1071"/>
    <cellStyle name="쉼표 [0] 3 2 2" xfId="1072"/>
    <cellStyle name="쉼표 [0] 3 2 2 2" xfId="1073"/>
    <cellStyle name="쉼표 [0] 3 2 2 3" xfId="1074"/>
    <cellStyle name="쉼표 [0] 3 2 2_1) 도로시설물" xfId="1075"/>
    <cellStyle name="쉼표 [0] 3 2 3" xfId="1076"/>
    <cellStyle name="쉼표 [0] 3 3" xfId="1077"/>
    <cellStyle name="쉼표 [0] 3 3 2" xfId="1078"/>
    <cellStyle name="쉼표 [0] 3 3 3" xfId="1079"/>
    <cellStyle name="쉼표 [0] 3 4" xfId="1080"/>
    <cellStyle name="쉼표 [0] 3 5" xfId="1081"/>
    <cellStyle name="쉼표 [0] 3_13.환경(2011)" xfId="1082"/>
    <cellStyle name="쉼표 [0] 30" xfId="1083"/>
    <cellStyle name="쉼표 [0] 31" xfId="1084"/>
    <cellStyle name="쉼표 [0] 32" xfId="1085"/>
    <cellStyle name="쉼표 [0] 33" xfId="1086"/>
    <cellStyle name="쉼표 [0] 33 10" xfId="1087"/>
    <cellStyle name="쉼표 [0] 33 2" xfId="1088"/>
    <cellStyle name="쉼표 [0] 33 2 2" xfId="1089"/>
    <cellStyle name="쉼표 [0] 33 2 2 2" xfId="1090"/>
    <cellStyle name="쉼표 [0] 33 2 2 2 2" xfId="1091"/>
    <cellStyle name="쉼표 [0] 33 2 2 3" xfId="1092"/>
    <cellStyle name="쉼표 [0] 33 2 3" xfId="1093"/>
    <cellStyle name="쉼표 [0] 33 2 3 2" xfId="1094"/>
    <cellStyle name="쉼표 [0] 33 2 3 2 2" xfId="1095"/>
    <cellStyle name="쉼표 [0] 33 2 3 3" xfId="1096"/>
    <cellStyle name="쉼표 [0] 33 2 4" xfId="1097"/>
    <cellStyle name="쉼표 [0] 33 2 4 2" xfId="1098"/>
    <cellStyle name="쉼표 [0] 33 2 5" xfId="1099"/>
    <cellStyle name="쉼표 [0] 33 3" xfId="1100"/>
    <cellStyle name="쉼표 [0] 33 3 2" xfId="1101"/>
    <cellStyle name="쉼표 [0] 33 3 2 2" xfId="1102"/>
    <cellStyle name="쉼표 [0] 33 3 2 2 2" xfId="1103"/>
    <cellStyle name="쉼표 [0] 33 3 2 3" xfId="1104"/>
    <cellStyle name="쉼표 [0] 33 3 3" xfId="1105"/>
    <cellStyle name="쉼표 [0] 33 3 3 2" xfId="1106"/>
    <cellStyle name="쉼표 [0] 33 3 3 2 2" xfId="1107"/>
    <cellStyle name="쉼표 [0] 33 3 3 3" xfId="1108"/>
    <cellStyle name="쉼표 [0] 33 3 4" xfId="1109"/>
    <cellStyle name="쉼표 [0] 33 3 4 2" xfId="1110"/>
    <cellStyle name="쉼표 [0] 33 3 5" xfId="1111"/>
    <cellStyle name="쉼표 [0] 33 4" xfId="1112"/>
    <cellStyle name="쉼표 [0] 33 4 2" xfId="1113"/>
    <cellStyle name="쉼표 [0] 33 4 2 2" xfId="1114"/>
    <cellStyle name="쉼표 [0] 33 4 3" xfId="1115"/>
    <cellStyle name="쉼표 [0] 33 5" xfId="1116"/>
    <cellStyle name="쉼표 [0] 33 5 2" xfId="1117"/>
    <cellStyle name="쉼표 [0] 33 5 2 2" xfId="1118"/>
    <cellStyle name="쉼표 [0] 33 5 3" xfId="1119"/>
    <cellStyle name="쉼표 [0] 33 6" xfId="1120"/>
    <cellStyle name="쉼표 [0] 33 6 2" xfId="1121"/>
    <cellStyle name="쉼표 [0] 33 6 2 2" xfId="1122"/>
    <cellStyle name="쉼표 [0] 33 6 3" xfId="1123"/>
    <cellStyle name="쉼표 [0] 33 7" xfId="1124"/>
    <cellStyle name="쉼표 [0] 33 7 2" xfId="1125"/>
    <cellStyle name="쉼표 [0] 33 7 2 2" xfId="1126"/>
    <cellStyle name="쉼표 [0] 33 7 3" xfId="1127"/>
    <cellStyle name="쉼표 [0] 33 8" xfId="1128"/>
    <cellStyle name="쉼표 [0] 33 8 2" xfId="1129"/>
    <cellStyle name="쉼표 [0] 33 8 2 2" xfId="1130"/>
    <cellStyle name="쉼표 [0] 33 8 3" xfId="1131"/>
    <cellStyle name="쉼표 [0] 33 9" xfId="1132"/>
    <cellStyle name="쉼표 [0] 33 9 2" xfId="1133"/>
    <cellStyle name="쉼표 [0] 34" xfId="1134"/>
    <cellStyle name="쉼표 [0] 34 2" xfId="1135"/>
    <cellStyle name="쉼표 [0] 35" xfId="1136"/>
    <cellStyle name="쉼표 [0] 4" xfId="1137"/>
    <cellStyle name="쉼표 [0] 4 2" xfId="1138"/>
    <cellStyle name="쉼표 [0] 4 2 2" xfId="1139"/>
    <cellStyle name="쉼표 [0] 4 3" xfId="1140"/>
    <cellStyle name="쉼표 [0] 4 3 2" xfId="1141"/>
    <cellStyle name="쉼표 [0] 4 3 3" xfId="1142"/>
    <cellStyle name="쉼표 [0] 4 4" xfId="1143"/>
    <cellStyle name="쉼표 [0] 4 5" xfId="1144"/>
    <cellStyle name="쉼표 [0] 4 6" xfId="1145"/>
    <cellStyle name="쉼표 [0] 4 7" xfId="1146"/>
    <cellStyle name="쉼표 [0] 4_13.환경(2011)" xfId="1147"/>
    <cellStyle name="쉼표 [0] 5" xfId="1148"/>
    <cellStyle name="쉼표 [0] 5 2" xfId="1149"/>
    <cellStyle name="쉼표 [0] 5 2 2" xfId="1150"/>
    <cellStyle name="쉼표 [0] 5 2 2 2" xfId="1151"/>
    <cellStyle name="쉼표 [0] 5 2 2 3" xfId="1152"/>
    <cellStyle name="쉼표 [0] 5 2 2_1) 도로시설물" xfId="1153"/>
    <cellStyle name="쉼표 [0] 5 2 3" xfId="1154"/>
    <cellStyle name="쉼표 [0] 5 2_1) 도로시설물" xfId="1155"/>
    <cellStyle name="쉼표 [0] 5 3" xfId="1156"/>
    <cellStyle name="쉼표 [0] 5 3 2" xfId="1157"/>
    <cellStyle name="쉼표 [0] 5 4" xfId="1158"/>
    <cellStyle name="쉼표 [0] 5 5" xfId="1159"/>
    <cellStyle name="쉼표 [0] 5_13.환경(2011)" xfId="1160"/>
    <cellStyle name="쉼표 [0] 6" xfId="1161"/>
    <cellStyle name="쉼표 [0] 6 2" xfId="1162"/>
    <cellStyle name="쉼표 [0] 6 2 2" xfId="1163"/>
    <cellStyle name="쉼표 [0] 6 3" xfId="1164"/>
    <cellStyle name="쉼표 [0] 6 4" xfId="1165"/>
    <cellStyle name="쉼표 [0] 6_1) 도로시설물" xfId="1166"/>
    <cellStyle name="쉼표 [0] 7" xfId="1167"/>
    <cellStyle name="쉼표 [0] 7 2" xfId="1168"/>
    <cellStyle name="쉼표 [0] 8" xfId="1169"/>
    <cellStyle name="쉼표 [0] 9" xfId="1170"/>
    <cellStyle name="쉼표 [0]_03-인구" xfId="2173"/>
    <cellStyle name="쉼표 [0]_03-인구(기획)" xfId="2176"/>
    <cellStyle name="쉼표 [0]_03-인구(시군)" xfId="1171"/>
    <cellStyle name="쉼표 [0]_읍면동별 세대 및 인구" xfId="2175"/>
    <cellStyle name="연결된 셀 2" xfId="1172"/>
    <cellStyle name="연결된 셀 2 2" xfId="1173"/>
    <cellStyle name="연결된 셀 2 2 2" xfId="1174"/>
    <cellStyle name="연결된 셀 2 3" xfId="1175"/>
    <cellStyle name="연결된 셀 2 4" xfId="1176"/>
    <cellStyle name="연결된 셀 2_09-주택건설" xfId="1177"/>
    <cellStyle name="연결된 셀 3" xfId="1178"/>
    <cellStyle name="연결된 셀 3 2" xfId="1179"/>
    <cellStyle name="연결된 셀 4" xfId="1180"/>
    <cellStyle name="연결된 셀 5" xfId="1181"/>
    <cellStyle name="요약 2" xfId="1182"/>
    <cellStyle name="요약 2 2" xfId="1183"/>
    <cellStyle name="요약 2 2 2" xfId="1184"/>
    <cellStyle name="요약 2 3" xfId="1185"/>
    <cellStyle name="요약 2 4" xfId="1186"/>
    <cellStyle name="요약 2_1) 도로시설물" xfId="1187"/>
    <cellStyle name="요약 3" xfId="1188"/>
    <cellStyle name="요약 3 2" xfId="1189"/>
    <cellStyle name="요약 4" xfId="1190"/>
    <cellStyle name="요약 5" xfId="1191"/>
    <cellStyle name="입력 2" xfId="1192"/>
    <cellStyle name="입력 2 2" xfId="1193"/>
    <cellStyle name="입력 2 2 2" xfId="1194"/>
    <cellStyle name="입력 2 3" xfId="1195"/>
    <cellStyle name="입력 2 4" xfId="1196"/>
    <cellStyle name="입력 2_1) 도로시설물" xfId="1197"/>
    <cellStyle name="입력 3" xfId="1198"/>
    <cellStyle name="입력 3 2" xfId="1199"/>
    <cellStyle name="입력 4" xfId="1200"/>
    <cellStyle name="입력 5" xfId="1201"/>
    <cellStyle name="자리수" xfId="1202"/>
    <cellStyle name="자리수0" xfId="1203"/>
    <cellStyle name="제목 1 2" xfId="1204"/>
    <cellStyle name="제목 1 2 2" xfId="1205"/>
    <cellStyle name="제목 1 2 2 2" xfId="1206"/>
    <cellStyle name="제목 1 2 3" xfId="1207"/>
    <cellStyle name="제목 1 2 4" xfId="1208"/>
    <cellStyle name="제목 1 2_09-주택건설" xfId="1209"/>
    <cellStyle name="제목 1 3" xfId="1210"/>
    <cellStyle name="제목 1 3 2" xfId="1211"/>
    <cellStyle name="제목 1 4" xfId="1212"/>
    <cellStyle name="제목 1 5" xfId="1213"/>
    <cellStyle name="제목 2 2" xfId="1214"/>
    <cellStyle name="제목 2 2 2" xfId="1215"/>
    <cellStyle name="제목 2 2 2 2" xfId="1216"/>
    <cellStyle name="제목 2 2 3" xfId="1217"/>
    <cellStyle name="제목 2 2 4" xfId="1218"/>
    <cellStyle name="제목 2 2_09-주택건설" xfId="1219"/>
    <cellStyle name="제목 2 3" xfId="1220"/>
    <cellStyle name="제목 2 3 2" xfId="1221"/>
    <cellStyle name="제목 2 4" xfId="1222"/>
    <cellStyle name="제목 2 5" xfId="1223"/>
    <cellStyle name="제목 3 2" xfId="1224"/>
    <cellStyle name="제목 3 2 2" xfId="1225"/>
    <cellStyle name="제목 3 2 2 2" xfId="1226"/>
    <cellStyle name="제목 3 2 3" xfId="1227"/>
    <cellStyle name="제목 3 2 4" xfId="1228"/>
    <cellStyle name="제목 3 2_09-주택건설" xfId="1229"/>
    <cellStyle name="제목 3 3" xfId="1230"/>
    <cellStyle name="제목 3 3 2" xfId="1231"/>
    <cellStyle name="제목 3 4" xfId="1232"/>
    <cellStyle name="제목 3 5" xfId="1233"/>
    <cellStyle name="제목 4 2" xfId="1234"/>
    <cellStyle name="제목 4 2 2" xfId="1235"/>
    <cellStyle name="제목 4 2 2 2" xfId="1236"/>
    <cellStyle name="제목 4 2 3" xfId="1237"/>
    <cellStyle name="제목 4 2 4" xfId="1238"/>
    <cellStyle name="제목 4 2_09-주택건설" xfId="1239"/>
    <cellStyle name="제목 4 3" xfId="1240"/>
    <cellStyle name="제목 4 3 2" xfId="1241"/>
    <cellStyle name="제목 4 4" xfId="1242"/>
    <cellStyle name="제목 4 5" xfId="1243"/>
    <cellStyle name="제목 5" xfId="1244"/>
    <cellStyle name="제목 5 2" xfId="1245"/>
    <cellStyle name="제목 5 3" xfId="1246"/>
    <cellStyle name="제목 6" xfId="1247"/>
    <cellStyle name="제목 6 2" xfId="1248"/>
    <cellStyle name="제목 7" xfId="1249"/>
    <cellStyle name="제목 8" xfId="1250"/>
    <cellStyle name="좋음 2" xfId="1251"/>
    <cellStyle name="좋음 2 2" xfId="1252"/>
    <cellStyle name="좋음 2 2 2" xfId="1253"/>
    <cellStyle name="좋음 2 3" xfId="1254"/>
    <cellStyle name="좋음 2 4" xfId="1255"/>
    <cellStyle name="좋음 2_1) 도로시설물" xfId="1256"/>
    <cellStyle name="좋음 3" xfId="1257"/>
    <cellStyle name="좋음 3 2" xfId="1258"/>
    <cellStyle name="좋음 4" xfId="1259"/>
    <cellStyle name="좋음 5" xfId="1260"/>
    <cellStyle name="쪽번호" xfId="1261"/>
    <cellStyle name="출력 2" xfId="1262"/>
    <cellStyle name="출력 2 2" xfId="1263"/>
    <cellStyle name="출력 2 2 2" xfId="1264"/>
    <cellStyle name="출력 2 3" xfId="1265"/>
    <cellStyle name="출력 2 4" xfId="1266"/>
    <cellStyle name="출력 2_1) 도로시설물" xfId="1267"/>
    <cellStyle name="출력 3" xfId="1268"/>
    <cellStyle name="출력 3 2" xfId="1269"/>
    <cellStyle name="출력 4" xfId="1270"/>
    <cellStyle name="출력 5" xfId="1271"/>
    <cellStyle name="콤마 [0]_(월초P)" xfId="1272"/>
    <cellStyle name="콤마 [0]_7. 인구이동" xfId="2177"/>
    <cellStyle name="콤마_(type)총괄" xfId="1273"/>
    <cellStyle name="통화 [0] 2" xfId="1274"/>
    <cellStyle name="통화 [0] 3" xfId="1275"/>
    <cellStyle name="통화 [0] 4" xfId="1276"/>
    <cellStyle name="퍼센트" xfId="1277"/>
    <cellStyle name="표준" xfId="0" builtinId="0"/>
    <cellStyle name="표준 10" xfId="1278"/>
    <cellStyle name="표준 10 2" xfId="1279"/>
    <cellStyle name="표준 10 3" xfId="1280"/>
    <cellStyle name="표준 100" xfId="1281"/>
    <cellStyle name="표준 101" xfId="1282"/>
    <cellStyle name="표준 102" xfId="1283"/>
    <cellStyle name="표준 102 2" xfId="1284"/>
    <cellStyle name="표준 102 3" xfId="1285"/>
    <cellStyle name="표준 102 3 2" xfId="1286"/>
    <cellStyle name="표준 102 4" xfId="1287"/>
    <cellStyle name="표준 103" xfId="1288"/>
    <cellStyle name="표준 103 2" xfId="1289"/>
    <cellStyle name="표준 103 2 2" xfId="1290"/>
    <cellStyle name="표준 103 3" xfId="1291"/>
    <cellStyle name="표준 104" xfId="1292"/>
    <cellStyle name="표준 104 2" xfId="1293"/>
    <cellStyle name="표준 104 2 2" xfId="1294"/>
    <cellStyle name="표준 104 3" xfId="1295"/>
    <cellStyle name="표준 105" xfId="1296"/>
    <cellStyle name="표준 105 2" xfId="1297"/>
    <cellStyle name="표준 105 2 2" xfId="1298"/>
    <cellStyle name="표준 105 3" xfId="1299"/>
    <cellStyle name="표준 106" xfId="1300"/>
    <cellStyle name="표준 106 2" xfId="1301"/>
    <cellStyle name="표준 106 2 2" xfId="1302"/>
    <cellStyle name="표준 106 3" xfId="1303"/>
    <cellStyle name="표준 107" xfId="1304"/>
    <cellStyle name="표준 107 2" xfId="1305"/>
    <cellStyle name="표준 107 2 2" xfId="1306"/>
    <cellStyle name="표준 107 3" xfId="1307"/>
    <cellStyle name="표준 108" xfId="1308"/>
    <cellStyle name="표준 108 2" xfId="1309"/>
    <cellStyle name="표준 108 2 2" xfId="1310"/>
    <cellStyle name="표준 108 3" xfId="1311"/>
    <cellStyle name="표준 109" xfId="1312"/>
    <cellStyle name="표준 109 2" xfId="1313"/>
    <cellStyle name="표준 109 2 2" xfId="1314"/>
    <cellStyle name="표준 109 3" xfId="1315"/>
    <cellStyle name="표준 11" xfId="1316"/>
    <cellStyle name="표준 11 2" xfId="1317"/>
    <cellStyle name="표준 11 3" xfId="1318"/>
    <cellStyle name="표준 110" xfId="1319"/>
    <cellStyle name="표준 110 2" xfId="1320"/>
    <cellStyle name="표준 110 2 2" xfId="1321"/>
    <cellStyle name="표준 110 3" xfId="1322"/>
    <cellStyle name="표준 111" xfId="1323"/>
    <cellStyle name="표준 111 2" xfId="1324"/>
    <cellStyle name="표준 111 2 2" xfId="1325"/>
    <cellStyle name="표준 111 3" xfId="1326"/>
    <cellStyle name="표준 112" xfId="1327"/>
    <cellStyle name="표준 112 2" xfId="1328"/>
    <cellStyle name="표준 112 2 2" xfId="1329"/>
    <cellStyle name="표준 112 3" xfId="1330"/>
    <cellStyle name="표준 113" xfId="1331"/>
    <cellStyle name="표준 113 2" xfId="1332"/>
    <cellStyle name="표준 113 2 2" xfId="1333"/>
    <cellStyle name="표준 113 3" xfId="1334"/>
    <cellStyle name="표준 114" xfId="1335"/>
    <cellStyle name="표준 114 2" xfId="1336"/>
    <cellStyle name="표준 114 2 2" xfId="1337"/>
    <cellStyle name="표준 114 3" xfId="1338"/>
    <cellStyle name="표준 115" xfId="1339"/>
    <cellStyle name="표준 115 2" xfId="1340"/>
    <cellStyle name="표준 116" xfId="1341"/>
    <cellStyle name="표준 116 2" xfId="1342"/>
    <cellStyle name="표준 117" xfId="1343"/>
    <cellStyle name="표준 118" xfId="1344"/>
    <cellStyle name="표준 119" xfId="1345"/>
    <cellStyle name="표준 12" xfId="1346"/>
    <cellStyle name="표준 12 2" xfId="1347"/>
    <cellStyle name="표준 12 3" xfId="1348"/>
    <cellStyle name="표준 13" xfId="1349"/>
    <cellStyle name="표준 13 2" xfId="1350"/>
    <cellStyle name="표준 13 3" xfId="1351"/>
    <cellStyle name="표준 13 4" xfId="1352"/>
    <cellStyle name="표준 14" xfId="1353"/>
    <cellStyle name="표준 14 2" xfId="1354"/>
    <cellStyle name="표준 15" xfId="1355"/>
    <cellStyle name="표준 15 2" xfId="1356"/>
    <cellStyle name="표준 16" xfId="1357"/>
    <cellStyle name="표준 16 2" xfId="1358"/>
    <cellStyle name="표준 17" xfId="1359"/>
    <cellStyle name="표준 17 2" xfId="1360"/>
    <cellStyle name="표준 18" xfId="1361"/>
    <cellStyle name="표준 18 2" xfId="1362"/>
    <cellStyle name="표준 19" xfId="1363"/>
    <cellStyle name="표준 19 2" xfId="1364"/>
    <cellStyle name="표준 19 3" xfId="1365"/>
    <cellStyle name="표준 19 4" xfId="1366"/>
    <cellStyle name="표준 19 5" xfId="1367"/>
    <cellStyle name="표준 19_14-16.공공도서관" xfId="1368"/>
    <cellStyle name="표준 2" xfId="1369"/>
    <cellStyle name="표준 2 10" xfId="1370"/>
    <cellStyle name="표준 2 11" xfId="1371"/>
    <cellStyle name="표준 2 11 2" xfId="1372"/>
    <cellStyle name="표준 2 12" xfId="1373"/>
    <cellStyle name="표준 2 13" xfId="1374"/>
    <cellStyle name="표준 2 14" xfId="1375"/>
    <cellStyle name="표준 2 15" xfId="1376"/>
    <cellStyle name="표준 2 2" xfId="1377"/>
    <cellStyle name="표준 2 2 2" xfId="1378"/>
    <cellStyle name="표준 2 2 2 2" xfId="1379"/>
    <cellStyle name="표준 2 2 3" xfId="1380"/>
    <cellStyle name="표준 2 2 3 2" xfId="1381"/>
    <cellStyle name="표준 2 2_1) 도로시설물" xfId="1382"/>
    <cellStyle name="표준 2 3" xfId="1383"/>
    <cellStyle name="표준 2 3 2" xfId="1384"/>
    <cellStyle name="표준 2 3 2 2" xfId="1385"/>
    <cellStyle name="표준 2 4" xfId="1386"/>
    <cellStyle name="표준 2 4 2" xfId="1387"/>
    <cellStyle name="표준 2 5" xfId="1388"/>
    <cellStyle name="표준 2 5 2" xfId="1389"/>
    <cellStyle name="표준 2 5 3" xfId="1390"/>
    <cellStyle name="표준 2 5 4" xfId="1391"/>
    <cellStyle name="표준 2 6" xfId="1392"/>
    <cellStyle name="표준 2 7" xfId="1393"/>
    <cellStyle name="표준 2 8" xfId="1394"/>
    <cellStyle name="표준 2 9" xfId="1395"/>
    <cellStyle name="표준 2_(완료)통계연보자료_사업체(출판인쇄기록매체등)이병우" xfId="1396"/>
    <cellStyle name="표준 20" xfId="1397"/>
    <cellStyle name="표준 20 2" xfId="1398"/>
    <cellStyle name="표준 20 3" xfId="1399"/>
    <cellStyle name="표준 20 4" xfId="1400"/>
    <cellStyle name="표준 20 5" xfId="1401"/>
    <cellStyle name="표준 20 6" xfId="1402"/>
    <cellStyle name="표준 21" xfId="1403"/>
    <cellStyle name="표준 21 2" xfId="1404"/>
    <cellStyle name="표준 21 3" xfId="1405"/>
    <cellStyle name="표준 21 4" xfId="1406"/>
    <cellStyle name="표준 21 5" xfId="1407"/>
    <cellStyle name="표준 21 6" xfId="1408"/>
    <cellStyle name="표준 22" xfId="1409"/>
    <cellStyle name="표준 22 2" xfId="1410"/>
    <cellStyle name="표준 22 3" xfId="1411"/>
    <cellStyle name="표준 22 4" xfId="1412"/>
    <cellStyle name="표준 22 5" xfId="1413"/>
    <cellStyle name="표준 22 6" xfId="1414"/>
    <cellStyle name="표준 23" xfId="1415"/>
    <cellStyle name="표준 23 2" xfId="1416"/>
    <cellStyle name="표준 24" xfId="1417"/>
    <cellStyle name="표준 24 2" xfId="1418"/>
    <cellStyle name="표준 25" xfId="1419"/>
    <cellStyle name="표준 25 2" xfId="1420"/>
    <cellStyle name="표준 256" xfId="1421"/>
    <cellStyle name="표준 257" xfId="1422"/>
    <cellStyle name="표준 258" xfId="1423"/>
    <cellStyle name="표준 259" xfId="1424"/>
    <cellStyle name="표준 26" xfId="1425"/>
    <cellStyle name="표준 26 2" xfId="1426"/>
    <cellStyle name="표준 260" xfId="1427"/>
    <cellStyle name="표준 261" xfId="1428"/>
    <cellStyle name="표준 262" xfId="1429"/>
    <cellStyle name="표준 263" xfId="1430"/>
    <cellStyle name="표준 264" xfId="1431"/>
    <cellStyle name="표준 265" xfId="1432"/>
    <cellStyle name="표준 266" xfId="1433"/>
    <cellStyle name="표준 267" xfId="1434"/>
    <cellStyle name="표준 268" xfId="1435"/>
    <cellStyle name="표준 269" xfId="1436"/>
    <cellStyle name="표준 27" xfId="1437"/>
    <cellStyle name="표준 27 10" xfId="1438"/>
    <cellStyle name="표준 27 2" xfId="1439"/>
    <cellStyle name="표준 27 2 2" xfId="1440"/>
    <cellStyle name="표준 27 2 2 2" xfId="1441"/>
    <cellStyle name="표준 27 2 2 2 2" xfId="1442"/>
    <cellStyle name="표준 27 2 2 3" xfId="1443"/>
    <cellStyle name="표준 27 2 3" xfId="1444"/>
    <cellStyle name="표준 27 2 3 2" xfId="1445"/>
    <cellStyle name="표준 27 2 3 2 2" xfId="1446"/>
    <cellStyle name="표준 27 2 3 3" xfId="1447"/>
    <cellStyle name="표준 27 2 4" xfId="1448"/>
    <cellStyle name="표준 27 2 4 2" xfId="1449"/>
    <cellStyle name="표준 27 2 5" xfId="1450"/>
    <cellStyle name="표준 27 3" xfId="1451"/>
    <cellStyle name="표준 27 3 2" xfId="1452"/>
    <cellStyle name="표준 27 3 2 2" xfId="1453"/>
    <cellStyle name="표준 27 3 2 2 2" xfId="1454"/>
    <cellStyle name="표준 27 3 2 3" xfId="1455"/>
    <cellStyle name="표준 27 3 3" xfId="1456"/>
    <cellStyle name="표준 27 3 3 2" xfId="1457"/>
    <cellStyle name="표준 27 3 3 2 2" xfId="1458"/>
    <cellStyle name="표준 27 3 3 3" xfId="1459"/>
    <cellStyle name="표준 27 3 4" xfId="1460"/>
    <cellStyle name="표준 27 3 4 2" xfId="1461"/>
    <cellStyle name="표준 27 3 5" xfId="1462"/>
    <cellStyle name="표준 27 4" xfId="1463"/>
    <cellStyle name="표준 27 4 2" xfId="1464"/>
    <cellStyle name="표준 27 4 2 2" xfId="1465"/>
    <cellStyle name="표준 27 4 3" xfId="1466"/>
    <cellStyle name="표준 27 5" xfId="1467"/>
    <cellStyle name="표준 27 5 2" xfId="1468"/>
    <cellStyle name="표준 27 5 2 2" xfId="1469"/>
    <cellStyle name="표준 27 5 3" xfId="1470"/>
    <cellStyle name="표준 27 6" xfId="1471"/>
    <cellStyle name="표준 27 6 2" xfId="1472"/>
    <cellStyle name="표준 27 6 2 2" xfId="1473"/>
    <cellStyle name="표준 27 6 3" xfId="1474"/>
    <cellStyle name="표준 27 7" xfId="1475"/>
    <cellStyle name="표준 27 7 2" xfId="1476"/>
    <cellStyle name="표준 27 7 2 2" xfId="1477"/>
    <cellStyle name="표준 27 7 3" xfId="1478"/>
    <cellStyle name="표준 27 8" xfId="1479"/>
    <cellStyle name="표준 27 8 2" xfId="1480"/>
    <cellStyle name="표준 27 8 2 2" xfId="1481"/>
    <cellStyle name="표준 27 8 3" xfId="1482"/>
    <cellStyle name="표준 27 9" xfId="1483"/>
    <cellStyle name="표준 27 9 2" xfId="1484"/>
    <cellStyle name="표준 270" xfId="1485"/>
    <cellStyle name="표준 271" xfId="1486"/>
    <cellStyle name="표준 272" xfId="1487"/>
    <cellStyle name="표준 273" xfId="1488"/>
    <cellStyle name="표준 274" xfId="1489"/>
    <cellStyle name="표준 275" xfId="1490"/>
    <cellStyle name="표준 276" xfId="1491"/>
    <cellStyle name="표준 277" xfId="1492"/>
    <cellStyle name="표준 278" xfId="1493"/>
    <cellStyle name="표준 279" xfId="1494"/>
    <cellStyle name="표준 28" xfId="1495"/>
    <cellStyle name="표준 28 10" xfId="1496"/>
    <cellStyle name="표준 28 2" xfId="1497"/>
    <cellStyle name="표준 28 2 2" xfId="1498"/>
    <cellStyle name="표준 28 2 2 2" xfId="1499"/>
    <cellStyle name="표준 28 2 2 2 2" xfId="1500"/>
    <cellStyle name="표준 28 2 2 3" xfId="1501"/>
    <cellStyle name="표준 28 2 3" xfId="1502"/>
    <cellStyle name="표준 28 2 3 2" xfId="1503"/>
    <cellStyle name="표준 28 2 3 2 2" xfId="1504"/>
    <cellStyle name="표준 28 2 3 3" xfId="1505"/>
    <cellStyle name="표준 28 2 4" xfId="1506"/>
    <cellStyle name="표준 28 2 4 2" xfId="1507"/>
    <cellStyle name="표준 28 2 5" xfId="1508"/>
    <cellStyle name="표준 28 3" xfId="1509"/>
    <cellStyle name="표준 28 3 2" xfId="1510"/>
    <cellStyle name="표준 28 3 2 2" xfId="1511"/>
    <cellStyle name="표준 28 3 2 2 2" xfId="1512"/>
    <cellStyle name="표준 28 3 2 3" xfId="1513"/>
    <cellStyle name="표준 28 3 3" xfId="1514"/>
    <cellStyle name="표준 28 3 3 2" xfId="1515"/>
    <cellStyle name="표준 28 3 3 2 2" xfId="1516"/>
    <cellStyle name="표준 28 3 3 3" xfId="1517"/>
    <cellStyle name="표준 28 3 4" xfId="1518"/>
    <cellStyle name="표준 28 3 4 2" xfId="1519"/>
    <cellStyle name="표준 28 3 5" xfId="1520"/>
    <cellStyle name="표준 28 4" xfId="1521"/>
    <cellStyle name="표준 28 4 2" xfId="1522"/>
    <cellStyle name="표준 28 4 2 2" xfId="1523"/>
    <cellStyle name="표준 28 4 3" xfId="1524"/>
    <cellStyle name="표준 28 5" xfId="1525"/>
    <cellStyle name="표준 28 5 2" xfId="1526"/>
    <cellStyle name="표준 28 5 2 2" xfId="1527"/>
    <cellStyle name="표준 28 5 3" xfId="1528"/>
    <cellStyle name="표준 28 6" xfId="1529"/>
    <cellStyle name="표준 28 6 2" xfId="1530"/>
    <cellStyle name="표준 28 6 2 2" xfId="1531"/>
    <cellStyle name="표준 28 6 3" xfId="1532"/>
    <cellStyle name="표준 28 7" xfId="1533"/>
    <cellStyle name="표준 28 7 2" xfId="1534"/>
    <cellStyle name="표준 28 7 2 2" xfId="1535"/>
    <cellStyle name="표준 28 7 3" xfId="1536"/>
    <cellStyle name="표준 28 8" xfId="1537"/>
    <cellStyle name="표준 28 8 2" xfId="1538"/>
    <cellStyle name="표준 28 8 2 2" xfId="1539"/>
    <cellStyle name="표준 28 8 3" xfId="1540"/>
    <cellStyle name="표준 28 9" xfId="1541"/>
    <cellStyle name="표준 28 9 2" xfId="1542"/>
    <cellStyle name="표준 280" xfId="1543"/>
    <cellStyle name="표준 281" xfId="1544"/>
    <cellStyle name="표준 282" xfId="1545"/>
    <cellStyle name="표준 283" xfId="1546"/>
    <cellStyle name="표준 284" xfId="1547"/>
    <cellStyle name="표준 285" xfId="1548"/>
    <cellStyle name="표준 286" xfId="1549"/>
    <cellStyle name="표준 287" xfId="1550"/>
    <cellStyle name="표준 288" xfId="1551"/>
    <cellStyle name="표준 289" xfId="1552"/>
    <cellStyle name="표준 29" xfId="1553"/>
    <cellStyle name="표준 29 10" xfId="1554"/>
    <cellStyle name="표준 29 2" xfId="1555"/>
    <cellStyle name="표준 29 2 2" xfId="1556"/>
    <cellStyle name="표준 29 2 2 2" xfId="1557"/>
    <cellStyle name="표준 29 2 2 2 2" xfId="1558"/>
    <cellStyle name="표준 29 2 2 3" xfId="1559"/>
    <cellStyle name="표준 29 2 3" xfId="1560"/>
    <cellStyle name="표준 29 2 3 2" xfId="1561"/>
    <cellStyle name="표준 29 2 3 2 2" xfId="1562"/>
    <cellStyle name="표준 29 2 3 3" xfId="1563"/>
    <cellStyle name="표준 29 2 4" xfId="1564"/>
    <cellStyle name="표준 29 2 4 2" xfId="1565"/>
    <cellStyle name="표준 29 2 5" xfId="1566"/>
    <cellStyle name="표준 29 3" xfId="1567"/>
    <cellStyle name="표준 29 3 2" xfId="1568"/>
    <cellStyle name="표준 29 3 2 2" xfId="1569"/>
    <cellStyle name="표준 29 3 2 2 2" xfId="1570"/>
    <cellStyle name="표준 29 3 2 3" xfId="1571"/>
    <cellStyle name="표준 29 3 3" xfId="1572"/>
    <cellStyle name="표준 29 3 3 2" xfId="1573"/>
    <cellStyle name="표준 29 3 3 2 2" xfId="1574"/>
    <cellStyle name="표준 29 3 3 3" xfId="1575"/>
    <cellStyle name="표준 29 3 4" xfId="1576"/>
    <cellStyle name="표준 29 3 4 2" xfId="1577"/>
    <cellStyle name="표준 29 3 5" xfId="1578"/>
    <cellStyle name="표준 29 4" xfId="1579"/>
    <cellStyle name="표준 29 4 2" xfId="1580"/>
    <cellStyle name="표준 29 4 2 2" xfId="1581"/>
    <cellStyle name="표준 29 4 3" xfId="1582"/>
    <cellStyle name="표준 29 5" xfId="1583"/>
    <cellStyle name="표준 29 5 2" xfId="1584"/>
    <cellStyle name="표준 29 5 2 2" xfId="1585"/>
    <cellStyle name="표준 29 5 3" xfId="1586"/>
    <cellStyle name="표준 29 6" xfId="1587"/>
    <cellStyle name="표준 29 6 2" xfId="1588"/>
    <cellStyle name="표준 29 6 2 2" xfId="1589"/>
    <cellStyle name="표준 29 6 3" xfId="1590"/>
    <cellStyle name="표준 29 7" xfId="1591"/>
    <cellStyle name="표준 29 7 2" xfId="1592"/>
    <cellStyle name="표준 29 7 2 2" xfId="1593"/>
    <cellStyle name="표준 29 7 3" xfId="1594"/>
    <cellStyle name="표준 29 8" xfId="1595"/>
    <cellStyle name="표준 29 8 2" xfId="1596"/>
    <cellStyle name="표준 29 8 2 2" xfId="1597"/>
    <cellStyle name="표준 29 8 3" xfId="1598"/>
    <cellStyle name="표준 29 9" xfId="1599"/>
    <cellStyle name="표준 29 9 2" xfId="1600"/>
    <cellStyle name="표준 290" xfId="1601"/>
    <cellStyle name="표준 291" xfId="1602"/>
    <cellStyle name="표준 292" xfId="1603"/>
    <cellStyle name="표준 293" xfId="1604"/>
    <cellStyle name="표준 294" xfId="1605"/>
    <cellStyle name="표준 295" xfId="1606"/>
    <cellStyle name="표준 296" xfId="1607"/>
    <cellStyle name="표준 297" xfId="1608"/>
    <cellStyle name="표준 298" xfId="1609"/>
    <cellStyle name="표준 299" xfId="1610"/>
    <cellStyle name="표준 3" xfId="1611"/>
    <cellStyle name="표준 3 10" xfId="1612"/>
    <cellStyle name="표준 3 2" xfId="1613"/>
    <cellStyle name="표준 3 3" xfId="1614"/>
    <cellStyle name="표준 3 4" xfId="1615"/>
    <cellStyle name="표준 3 4 2" xfId="1616"/>
    <cellStyle name="표준 3 5" xfId="1617"/>
    <cellStyle name="표준 3 6" xfId="1618"/>
    <cellStyle name="표준 3 7" xfId="1619"/>
    <cellStyle name="표준 3 8" xfId="1620"/>
    <cellStyle name="표준 3 9" xfId="1621"/>
    <cellStyle name="표준 3 9 10" xfId="1622"/>
    <cellStyle name="표준 3 9 2" xfId="1623"/>
    <cellStyle name="표준 3 9 2 2" xfId="1624"/>
    <cellStyle name="표준 3 9 2 2 2" xfId="1625"/>
    <cellStyle name="표준 3 9 2 2 2 2" xfId="1626"/>
    <cellStyle name="표준 3 9 2 2 3" xfId="1627"/>
    <cellStyle name="표준 3 9 2 3" xfId="1628"/>
    <cellStyle name="표준 3 9 2 3 2" xfId="1629"/>
    <cellStyle name="표준 3 9 2 3 2 2" xfId="1630"/>
    <cellStyle name="표준 3 9 2 3 3" xfId="1631"/>
    <cellStyle name="표준 3 9 2 4" xfId="1632"/>
    <cellStyle name="표준 3 9 2 4 2" xfId="1633"/>
    <cellStyle name="표준 3 9 2 5" xfId="1634"/>
    <cellStyle name="표준 3 9 3" xfId="1635"/>
    <cellStyle name="표준 3 9 3 2" xfId="1636"/>
    <cellStyle name="표준 3 9 3 2 2" xfId="1637"/>
    <cellStyle name="표준 3 9 3 2 2 2" xfId="1638"/>
    <cellStyle name="표준 3 9 3 2 3" xfId="1639"/>
    <cellStyle name="표준 3 9 3 3" xfId="1640"/>
    <cellStyle name="표준 3 9 3 3 2" xfId="1641"/>
    <cellStyle name="표준 3 9 3 3 2 2" xfId="1642"/>
    <cellStyle name="표준 3 9 3 3 3" xfId="1643"/>
    <cellStyle name="표준 3 9 3 4" xfId="1644"/>
    <cellStyle name="표준 3 9 3 4 2" xfId="1645"/>
    <cellStyle name="표준 3 9 3 5" xfId="1646"/>
    <cellStyle name="표준 3 9 4" xfId="1647"/>
    <cellStyle name="표준 3 9 4 2" xfId="1648"/>
    <cellStyle name="표준 3 9 4 2 2" xfId="1649"/>
    <cellStyle name="표준 3 9 4 3" xfId="1650"/>
    <cellStyle name="표준 3 9 5" xfId="1651"/>
    <cellStyle name="표준 3 9 5 2" xfId="1652"/>
    <cellStyle name="표준 3 9 5 2 2" xfId="1653"/>
    <cellStyle name="표준 3 9 5 3" xfId="1654"/>
    <cellStyle name="표준 3 9 6" xfId="1655"/>
    <cellStyle name="표준 3 9 6 2" xfId="1656"/>
    <cellStyle name="표준 3 9 6 2 2" xfId="1657"/>
    <cellStyle name="표준 3 9 6 3" xfId="1658"/>
    <cellStyle name="표준 3 9 7" xfId="1659"/>
    <cellStyle name="표준 3 9 7 2" xfId="1660"/>
    <cellStyle name="표준 3 9 7 2 2" xfId="1661"/>
    <cellStyle name="표준 3 9 7 3" xfId="1662"/>
    <cellStyle name="표준 3 9 8" xfId="1663"/>
    <cellStyle name="표준 3 9 8 2" xfId="1664"/>
    <cellStyle name="표준 3 9 8 2 2" xfId="1665"/>
    <cellStyle name="표준 3 9 8 3" xfId="1666"/>
    <cellStyle name="표준 3 9 9" xfId="1667"/>
    <cellStyle name="표준 3 9 9 2" xfId="1668"/>
    <cellStyle name="표준 3_09-주택건설" xfId="1669"/>
    <cellStyle name="표준 30" xfId="1670"/>
    <cellStyle name="표준 30 2" xfId="1671"/>
    <cellStyle name="표준 30 2 2" xfId="1672"/>
    <cellStyle name="표준 30 2 2 2" xfId="1673"/>
    <cellStyle name="표준 30 2 3" xfId="1674"/>
    <cellStyle name="표준 300" xfId="1675"/>
    <cellStyle name="표준 301" xfId="1676"/>
    <cellStyle name="표준 302" xfId="1677"/>
    <cellStyle name="표준 303" xfId="1678"/>
    <cellStyle name="표준 304" xfId="1679"/>
    <cellStyle name="표준 305" xfId="1680"/>
    <cellStyle name="표준 306" xfId="1681"/>
    <cellStyle name="표준 307" xfId="1682"/>
    <cellStyle name="표준 308" xfId="1683"/>
    <cellStyle name="표준 309" xfId="1684"/>
    <cellStyle name="표준 31" xfId="1685"/>
    <cellStyle name="표준 31 2" xfId="1686"/>
    <cellStyle name="표준 31 2 2" xfId="1687"/>
    <cellStyle name="표준 31 2 2 2" xfId="1688"/>
    <cellStyle name="표준 31 2 3" xfId="1689"/>
    <cellStyle name="표준 310" xfId="1690"/>
    <cellStyle name="표준 311" xfId="1691"/>
    <cellStyle name="표준 312" xfId="1692"/>
    <cellStyle name="표준 313" xfId="1693"/>
    <cellStyle name="표준 314" xfId="1694"/>
    <cellStyle name="표준 315" xfId="1695"/>
    <cellStyle name="표준 316" xfId="1696"/>
    <cellStyle name="표준 317" xfId="1697"/>
    <cellStyle name="표준 318" xfId="1698"/>
    <cellStyle name="표준 319" xfId="1699"/>
    <cellStyle name="표준 32" xfId="1700"/>
    <cellStyle name="표준 32 2" xfId="1701"/>
    <cellStyle name="표준 32 2 2" xfId="1702"/>
    <cellStyle name="표준 32 2 2 2" xfId="1703"/>
    <cellStyle name="표준 32 2 3" xfId="1704"/>
    <cellStyle name="표준 320" xfId="1705"/>
    <cellStyle name="표준 321" xfId="1706"/>
    <cellStyle name="표준 322" xfId="1707"/>
    <cellStyle name="표준 323" xfId="1708"/>
    <cellStyle name="표준 324" xfId="1709"/>
    <cellStyle name="표준 325" xfId="1710"/>
    <cellStyle name="표준 326" xfId="1711"/>
    <cellStyle name="표준 327" xfId="1712"/>
    <cellStyle name="표준 328" xfId="1713"/>
    <cellStyle name="표준 329" xfId="1714"/>
    <cellStyle name="표준 33" xfId="1715"/>
    <cellStyle name="표준 33 2" xfId="1716"/>
    <cellStyle name="표준 33 2 2" xfId="1717"/>
    <cellStyle name="표준 33 2 2 2" xfId="1718"/>
    <cellStyle name="표준 33 2 3" xfId="1719"/>
    <cellStyle name="표준 330" xfId="1720"/>
    <cellStyle name="표준 331" xfId="1721"/>
    <cellStyle name="표준 332" xfId="1722"/>
    <cellStyle name="표준 333" xfId="1723"/>
    <cellStyle name="표준 334" xfId="1724"/>
    <cellStyle name="표준 335" xfId="1725"/>
    <cellStyle name="표준 336" xfId="1726"/>
    <cellStyle name="표준 337" xfId="1727"/>
    <cellStyle name="표준 338" xfId="1728"/>
    <cellStyle name="표준 339" xfId="1729"/>
    <cellStyle name="표준 34" xfId="1730"/>
    <cellStyle name="표준 34 2" xfId="1731"/>
    <cellStyle name="표준 34 2 2" xfId="1732"/>
    <cellStyle name="표준 34 2 2 2" xfId="1733"/>
    <cellStyle name="표준 34 2 3" xfId="1734"/>
    <cellStyle name="표준 340" xfId="1735"/>
    <cellStyle name="표준 341" xfId="1736"/>
    <cellStyle name="표준 342" xfId="1737"/>
    <cellStyle name="표준 343" xfId="1738"/>
    <cellStyle name="표준 344" xfId="1739"/>
    <cellStyle name="표준 345" xfId="1740"/>
    <cellStyle name="표준 346" xfId="1741"/>
    <cellStyle name="표준 347" xfId="1742"/>
    <cellStyle name="표준 348" xfId="1743"/>
    <cellStyle name="표준 349" xfId="1744"/>
    <cellStyle name="표준 35" xfId="1745"/>
    <cellStyle name="표준 35 2" xfId="1746"/>
    <cellStyle name="표준 35 2 2" xfId="1747"/>
    <cellStyle name="표준 35 2 2 2" xfId="1748"/>
    <cellStyle name="표준 35 2 3" xfId="1749"/>
    <cellStyle name="표준 350" xfId="1750"/>
    <cellStyle name="표준 351" xfId="1751"/>
    <cellStyle name="표준 352" xfId="1752"/>
    <cellStyle name="표준 353" xfId="1753"/>
    <cellStyle name="표준 354" xfId="1754"/>
    <cellStyle name="표준 355" xfId="1755"/>
    <cellStyle name="표준 36" xfId="1756"/>
    <cellStyle name="표준 36 2" xfId="1757"/>
    <cellStyle name="표준 36 2 2" xfId="1758"/>
    <cellStyle name="표준 36 2 2 2" xfId="1759"/>
    <cellStyle name="표준 36 2 3" xfId="1760"/>
    <cellStyle name="표준 37" xfId="1761"/>
    <cellStyle name="표준 37 2" xfId="1762"/>
    <cellStyle name="표준 37 2 2" xfId="1763"/>
    <cellStyle name="표준 37 2 2 2" xfId="1764"/>
    <cellStyle name="표준 37 2 3" xfId="1765"/>
    <cellStyle name="표준 38" xfId="1766"/>
    <cellStyle name="표준 38 2" xfId="1767"/>
    <cellStyle name="표준 38 3" xfId="1768"/>
    <cellStyle name="표준 38 4" xfId="1769"/>
    <cellStyle name="표준 39" xfId="1770"/>
    <cellStyle name="표준 39 2" xfId="1771"/>
    <cellStyle name="표준 39 3" xfId="1772"/>
    <cellStyle name="표준 39 4" xfId="1773"/>
    <cellStyle name="표준 4" xfId="1774"/>
    <cellStyle name="표준 4 2" xfId="1775"/>
    <cellStyle name="표준 4 3" xfId="1776"/>
    <cellStyle name="표준 4 4" xfId="1777"/>
    <cellStyle name="표준 4 5" xfId="1778"/>
    <cellStyle name="표준 4 6" xfId="1779"/>
    <cellStyle name="표준 4 7" xfId="1780"/>
    <cellStyle name="표준 4 8" xfId="1781"/>
    <cellStyle name="표준 4_1) 도로시설물" xfId="1782"/>
    <cellStyle name="표준 40" xfId="1783"/>
    <cellStyle name="표준 40 2" xfId="1784"/>
    <cellStyle name="표준 40 3" xfId="1785"/>
    <cellStyle name="표준 40 4" xfId="1786"/>
    <cellStyle name="표준 41" xfId="1787"/>
    <cellStyle name="표준 41 2" xfId="1788"/>
    <cellStyle name="표준 41 3" xfId="1789"/>
    <cellStyle name="표준 41 4" xfId="1790"/>
    <cellStyle name="표준 42" xfId="1791"/>
    <cellStyle name="표준 42 2" xfId="1792"/>
    <cellStyle name="표준 42 3" xfId="1793"/>
    <cellStyle name="표준 42 4" xfId="1794"/>
    <cellStyle name="표준 43" xfId="1795"/>
    <cellStyle name="표준 43 2" xfId="1796"/>
    <cellStyle name="표준 43 2 2" xfId="1797"/>
    <cellStyle name="표준 43 2 2 2" xfId="1798"/>
    <cellStyle name="표준 43 2 3" xfId="1799"/>
    <cellStyle name="표준 44" xfId="1800"/>
    <cellStyle name="표준 44 2" xfId="1801"/>
    <cellStyle name="표준 44 3" xfId="1802"/>
    <cellStyle name="표준 44 4" xfId="1803"/>
    <cellStyle name="표준 45" xfId="1804"/>
    <cellStyle name="표준 45 2" xfId="1805"/>
    <cellStyle name="표준 45 3" xfId="1806"/>
    <cellStyle name="표준 45 4" xfId="1807"/>
    <cellStyle name="표준 46" xfId="1808"/>
    <cellStyle name="표준 46 2" xfId="1809"/>
    <cellStyle name="표준 46 3" xfId="1810"/>
    <cellStyle name="표준 46 4" xfId="1811"/>
    <cellStyle name="표준 47" xfId="1812"/>
    <cellStyle name="표준 47 2" xfId="1813"/>
    <cellStyle name="표준 47 3" xfId="1814"/>
    <cellStyle name="표준 47 4" xfId="1815"/>
    <cellStyle name="표준 48" xfId="1816"/>
    <cellStyle name="표준 48 2" xfId="1817"/>
    <cellStyle name="표준 48 3" xfId="1818"/>
    <cellStyle name="표준 48 4" xfId="1819"/>
    <cellStyle name="표준 49" xfId="1820"/>
    <cellStyle name="표준 49 2" xfId="1821"/>
    <cellStyle name="표준 49 3" xfId="1822"/>
    <cellStyle name="표준 49 4" xfId="1823"/>
    <cellStyle name="표준 5" xfId="1824"/>
    <cellStyle name="표준 5 2" xfId="1825"/>
    <cellStyle name="표준 5 3" xfId="1826"/>
    <cellStyle name="표준 5 4" xfId="1827"/>
    <cellStyle name="표준 5 5" xfId="1828"/>
    <cellStyle name="표준 5 6" xfId="1829"/>
    <cellStyle name="표준 5 7" xfId="1830"/>
    <cellStyle name="표준 50" xfId="1831"/>
    <cellStyle name="표준 50 2" xfId="1832"/>
    <cellStyle name="표준 50 3" xfId="1833"/>
    <cellStyle name="표준 50 4" xfId="1834"/>
    <cellStyle name="표준 51" xfId="1835"/>
    <cellStyle name="표준 51 2" xfId="1836"/>
    <cellStyle name="표준 51 3" xfId="1837"/>
    <cellStyle name="표준 51 4" xfId="1838"/>
    <cellStyle name="표준 52" xfId="1839"/>
    <cellStyle name="표준 52 2" xfId="1840"/>
    <cellStyle name="표준 52 3" xfId="1841"/>
    <cellStyle name="표준 52 4" xfId="1842"/>
    <cellStyle name="표준 53" xfId="1843"/>
    <cellStyle name="표준 53 2" xfId="1844"/>
    <cellStyle name="표준 53 3" xfId="1845"/>
    <cellStyle name="표준 53 4" xfId="1846"/>
    <cellStyle name="표준 54" xfId="1847"/>
    <cellStyle name="표준 54 2" xfId="1848"/>
    <cellStyle name="표준 54 3" xfId="1849"/>
    <cellStyle name="표준 54 4" xfId="1850"/>
    <cellStyle name="표준 55" xfId="1851"/>
    <cellStyle name="표준 55 2" xfId="1852"/>
    <cellStyle name="표준 55 3" xfId="1853"/>
    <cellStyle name="표준 55 4" xfId="1854"/>
    <cellStyle name="표준 56" xfId="1855"/>
    <cellStyle name="표준 56 2" xfId="1856"/>
    <cellStyle name="표준 56 3" xfId="1857"/>
    <cellStyle name="표준 56 4" xfId="1858"/>
    <cellStyle name="표준 57" xfId="1859"/>
    <cellStyle name="표준 57 2" xfId="1860"/>
    <cellStyle name="표준 57 3" xfId="1861"/>
    <cellStyle name="표준 57 4" xfId="1862"/>
    <cellStyle name="표준 58" xfId="1863"/>
    <cellStyle name="표준 58 2" xfId="1864"/>
    <cellStyle name="표준 58 3" xfId="1865"/>
    <cellStyle name="표준 58 4" xfId="1866"/>
    <cellStyle name="표준 59" xfId="1867"/>
    <cellStyle name="표준 59 2" xfId="1868"/>
    <cellStyle name="표준 59 3" xfId="1869"/>
    <cellStyle name="표준 59 4" xfId="1870"/>
    <cellStyle name="표준 6" xfId="1871"/>
    <cellStyle name="표준 6 2" xfId="1872"/>
    <cellStyle name="표준 6 3" xfId="1873"/>
    <cellStyle name="표준 60" xfId="1874"/>
    <cellStyle name="표준 60 2" xfId="1875"/>
    <cellStyle name="표준 60 3" xfId="1876"/>
    <cellStyle name="표준 60 4" xfId="1877"/>
    <cellStyle name="표준 61" xfId="1878"/>
    <cellStyle name="표준 61 2" xfId="1879"/>
    <cellStyle name="표준 61 3" xfId="1880"/>
    <cellStyle name="표준 61 4" xfId="1881"/>
    <cellStyle name="표준 62" xfId="1882"/>
    <cellStyle name="표준 62 2" xfId="1883"/>
    <cellStyle name="표준 62 2 10" xfId="1884"/>
    <cellStyle name="표준 62 2 2" xfId="1885"/>
    <cellStyle name="표준 62 2 2 2" xfId="1886"/>
    <cellStyle name="표준 62 2 2 2 2" xfId="1887"/>
    <cellStyle name="표준 62 2 2 2 2 2" xfId="1888"/>
    <cellStyle name="표준 62 2 2 2 3" xfId="1889"/>
    <cellStyle name="표준 62 2 2 3" xfId="1890"/>
    <cellStyle name="표준 62 2 2 3 2" xfId="1891"/>
    <cellStyle name="표준 62 2 2 3 2 2" xfId="1892"/>
    <cellStyle name="표준 62 2 2 3 3" xfId="1893"/>
    <cellStyle name="표준 62 2 2 4" xfId="1894"/>
    <cellStyle name="표준 62 2 2 4 2" xfId="1895"/>
    <cellStyle name="표준 62 2 2 5" xfId="1896"/>
    <cellStyle name="표준 62 2 3" xfId="1897"/>
    <cellStyle name="표준 62 2 3 2" xfId="1898"/>
    <cellStyle name="표준 62 2 3 2 2" xfId="1899"/>
    <cellStyle name="표준 62 2 3 2 2 2" xfId="1900"/>
    <cellStyle name="표준 62 2 3 2 3" xfId="1901"/>
    <cellStyle name="표준 62 2 3 3" xfId="1902"/>
    <cellStyle name="표준 62 2 3 3 2" xfId="1903"/>
    <cellStyle name="표준 62 2 3 3 2 2" xfId="1904"/>
    <cellStyle name="표준 62 2 3 3 3" xfId="1905"/>
    <cellStyle name="표준 62 2 3 4" xfId="1906"/>
    <cellStyle name="표준 62 2 3 4 2" xfId="1907"/>
    <cellStyle name="표준 62 2 3 5" xfId="1908"/>
    <cellStyle name="표준 62 2 4" xfId="1909"/>
    <cellStyle name="표준 62 2 4 2" xfId="1910"/>
    <cellStyle name="표준 62 2 4 2 2" xfId="1911"/>
    <cellStyle name="표준 62 2 4 3" xfId="1912"/>
    <cellStyle name="표준 62 2 5" xfId="1913"/>
    <cellStyle name="표준 62 2 5 2" xfId="1914"/>
    <cellStyle name="표준 62 2 5 2 2" xfId="1915"/>
    <cellStyle name="표준 62 2 5 3" xfId="1916"/>
    <cellStyle name="표준 62 2 6" xfId="1917"/>
    <cellStyle name="표준 62 2 6 2" xfId="1918"/>
    <cellStyle name="표준 62 2 6 2 2" xfId="1919"/>
    <cellStyle name="표준 62 2 6 3" xfId="1920"/>
    <cellStyle name="표준 62 2 7" xfId="1921"/>
    <cellStyle name="표준 62 2 7 2" xfId="1922"/>
    <cellStyle name="표준 62 2 7 2 2" xfId="1923"/>
    <cellStyle name="표준 62 2 7 3" xfId="1924"/>
    <cellStyle name="표준 62 2 8" xfId="1925"/>
    <cellStyle name="표준 62 2 8 2" xfId="1926"/>
    <cellStyle name="표준 62 2 8 2 2" xfId="1927"/>
    <cellStyle name="표준 62 2 8 3" xfId="1928"/>
    <cellStyle name="표준 62 2 9" xfId="1929"/>
    <cellStyle name="표준 62 2 9 2" xfId="1930"/>
    <cellStyle name="표준 63" xfId="1931"/>
    <cellStyle name="표준 63 2" xfId="1932"/>
    <cellStyle name="표준 63 2 10" xfId="1933"/>
    <cellStyle name="표준 63 2 2" xfId="1934"/>
    <cellStyle name="표준 63 2 2 2" xfId="1935"/>
    <cellStyle name="표준 63 2 2 2 2" xfId="1936"/>
    <cellStyle name="표준 63 2 2 2 2 2" xfId="1937"/>
    <cellStyle name="표준 63 2 2 2 3" xfId="1938"/>
    <cellStyle name="표준 63 2 2 3" xfId="1939"/>
    <cellStyle name="표준 63 2 2 3 2" xfId="1940"/>
    <cellStyle name="표준 63 2 2 3 2 2" xfId="1941"/>
    <cellStyle name="표준 63 2 2 3 3" xfId="1942"/>
    <cellStyle name="표준 63 2 2 4" xfId="1943"/>
    <cellStyle name="표준 63 2 2 4 2" xfId="1944"/>
    <cellStyle name="표준 63 2 2 5" xfId="1945"/>
    <cellStyle name="표준 63 2 3" xfId="1946"/>
    <cellStyle name="표준 63 2 3 2" xfId="1947"/>
    <cellStyle name="표준 63 2 3 2 2" xfId="1948"/>
    <cellStyle name="표준 63 2 3 2 2 2" xfId="1949"/>
    <cellStyle name="표준 63 2 3 2 3" xfId="1950"/>
    <cellStyle name="표준 63 2 3 3" xfId="1951"/>
    <cellStyle name="표준 63 2 3 3 2" xfId="1952"/>
    <cellStyle name="표준 63 2 3 3 2 2" xfId="1953"/>
    <cellStyle name="표준 63 2 3 3 3" xfId="1954"/>
    <cellStyle name="표준 63 2 3 4" xfId="1955"/>
    <cellStyle name="표준 63 2 3 4 2" xfId="1956"/>
    <cellStyle name="표준 63 2 3 5" xfId="1957"/>
    <cellStyle name="표준 63 2 4" xfId="1958"/>
    <cellStyle name="표준 63 2 4 2" xfId="1959"/>
    <cellStyle name="표준 63 2 4 2 2" xfId="1960"/>
    <cellStyle name="표준 63 2 4 3" xfId="1961"/>
    <cellStyle name="표준 63 2 5" xfId="1962"/>
    <cellStyle name="표준 63 2 5 2" xfId="1963"/>
    <cellStyle name="표준 63 2 5 2 2" xfId="1964"/>
    <cellStyle name="표준 63 2 5 3" xfId="1965"/>
    <cellStyle name="표준 63 2 6" xfId="1966"/>
    <cellStyle name="표준 63 2 6 2" xfId="1967"/>
    <cellStyle name="표준 63 2 6 2 2" xfId="1968"/>
    <cellStyle name="표준 63 2 6 3" xfId="1969"/>
    <cellStyle name="표준 63 2 7" xfId="1970"/>
    <cellStyle name="표준 63 2 7 2" xfId="1971"/>
    <cellStyle name="표준 63 2 7 2 2" xfId="1972"/>
    <cellStyle name="표준 63 2 7 3" xfId="1973"/>
    <cellStyle name="표준 63 2 8" xfId="1974"/>
    <cellStyle name="표준 63 2 8 2" xfId="1975"/>
    <cellStyle name="표준 63 2 8 2 2" xfId="1976"/>
    <cellStyle name="표준 63 2 8 3" xfId="1977"/>
    <cellStyle name="표준 63 2 9" xfId="1978"/>
    <cellStyle name="표준 63 2 9 2" xfId="1979"/>
    <cellStyle name="표준 64" xfId="1980"/>
    <cellStyle name="표준 64 2" xfId="1981"/>
    <cellStyle name="표준 64 2 10" xfId="1982"/>
    <cellStyle name="표준 64 2 2" xfId="1983"/>
    <cellStyle name="표준 64 2 2 2" xfId="1984"/>
    <cellStyle name="표준 64 2 2 2 2" xfId="1985"/>
    <cellStyle name="표준 64 2 2 2 2 2" xfId="1986"/>
    <cellStyle name="표준 64 2 2 2 3" xfId="1987"/>
    <cellStyle name="표준 64 2 2 3" xfId="1988"/>
    <cellStyle name="표준 64 2 2 3 2" xfId="1989"/>
    <cellStyle name="표준 64 2 2 3 2 2" xfId="1990"/>
    <cellStyle name="표준 64 2 2 3 3" xfId="1991"/>
    <cellStyle name="표준 64 2 2 4" xfId="1992"/>
    <cellStyle name="표준 64 2 2 4 2" xfId="1993"/>
    <cellStyle name="표준 64 2 2 5" xfId="1994"/>
    <cellStyle name="표준 64 2 3" xfId="1995"/>
    <cellStyle name="표준 64 2 3 2" xfId="1996"/>
    <cellStyle name="표준 64 2 3 2 2" xfId="1997"/>
    <cellStyle name="표준 64 2 3 2 2 2" xfId="1998"/>
    <cellStyle name="표준 64 2 3 2 3" xfId="1999"/>
    <cellStyle name="표준 64 2 3 3" xfId="2000"/>
    <cellStyle name="표준 64 2 3 3 2" xfId="2001"/>
    <cellStyle name="표준 64 2 3 3 2 2" xfId="2002"/>
    <cellStyle name="표준 64 2 3 3 3" xfId="2003"/>
    <cellStyle name="표준 64 2 3 4" xfId="2004"/>
    <cellStyle name="표준 64 2 3 4 2" xfId="2005"/>
    <cellStyle name="표준 64 2 3 5" xfId="2006"/>
    <cellStyle name="표준 64 2 4" xfId="2007"/>
    <cellStyle name="표준 64 2 4 2" xfId="2008"/>
    <cellStyle name="표준 64 2 4 2 2" xfId="2009"/>
    <cellStyle name="표준 64 2 4 3" xfId="2010"/>
    <cellStyle name="표준 64 2 5" xfId="2011"/>
    <cellStyle name="표준 64 2 5 2" xfId="2012"/>
    <cellStyle name="표준 64 2 5 2 2" xfId="2013"/>
    <cellStyle name="표준 64 2 5 3" xfId="2014"/>
    <cellStyle name="표준 64 2 6" xfId="2015"/>
    <cellStyle name="표준 64 2 6 2" xfId="2016"/>
    <cellStyle name="표준 64 2 6 2 2" xfId="2017"/>
    <cellStyle name="표준 64 2 6 3" xfId="2018"/>
    <cellStyle name="표준 64 2 7" xfId="2019"/>
    <cellStyle name="표준 64 2 7 2" xfId="2020"/>
    <cellStyle name="표준 64 2 7 2 2" xfId="2021"/>
    <cellStyle name="표준 64 2 7 3" xfId="2022"/>
    <cellStyle name="표준 64 2 8" xfId="2023"/>
    <cellStyle name="표준 64 2 8 2" xfId="2024"/>
    <cellStyle name="표준 64 2 8 2 2" xfId="2025"/>
    <cellStyle name="표준 64 2 8 3" xfId="2026"/>
    <cellStyle name="표준 64 2 9" xfId="2027"/>
    <cellStyle name="표준 64 2 9 2" xfId="2028"/>
    <cellStyle name="표준 65" xfId="2029"/>
    <cellStyle name="표준 66" xfId="2030"/>
    <cellStyle name="표준 67" xfId="2031"/>
    <cellStyle name="표준 68" xfId="2032"/>
    <cellStyle name="표준 69" xfId="2033"/>
    <cellStyle name="표준 69 2" xfId="2034"/>
    <cellStyle name="표준 7" xfId="2035"/>
    <cellStyle name="표준 7 2" xfId="2036"/>
    <cellStyle name="표준 7 3" xfId="2037"/>
    <cellStyle name="표준 7 4" xfId="2038"/>
    <cellStyle name="표준 7_14-16.공공도서관" xfId="2039"/>
    <cellStyle name="표준 70" xfId="2040"/>
    <cellStyle name="표준 71" xfId="2041"/>
    <cellStyle name="표준 72" xfId="2042"/>
    <cellStyle name="표준 73" xfId="2043"/>
    <cellStyle name="표준 74" xfId="2044"/>
    <cellStyle name="표준 75" xfId="2045"/>
    <cellStyle name="표준 76" xfId="2046"/>
    <cellStyle name="표준 77" xfId="2047"/>
    <cellStyle name="표준 78" xfId="2048"/>
    <cellStyle name="표준 79" xfId="2049"/>
    <cellStyle name="표준 8" xfId="2050"/>
    <cellStyle name="표준 8 2" xfId="2051"/>
    <cellStyle name="표준 8 3" xfId="2052"/>
    <cellStyle name="표준 8 4" xfId="2053"/>
    <cellStyle name="표준 8_14-16.공공도서관" xfId="2054"/>
    <cellStyle name="표준 80" xfId="2055"/>
    <cellStyle name="표준 81" xfId="2056"/>
    <cellStyle name="표준 82" xfId="2057"/>
    <cellStyle name="표준 83" xfId="2058"/>
    <cellStyle name="표준 84" xfId="2059"/>
    <cellStyle name="표준 85" xfId="2060"/>
    <cellStyle name="표준 86" xfId="2061"/>
    <cellStyle name="표준 87" xfId="2062"/>
    <cellStyle name="표준 88" xfId="2063"/>
    <cellStyle name="표준 89" xfId="2064"/>
    <cellStyle name="표준 9" xfId="2065"/>
    <cellStyle name="표준 9 2" xfId="2066"/>
    <cellStyle name="표준 9 3" xfId="2067"/>
    <cellStyle name="표준 9 4" xfId="2068"/>
    <cellStyle name="표준 9 5" xfId="2069"/>
    <cellStyle name="표준 9 6" xfId="2070"/>
    <cellStyle name="표준 9 7" xfId="2071"/>
    <cellStyle name="표준 9_14-16.공공도서관" xfId="2072"/>
    <cellStyle name="표준 90" xfId="2073"/>
    <cellStyle name="표준 91" xfId="2074"/>
    <cellStyle name="표준 92" xfId="2075"/>
    <cellStyle name="표준 93" xfId="2076"/>
    <cellStyle name="표준 94" xfId="2077"/>
    <cellStyle name="표준 95" xfId="2078"/>
    <cellStyle name="표준 96" xfId="2079"/>
    <cellStyle name="표준 97" xfId="2080"/>
    <cellStyle name="표준 98" xfId="2081"/>
    <cellStyle name="표준 99" xfId="2082"/>
    <cellStyle name="표준_02-토지" xfId="2174"/>
    <cellStyle name="표준_02-토지(군)" xfId="2083"/>
    <cellStyle name="표준_03-인구(시군)" xfId="2084"/>
    <cellStyle name="표준_6.강수량" xfId="2085"/>
    <cellStyle name="합산" xfId="2086"/>
    <cellStyle name="화폐기호" xfId="2087"/>
    <cellStyle name="화폐기호0" xfId="208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t.gwd.go.kr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  <sheetName val="11-9.선박등록"/>
      <sheetName val="11-10.여객선수송"/>
      <sheetName val="11-11.정기여객선수송"/>
      <sheetName val="11-12.정기여객선취항"/>
      <sheetName val="11-13.해운화물수송"/>
      <sheetName val="11-14.컨테이너수송"/>
      <sheetName val="11-15.항로표지"/>
      <sheetName val="11-16.관광사업체"/>
      <sheetName val="11-17.관광지방문객"/>
      <sheetName val="11-18.관광지지정(개황)"/>
      <sheetName val="11-19.해수욕장 이용"/>
      <sheetName val="11-20.관광호텔"/>
      <sheetName val="11-21.우편시설"/>
      <sheetName val="11-22.우편물취급"/>
      <sheetName val="11-23.우편요금수입"/>
      <sheetName val="14-26.청소년수련시설"/>
      <sheetName val="14-27.언론매체"/>
      <sheetName val="14-28.출판인쇄및기록물매체복제업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44"/>
  <sheetViews>
    <sheetView view="pageBreakPreview" zoomScaleNormal="100" workbookViewId="0">
      <selection activeCell="N24" sqref="N24"/>
    </sheetView>
  </sheetViews>
  <sheetFormatPr defaultColWidth="10.28515625" defaultRowHeight="17.25"/>
  <cols>
    <col min="1" max="1" width="10.28515625" style="673" customWidth="1"/>
    <col min="2" max="2" width="7.28515625" style="673" customWidth="1"/>
    <col min="3" max="16384" width="10.28515625" style="673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674" t="s">
        <v>441</v>
      </c>
      <c r="B8" s="675"/>
      <c r="C8" s="675"/>
      <c r="D8" s="675"/>
      <c r="E8" s="675"/>
      <c r="F8" s="675"/>
      <c r="G8" s="675"/>
      <c r="H8" s="675"/>
      <c r="I8" s="675"/>
      <c r="J8" s="675"/>
    </row>
    <row r="10" spans="1:10" ht="31.5">
      <c r="A10" s="676" t="s">
        <v>10</v>
      </c>
      <c r="B10" s="675"/>
      <c r="C10" s="675"/>
      <c r="D10" s="675"/>
      <c r="E10" s="675"/>
      <c r="F10" s="675"/>
      <c r="G10" s="675"/>
      <c r="H10" s="675"/>
      <c r="I10" s="675"/>
      <c r="J10" s="675"/>
    </row>
    <row r="44" ht="0.75" customHeight="1"/>
  </sheetData>
  <phoneticPr fontId="6" type="noConversion"/>
  <pageMargins left="0.75" right="0.75" top="1" bottom="1" header="0.5" footer="0.5"/>
  <pageSetup paperSize="9" scale="94" fitToWidth="2" fitToHeight="2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W76"/>
  <sheetViews>
    <sheetView view="pageBreakPreview" topLeftCell="A4" zoomScaleNormal="100" workbookViewId="0">
      <selection activeCell="AA5" sqref="AA5"/>
    </sheetView>
  </sheetViews>
  <sheetFormatPr defaultRowHeight="13.5"/>
  <cols>
    <col min="1" max="2" width="10.7109375" style="427" customWidth="1"/>
    <col min="3" max="4" width="8.7109375" style="427" customWidth="1"/>
    <col min="5" max="5" width="11" style="427" customWidth="1"/>
    <col min="6" max="6" width="8.7109375" style="427" customWidth="1"/>
    <col min="7" max="7" width="9.85546875" style="427" customWidth="1"/>
    <col min="8" max="8" width="11" style="427" customWidth="1"/>
    <col min="9" max="14" width="8.7109375" style="427" customWidth="1"/>
    <col min="15" max="15" width="10" style="427" bestFit="1" customWidth="1"/>
    <col min="16" max="26" width="9.42578125" style="427" customWidth="1"/>
    <col min="27" max="16384" width="9.140625" style="427"/>
  </cols>
  <sheetData>
    <row r="1" spans="1:29" s="415" customFormat="1" ht="24.95" customHeight="1">
      <c r="A1" s="413"/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1105"/>
      <c r="M1" s="1105"/>
      <c r="N1" s="413"/>
      <c r="O1" s="413"/>
      <c r="P1" s="413"/>
      <c r="Q1" s="413"/>
      <c r="Y1" s="1105"/>
      <c r="Z1" s="1105"/>
    </row>
    <row r="2" spans="1:29" s="415" customFormat="1" ht="24.95" customHeight="1">
      <c r="A2" s="413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Y2" s="325"/>
      <c r="Z2" s="325"/>
    </row>
    <row r="3" spans="1:29" s="415" customFormat="1" ht="24.95" customHeight="1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Y3" s="325"/>
      <c r="Z3" s="325"/>
    </row>
    <row r="4" spans="1:29" s="423" customFormat="1" ht="31.5" customHeight="1">
      <c r="A4" s="416" t="s">
        <v>751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 t="s">
        <v>330</v>
      </c>
      <c r="Q4" s="416"/>
      <c r="R4" s="416"/>
      <c r="S4" s="416"/>
      <c r="T4" s="416"/>
      <c r="U4" s="416"/>
      <c r="V4" s="416"/>
      <c r="W4" s="416"/>
      <c r="X4" s="416"/>
      <c r="Y4" s="416"/>
      <c r="Z4" s="416"/>
    </row>
    <row r="5" spans="1:29" s="423" customFormat="1" ht="15" customHeight="1">
      <c r="A5" s="420"/>
      <c r="B5" s="420"/>
      <c r="C5" s="468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20"/>
      <c r="R5" s="421"/>
      <c r="S5" s="421"/>
      <c r="T5" s="421"/>
      <c r="U5" s="421"/>
      <c r="V5" s="421"/>
      <c r="W5" s="421"/>
      <c r="X5" s="421"/>
      <c r="Y5" s="421"/>
      <c r="Z5" s="421"/>
    </row>
    <row r="6" spans="1:29" s="431" customFormat="1" ht="15" customHeight="1" thickBot="1">
      <c r="A6" s="428" t="s">
        <v>325</v>
      </c>
      <c r="B6" s="428"/>
      <c r="C6" s="429"/>
      <c r="D6" s="429"/>
      <c r="E6" s="429"/>
      <c r="F6" s="429"/>
      <c r="G6" s="429"/>
      <c r="H6" s="469"/>
      <c r="I6" s="469"/>
      <c r="J6" s="469"/>
      <c r="K6" s="429"/>
      <c r="L6" s="429"/>
      <c r="M6" s="396" t="s">
        <v>649</v>
      </c>
      <c r="N6" s="428" t="s">
        <v>325</v>
      </c>
      <c r="O6" s="429"/>
      <c r="P6" s="429"/>
      <c r="Q6" s="470"/>
      <c r="R6" s="471"/>
      <c r="S6" s="471"/>
      <c r="T6" s="471"/>
      <c r="U6" s="472"/>
      <c r="V6" s="472"/>
      <c r="W6" s="471"/>
      <c r="Z6" s="396" t="s">
        <v>649</v>
      </c>
    </row>
    <row r="7" spans="1:29" s="423" customFormat="1" ht="39" customHeight="1">
      <c r="A7" s="802" t="s">
        <v>326</v>
      </c>
      <c r="B7" s="852"/>
      <c r="C7" s="1107" t="s">
        <v>516</v>
      </c>
      <c r="D7" s="1107"/>
      <c r="E7" s="1107"/>
      <c r="F7" s="1107"/>
      <c r="G7" s="1108"/>
      <c r="H7" s="1106" t="s">
        <v>517</v>
      </c>
      <c r="I7" s="1107"/>
      <c r="J7" s="1108"/>
      <c r="K7" s="1106" t="s">
        <v>521</v>
      </c>
      <c r="L7" s="1107"/>
      <c r="M7" s="1107"/>
      <c r="N7" s="802" t="s">
        <v>326</v>
      </c>
      <c r="O7" s="1106" t="s">
        <v>521</v>
      </c>
      <c r="P7" s="1107"/>
      <c r="Q7" s="1107"/>
      <c r="R7" s="1099" t="s">
        <v>518</v>
      </c>
      <c r="S7" s="1100"/>
      <c r="T7" s="1100"/>
      <c r="U7" s="1100"/>
      <c r="V7" s="1100"/>
      <c r="W7" s="1101"/>
      <c r="X7" s="1042"/>
      <c r="Y7" s="1042" t="s">
        <v>496</v>
      </c>
      <c r="Z7" s="1042"/>
    </row>
    <row r="8" spans="1:29" s="423" customFormat="1" ht="27.75" customHeight="1">
      <c r="A8" s="808"/>
      <c r="B8" s="1102" t="s">
        <v>515</v>
      </c>
      <c r="C8" s="1103"/>
      <c r="D8" s="1104"/>
      <c r="E8" s="1102" t="s">
        <v>519</v>
      </c>
      <c r="F8" s="1103"/>
      <c r="G8" s="1104"/>
      <c r="H8" s="1109" t="s">
        <v>520</v>
      </c>
      <c r="I8" s="1110"/>
      <c r="J8" s="1111"/>
      <c r="K8" s="1102" t="s">
        <v>515</v>
      </c>
      <c r="L8" s="1103"/>
      <c r="M8" s="1104"/>
      <c r="N8" s="808"/>
      <c r="O8" s="1102" t="s">
        <v>519</v>
      </c>
      <c r="P8" s="1103"/>
      <c r="Q8" s="1104"/>
      <c r="R8" s="1102" t="s">
        <v>515</v>
      </c>
      <c r="S8" s="1103"/>
      <c r="T8" s="1104"/>
      <c r="U8" s="1102" t="s">
        <v>519</v>
      </c>
      <c r="V8" s="1103"/>
      <c r="W8" s="1104"/>
      <c r="X8" s="1043"/>
      <c r="Y8" s="1044" t="s">
        <v>79</v>
      </c>
      <c r="Z8" s="1045"/>
    </row>
    <row r="9" spans="1:29" s="423" customFormat="1" ht="15" customHeight="1">
      <c r="A9" s="808"/>
      <c r="B9" s="808"/>
      <c r="C9" s="856" t="s">
        <v>412</v>
      </c>
      <c r="D9" s="857" t="s">
        <v>413</v>
      </c>
      <c r="E9" s="858"/>
      <c r="F9" s="856" t="s">
        <v>412</v>
      </c>
      <c r="G9" s="857" t="s">
        <v>413</v>
      </c>
      <c r="H9" s="858"/>
      <c r="I9" s="856" t="s">
        <v>412</v>
      </c>
      <c r="J9" s="857" t="s">
        <v>413</v>
      </c>
      <c r="K9" s="808"/>
      <c r="L9" s="856" t="s">
        <v>360</v>
      </c>
      <c r="M9" s="857" t="s">
        <v>361</v>
      </c>
      <c r="N9" s="808"/>
      <c r="O9" s="858"/>
      <c r="P9" s="856" t="s">
        <v>360</v>
      </c>
      <c r="Q9" s="857" t="s">
        <v>361</v>
      </c>
      <c r="R9" s="859"/>
      <c r="S9" s="860" t="s">
        <v>412</v>
      </c>
      <c r="T9" s="861" t="s">
        <v>413</v>
      </c>
      <c r="U9" s="859"/>
      <c r="V9" s="860" t="s">
        <v>412</v>
      </c>
      <c r="W9" s="861" t="s">
        <v>413</v>
      </c>
      <c r="X9" s="1046"/>
      <c r="Y9" s="1047" t="s">
        <v>412</v>
      </c>
      <c r="Z9" s="1048" t="s">
        <v>413</v>
      </c>
    </row>
    <row r="10" spans="1:29" s="423" customFormat="1" ht="15" customHeight="1">
      <c r="A10" s="808"/>
      <c r="B10" s="808"/>
      <c r="C10" s="858" t="s">
        <v>411</v>
      </c>
      <c r="D10" s="862" t="s">
        <v>410</v>
      </c>
      <c r="E10" s="858"/>
      <c r="F10" s="858" t="s">
        <v>411</v>
      </c>
      <c r="G10" s="862" t="s">
        <v>410</v>
      </c>
      <c r="H10" s="858"/>
      <c r="I10" s="858" t="s">
        <v>411</v>
      </c>
      <c r="J10" s="863" t="s">
        <v>410</v>
      </c>
      <c r="K10" s="808"/>
      <c r="L10" s="858" t="s">
        <v>411</v>
      </c>
      <c r="M10" s="862" t="s">
        <v>410</v>
      </c>
      <c r="N10" s="808"/>
      <c r="O10" s="858"/>
      <c r="P10" s="858" t="s">
        <v>411</v>
      </c>
      <c r="Q10" s="862" t="s">
        <v>410</v>
      </c>
      <c r="R10" s="859"/>
      <c r="S10" s="859" t="s">
        <v>411</v>
      </c>
      <c r="T10" s="864" t="s">
        <v>410</v>
      </c>
      <c r="U10" s="859"/>
      <c r="V10" s="859" t="s">
        <v>411</v>
      </c>
      <c r="W10" s="864" t="s">
        <v>410</v>
      </c>
      <c r="X10" s="1046"/>
      <c r="Y10" s="1046" t="s">
        <v>411</v>
      </c>
      <c r="Z10" s="1049" t="s">
        <v>410</v>
      </c>
    </row>
    <row r="11" spans="1:29" s="423" customFormat="1" ht="15" customHeight="1">
      <c r="A11" s="817" t="s">
        <v>497</v>
      </c>
      <c r="B11" s="817"/>
      <c r="C11" s="865"/>
      <c r="D11" s="866"/>
      <c r="E11" s="865"/>
      <c r="F11" s="865"/>
      <c r="G11" s="866"/>
      <c r="H11" s="865"/>
      <c r="I11" s="865"/>
      <c r="J11" s="866"/>
      <c r="K11" s="817"/>
      <c r="L11" s="865"/>
      <c r="M11" s="866"/>
      <c r="N11" s="817" t="s">
        <v>497</v>
      </c>
      <c r="O11" s="865"/>
      <c r="P11" s="865"/>
      <c r="Q11" s="866"/>
      <c r="R11" s="867"/>
      <c r="S11" s="867"/>
      <c r="T11" s="868"/>
      <c r="U11" s="867"/>
      <c r="V11" s="867"/>
      <c r="W11" s="868"/>
      <c r="X11" s="1050"/>
      <c r="Y11" s="1050"/>
      <c r="Z11" s="1051"/>
    </row>
    <row r="12" spans="1:29" ht="35.1" hidden="1" customHeight="1">
      <c r="A12" s="433">
        <v>2012</v>
      </c>
      <c r="B12" s="473">
        <f>SUM(C12:D12)</f>
        <v>7380</v>
      </c>
      <c r="C12" s="434">
        <v>3882</v>
      </c>
      <c r="D12" s="434">
        <v>3498</v>
      </c>
      <c r="E12" s="473">
        <f>SUM(F12:G12)</f>
        <v>7370</v>
      </c>
      <c r="F12" s="434">
        <v>3839</v>
      </c>
      <c r="G12" s="434">
        <v>3531</v>
      </c>
      <c r="H12" s="473">
        <f>SUM(I12:J12)</f>
        <v>1650</v>
      </c>
      <c r="I12" s="435">
        <v>871</v>
      </c>
      <c r="J12" s="435">
        <v>779</v>
      </c>
      <c r="K12" s="473">
        <f>SUM(L12:M12)</f>
        <v>1772</v>
      </c>
      <c r="L12" s="434">
        <v>911</v>
      </c>
      <c r="M12" s="434">
        <v>861</v>
      </c>
      <c r="N12" s="433">
        <v>2012</v>
      </c>
      <c r="O12" s="473">
        <f>SUM(P12:Q12)</f>
        <v>2008</v>
      </c>
      <c r="P12" s="434">
        <v>1028</v>
      </c>
      <c r="Q12" s="434">
        <v>980</v>
      </c>
      <c r="R12" s="474">
        <f>SUM(S12:T12)</f>
        <v>3958</v>
      </c>
      <c r="S12" s="475">
        <v>2100</v>
      </c>
      <c r="T12" s="475">
        <v>1858</v>
      </c>
      <c r="U12" s="474">
        <f>SUM(V12:W12)</f>
        <v>3712</v>
      </c>
      <c r="V12" s="475">
        <v>1940</v>
      </c>
      <c r="W12" s="475">
        <v>1772</v>
      </c>
      <c r="X12" s="1013">
        <f>SUM(Y12:Z12)</f>
        <v>10</v>
      </c>
      <c r="Y12" s="1014">
        <v>43</v>
      </c>
      <c r="Z12" s="1014">
        <v>-33</v>
      </c>
      <c r="AB12" s="476"/>
    </row>
    <row r="13" spans="1:29" ht="35.1" customHeight="1">
      <c r="A13" s="433">
        <v>2013</v>
      </c>
      <c r="B13" s="473">
        <f t="shared" ref="B13:B16" si="0">SUM(C13:D13)</f>
        <v>8150</v>
      </c>
      <c r="C13" s="434">
        <v>4373</v>
      </c>
      <c r="D13" s="434">
        <v>3777</v>
      </c>
      <c r="E13" s="473">
        <f t="shared" ref="E13:E16" si="1">SUM(F13:G13)</f>
        <v>7053</v>
      </c>
      <c r="F13" s="477">
        <v>3602</v>
      </c>
      <c r="G13" s="434">
        <v>3451</v>
      </c>
      <c r="H13" s="473">
        <f t="shared" ref="H13:H16" si="2">SUM(I13:J13)</f>
        <v>1912</v>
      </c>
      <c r="I13" s="435">
        <v>979</v>
      </c>
      <c r="J13" s="435">
        <v>933</v>
      </c>
      <c r="K13" s="473">
        <f t="shared" ref="K13:K16" si="3">SUM(L13:M13)</f>
        <v>1713</v>
      </c>
      <c r="L13" s="434">
        <v>855</v>
      </c>
      <c r="M13" s="434">
        <v>858</v>
      </c>
      <c r="N13" s="433">
        <v>2013</v>
      </c>
      <c r="O13" s="473">
        <f t="shared" ref="O13:O16" si="4">SUM(P13:Q13)</f>
        <v>1758</v>
      </c>
      <c r="P13" s="434">
        <v>900</v>
      </c>
      <c r="Q13" s="473">
        <v>858</v>
      </c>
      <c r="R13" s="474">
        <f t="shared" ref="R13:R16" si="5">SUM(S13:T13)</f>
        <v>4525</v>
      </c>
      <c r="S13" s="475">
        <v>2539</v>
      </c>
      <c r="T13" s="475">
        <v>1986</v>
      </c>
      <c r="U13" s="474">
        <f t="shared" ref="U13:U16" si="6">SUM(V13:W13)</f>
        <v>3383</v>
      </c>
      <c r="V13" s="475">
        <v>1723</v>
      </c>
      <c r="W13" s="475">
        <v>1660</v>
      </c>
      <c r="X13" s="1013">
        <f t="shared" ref="X13:X16" si="7">SUM(Y13:Z13)</f>
        <v>10</v>
      </c>
      <c r="Y13" s="1014">
        <v>43</v>
      </c>
      <c r="Z13" s="1014">
        <v>-33</v>
      </c>
      <c r="AB13" s="476"/>
      <c r="AC13" s="476"/>
    </row>
    <row r="14" spans="1:29" ht="35.1" customHeight="1">
      <c r="A14" s="433">
        <v>2014</v>
      </c>
      <c r="B14" s="473">
        <f t="shared" si="0"/>
        <v>7094</v>
      </c>
      <c r="C14" s="434">
        <v>3689</v>
      </c>
      <c r="D14" s="434">
        <v>3405</v>
      </c>
      <c r="E14" s="1008">
        <f t="shared" si="1"/>
        <v>7091</v>
      </c>
      <c r="F14" s="1009">
        <v>3719</v>
      </c>
      <c r="G14" s="1009">
        <v>3372</v>
      </c>
      <c r="H14" s="1008">
        <f t="shared" si="2"/>
        <v>1466</v>
      </c>
      <c r="I14" s="1010">
        <v>766</v>
      </c>
      <c r="J14" s="1010">
        <v>700</v>
      </c>
      <c r="K14" s="1008">
        <f t="shared" si="3"/>
        <v>1566</v>
      </c>
      <c r="L14" s="1009">
        <v>786</v>
      </c>
      <c r="M14" s="1009">
        <v>780</v>
      </c>
      <c r="N14" s="1011">
        <v>2014</v>
      </c>
      <c r="O14" s="1008">
        <f t="shared" si="4"/>
        <v>1990</v>
      </c>
      <c r="P14" s="1009">
        <v>993</v>
      </c>
      <c r="Q14" s="1012">
        <v>997</v>
      </c>
      <c r="R14" s="1013">
        <f t="shared" si="5"/>
        <v>4062</v>
      </c>
      <c r="S14" s="1014">
        <v>2137</v>
      </c>
      <c r="T14" s="1014">
        <v>1925</v>
      </c>
      <c r="U14" s="1013">
        <f t="shared" si="6"/>
        <v>3635</v>
      </c>
      <c r="V14" s="1014">
        <v>1960</v>
      </c>
      <c r="W14" s="1014">
        <v>1675</v>
      </c>
      <c r="X14" s="1013">
        <f t="shared" si="7"/>
        <v>3</v>
      </c>
      <c r="Y14" s="1014">
        <v>-30</v>
      </c>
      <c r="Z14" s="1014">
        <v>33</v>
      </c>
      <c r="AA14" s="476"/>
      <c r="AB14" s="476"/>
    </row>
    <row r="15" spans="1:29" ht="35.1" customHeight="1">
      <c r="A15" s="433">
        <v>2015</v>
      </c>
      <c r="B15" s="473">
        <f t="shared" si="0"/>
        <v>6776</v>
      </c>
      <c r="C15" s="434">
        <v>3527</v>
      </c>
      <c r="D15" s="434">
        <v>3249</v>
      </c>
      <c r="E15" s="1008">
        <f t="shared" si="1"/>
        <v>6759</v>
      </c>
      <c r="F15" s="1009">
        <v>3534</v>
      </c>
      <c r="G15" s="1009">
        <v>3225</v>
      </c>
      <c r="H15" s="1008">
        <f t="shared" si="2"/>
        <v>1395</v>
      </c>
      <c r="I15" s="1010">
        <v>728</v>
      </c>
      <c r="J15" s="1010">
        <v>667</v>
      </c>
      <c r="K15" s="1008">
        <f t="shared" si="3"/>
        <v>1454</v>
      </c>
      <c r="L15" s="1009">
        <v>742</v>
      </c>
      <c r="M15" s="1009">
        <v>712</v>
      </c>
      <c r="N15" s="1011">
        <v>2015</v>
      </c>
      <c r="O15" s="1008">
        <f t="shared" si="4"/>
        <v>1742</v>
      </c>
      <c r="P15" s="1009">
        <v>910</v>
      </c>
      <c r="Q15" s="1009">
        <v>832</v>
      </c>
      <c r="R15" s="1013">
        <f t="shared" si="5"/>
        <v>3927</v>
      </c>
      <c r="S15" s="1014">
        <v>2057</v>
      </c>
      <c r="T15" s="1014">
        <v>1870</v>
      </c>
      <c r="U15" s="1013">
        <f t="shared" si="6"/>
        <v>3622</v>
      </c>
      <c r="V15" s="1014">
        <v>1896</v>
      </c>
      <c r="W15" s="1014">
        <v>1726</v>
      </c>
      <c r="X15" s="1013">
        <f t="shared" si="7"/>
        <v>17</v>
      </c>
      <c r="Y15" s="1014">
        <v>-7</v>
      </c>
      <c r="Z15" s="1014">
        <v>24</v>
      </c>
      <c r="AA15" s="476"/>
      <c r="AB15" s="476"/>
      <c r="AC15" s="476"/>
    </row>
    <row r="16" spans="1:29" ht="35.1" customHeight="1">
      <c r="A16" s="433">
        <v>2016</v>
      </c>
      <c r="B16" s="473">
        <f t="shared" si="0"/>
        <v>7196</v>
      </c>
      <c r="C16" s="434">
        <v>3826</v>
      </c>
      <c r="D16" s="434">
        <v>3370</v>
      </c>
      <c r="E16" s="1008">
        <f t="shared" si="1"/>
        <v>7173</v>
      </c>
      <c r="F16" s="1009">
        <v>3785</v>
      </c>
      <c r="G16" s="1009">
        <v>3388</v>
      </c>
      <c r="H16" s="1008">
        <f t="shared" si="2"/>
        <v>1609</v>
      </c>
      <c r="I16" s="1010">
        <v>862</v>
      </c>
      <c r="J16" s="1010">
        <v>747</v>
      </c>
      <c r="K16" s="1008">
        <f t="shared" si="3"/>
        <v>1537</v>
      </c>
      <c r="L16" s="1009">
        <v>825</v>
      </c>
      <c r="M16" s="1009">
        <v>712</v>
      </c>
      <c r="N16" s="1011">
        <v>2016</v>
      </c>
      <c r="O16" s="1008">
        <f t="shared" si="4"/>
        <v>1979</v>
      </c>
      <c r="P16" s="1009">
        <v>1001</v>
      </c>
      <c r="Q16" s="1009">
        <v>978</v>
      </c>
      <c r="R16" s="1013">
        <f t="shared" si="5"/>
        <v>4050</v>
      </c>
      <c r="S16" s="1014">
        <v>2139</v>
      </c>
      <c r="T16" s="1014">
        <v>1911</v>
      </c>
      <c r="U16" s="1013">
        <f t="shared" si="6"/>
        <v>3585</v>
      </c>
      <c r="V16" s="1014">
        <v>1922</v>
      </c>
      <c r="W16" s="1014">
        <v>1663</v>
      </c>
      <c r="X16" s="1013">
        <f t="shared" si="7"/>
        <v>23</v>
      </c>
      <c r="Y16" s="1014">
        <v>41</v>
      </c>
      <c r="Z16" s="1014">
        <v>-18</v>
      </c>
      <c r="AA16" s="476"/>
      <c r="AB16" s="476"/>
      <c r="AC16" s="476"/>
    </row>
    <row r="17" spans="1:49" s="441" customFormat="1" ht="35.1" customHeight="1">
      <c r="A17" s="433">
        <v>2017</v>
      </c>
      <c r="B17" s="197">
        <f t="shared" ref="B17" si="8">SUM(C17:D17)</f>
        <v>7357</v>
      </c>
      <c r="C17" s="198">
        <v>3853</v>
      </c>
      <c r="D17" s="198">
        <v>3504</v>
      </c>
      <c r="E17" s="1015">
        <f t="shared" ref="E17" si="9">SUM(F17:G17)</f>
        <v>6820</v>
      </c>
      <c r="F17" s="1016">
        <v>3550</v>
      </c>
      <c r="G17" s="1016">
        <v>3270</v>
      </c>
      <c r="H17" s="1015">
        <f t="shared" ref="H17" si="10">SUM(I17:J17)</f>
        <v>1513</v>
      </c>
      <c r="I17" s="1016">
        <v>754</v>
      </c>
      <c r="J17" s="1016">
        <v>759</v>
      </c>
      <c r="K17" s="1015">
        <f t="shared" ref="K17" si="11">SUM(L17:M17)</f>
        <v>1604</v>
      </c>
      <c r="L17" s="1016">
        <v>835</v>
      </c>
      <c r="M17" s="1016">
        <v>769</v>
      </c>
      <c r="N17" s="1011">
        <v>2017</v>
      </c>
      <c r="O17" s="1015">
        <f t="shared" ref="O17" si="12">SUM(P17:Q17)</f>
        <v>1785</v>
      </c>
      <c r="P17" s="1017">
        <v>946</v>
      </c>
      <c r="Q17" s="1017">
        <v>839</v>
      </c>
      <c r="R17" s="1018">
        <f t="shared" ref="R17" si="13">SUM(S17:T17)</f>
        <v>4240</v>
      </c>
      <c r="S17" s="1019">
        <v>2264</v>
      </c>
      <c r="T17" s="1019">
        <v>1976</v>
      </c>
      <c r="U17" s="1018">
        <f t="shared" ref="U17" si="14">SUM(V17:W17)</f>
        <v>3522</v>
      </c>
      <c r="V17" s="1020">
        <v>1850</v>
      </c>
      <c r="W17" s="1020">
        <v>1672</v>
      </c>
      <c r="X17" s="1020">
        <f t="shared" ref="X17" si="15">SUM(Y17:Z17)</f>
        <v>537</v>
      </c>
      <c r="Y17" s="1021">
        <v>303</v>
      </c>
      <c r="Z17" s="1022">
        <v>234</v>
      </c>
      <c r="AA17" s="478"/>
      <c r="AB17" s="478"/>
      <c r="AC17" s="478"/>
    </row>
    <row r="18" spans="1:49" ht="14.25" hidden="1" customHeight="1">
      <c r="A18" s="433"/>
      <c r="B18" s="460"/>
      <c r="C18" s="479" t="s">
        <v>2</v>
      </c>
      <c r="D18" s="479"/>
      <c r="E18" s="1023"/>
      <c r="F18" s="1024" t="s">
        <v>2</v>
      </c>
      <c r="G18" s="1024"/>
      <c r="H18" s="1023"/>
      <c r="I18" s="1024"/>
      <c r="J18" s="1024"/>
      <c r="K18" s="1024"/>
      <c r="L18" s="1024"/>
      <c r="M18" s="1023"/>
      <c r="N18" s="1011"/>
      <c r="O18" s="1023"/>
      <c r="P18" s="1023"/>
      <c r="Q18" s="1024"/>
      <c r="R18" s="1025"/>
      <c r="S18" s="1025"/>
      <c r="T18" s="1026"/>
      <c r="U18" s="1027"/>
      <c r="V18" s="1027"/>
      <c r="W18" s="1026"/>
      <c r="X18" s="1025"/>
      <c r="Y18" s="1026"/>
      <c r="Z18" s="1026"/>
      <c r="AB18" s="476"/>
    </row>
    <row r="19" spans="1:49" s="451" customFormat="1" ht="35.1" hidden="1" customHeight="1">
      <c r="A19" s="433" t="s">
        <v>88</v>
      </c>
      <c r="B19" s="480">
        <v>680</v>
      </c>
      <c r="C19" s="481">
        <v>363</v>
      </c>
      <c r="D19" s="481">
        <v>317</v>
      </c>
      <c r="E19" s="1028">
        <v>603</v>
      </c>
      <c r="F19" s="1029">
        <v>320</v>
      </c>
      <c r="G19" s="1029">
        <v>283</v>
      </c>
      <c r="H19" s="1028">
        <v>139</v>
      </c>
      <c r="I19" s="1029">
        <v>79</v>
      </c>
      <c r="J19" s="1029">
        <v>60</v>
      </c>
      <c r="K19" s="1029">
        <v>171</v>
      </c>
      <c r="L19" s="1029">
        <v>85</v>
      </c>
      <c r="M19" s="1028">
        <v>86</v>
      </c>
      <c r="N19" s="1011" t="s">
        <v>88</v>
      </c>
      <c r="O19" s="1028">
        <v>148</v>
      </c>
      <c r="P19" s="1029">
        <v>81</v>
      </c>
      <c r="Q19" s="1029">
        <v>67</v>
      </c>
      <c r="R19" s="1030">
        <v>370</v>
      </c>
      <c r="S19" s="1031">
        <v>199</v>
      </c>
      <c r="T19" s="1031">
        <v>171</v>
      </c>
      <c r="U19" s="1030">
        <v>316</v>
      </c>
      <c r="V19" s="1031">
        <v>160</v>
      </c>
      <c r="W19" s="1031">
        <v>156</v>
      </c>
      <c r="X19" s="1030">
        <v>77</v>
      </c>
      <c r="Y19" s="1031">
        <v>43</v>
      </c>
      <c r="Z19" s="1031">
        <v>34</v>
      </c>
      <c r="AA19" s="448"/>
      <c r="AB19" s="448"/>
      <c r="AC19" s="448"/>
      <c r="AD19" s="448"/>
      <c r="AE19" s="448"/>
      <c r="AF19" s="448"/>
      <c r="AG19" s="448"/>
      <c r="AH19" s="448"/>
      <c r="AI19" s="448"/>
      <c r="AJ19" s="448"/>
      <c r="AK19" s="448"/>
      <c r="AL19" s="448"/>
      <c r="AM19" s="449"/>
      <c r="AN19" s="450"/>
      <c r="AO19" s="450"/>
      <c r="AP19" s="450"/>
      <c r="AQ19" s="450"/>
      <c r="AR19" s="450"/>
      <c r="AS19" s="450"/>
      <c r="AT19" s="450"/>
      <c r="AU19" s="450"/>
      <c r="AV19" s="450"/>
      <c r="AW19" s="450"/>
    </row>
    <row r="20" spans="1:49" s="451" customFormat="1" ht="35.1" hidden="1" customHeight="1">
      <c r="A20" s="433" t="s">
        <v>89</v>
      </c>
      <c r="B20" s="480">
        <v>710</v>
      </c>
      <c r="C20" s="481">
        <v>366</v>
      </c>
      <c r="D20" s="481">
        <v>344</v>
      </c>
      <c r="E20" s="1028">
        <v>746</v>
      </c>
      <c r="F20" s="1029">
        <v>381</v>
      </c>
      <c r="G20" s="1029">
        <v>365</v>
      </c>
      <c r="H20" s="1028">
        <v>144</v>
      </c>
      <c r="I20" s="1029">
        <v>73</v>
      </c>
      <c r="J20" s="1029">
        <v>71</v>
      </c>
      <c r="K20" s="1029">
        <v>170</v>
      </c>
      <c r="L20" s="1029">
        <v>87</v>
      </c>
      <c r="M20" s="1028">
        <v>83</v>
      </c>
      <c r="N20" s="1011" t="s">
        <v>89</v>
      </c>
      <c r="O20" s="1028">
        <v>235</v>
      </c>
      <c r="P20" s="1029">
        <v>124</v>
      </c>
      <c r="Q20" s="1029">
        <v>111</v>
      </c>
      <c r="R20" s="1030">
        <v>396</v>
      </c>
      <c r="S20" s="1031">
        <v>206</v>
      </c>
      <c r="T20" s="1031">
        <v>190</v>
      </c>
      <c r="U20" s="1030">
        <v>367</v>
      </c>
      <c r="V20" s="1031">
        <v>184</v>
      </c>
      <c r="W20" s="1031">
        <v>183</v>
      </c>
      <c r="X20" s="1030">
        <v>-36</v>
      </c>
      <c r="Y20" s="1031">
        <v>-15</v>
      </c>
      <c r="Z20" s="1031">
        <v>-21</v>
      </c>
      <c r="AA20" s="448"/>
      <c r="AB20" s="448"/>
      <c r="AC20" s="448"/>
      <c r="AD20" s="448"/>
      <c r="AE20" s="448"/>
      <c r="AF20" s="448"/>
      <c r="AG20" s="448"/>
      <c r="AH20" s="448"/>
      <c r="AI20" s="448"/>
      <c r="AJ20" s="448"/>
      <c r="AK20" s="448"/>
      <c r="AL20" s="448"/>
      <c r="AM20" s="449"/>
      <c r="AN20" s="450"/>
      <c r="AO20" s="450"/>
      <c r="AP20" s="450"/>
      <c r="AQ20" s="450"/>
      <c r="AR20" s="450"/>
      <c r="AS20" s="450"/>
      <c r="AT20" s="450"/>
      <c r="AU20" s="450"/>
      <c r="AV20" s="450"/>
      <c r="AW20" s="450"/>
    </row>
    <row r="21" spans="1:49" s="451" customFormat="1" ht="35.1" hidden="1" customHeight="1">
      <c r="A21" s="433" t="s">
        <v>90</v>
      </c>
      <c r="B21" s="480">
        <v>844</v>
      </c>
      <c r="C21" s="481">
        <v>397</v>
      </c>
      <c r="D21" s="481">
        <v>447</v>
      </c>
      <c r="E21" s="1028">
        <v>815</v>
      </c>
      <c r="F21" s="1029">
        <v>430</v>
      </c>
      <c r="G21" s="1029">
        <v>385</v>
      </c>
      <c r="H21" s="1028">
        <v>216</v>
      </c>
      <c r="I21" s="1029">
        <v>90</v>
      </c>
      <c r="J21" s="1029">
        <v>126</v>
      </c>
      <c r="K21" s="1029">
        <v>225</v>
      </c>
      <c r="L21" s="1029">
        <v>108</v>
      </c>
      <c r="M21" s="1028">
        <v>117</v>
      </c>
      <c r="N21" s="1011" t="s">
        <v>90</v>
      </c>
      <c r="O21" s="1028">
        <v>223</v>
      </c>
      <c r="P21" s="1029">
        <v>126</v>
      </c>
      <c r="Q21" s="1029">
        <v>97</v>
      </c>
      <c r="R21" s="1030">
        <v>403</v>
      </c>
      <c r="S21" s="1031">
        <v>199</v>
      </c>
      <c r="T21" s="1031">
        <v>204</v>
      </c>
      <c r="U21" s="1030">
        <v>376</v>
      </c>
      <c r="V21" s="1031">
        <v>214</v>
      </c>
      <c r="W21" s="1031">
        <v>162</v>
      </c>
      <c r="X21" s="1030">
        <v>29</v>
      </c>
      <c r="Y21" s="1031">
        <v>-33</v>
      </c>
      <c r="Z21" s="1031">
        <v>62</v>
      </c>
      <c r="AA21" s="448"/>
      <c r="AB21" s="448"/>
      <c r="AC21" s="448"/>
      <c r="AD21" s="448"/>
      <c r="AE21" s="448"/>
      <c r="AF21" s="448"/>
      <c r="AG21" s="448"/>
      <c r="AH21" s="448"/>
      <c r="AI21" s="448"/>
      <c r="AJ21" s="448"/>
      <c r="AK21" s="448"/>
      <c r="AL21" s="448"/>
      <c r="AM21" s="449"/>
      <c r="AN21" s="450"/>
      <c r="AO21" s="450"/>
      <c r="AP21" s="450"/>
      <c r="AQ21" s="450"/>
      <c r="AR21" s="450"/>
      <c r="AS21" s="450"/>
      <c r="AT21" s="450"/>
      <c r="AU21" s="450"/>
      <c r="AV21" s="450"/>
      <c r="AW21" s="450"/>
    </row>
    <row r="22" spans="1:49" s="451" customFormat="1" ht="35.1" hidden="1" customHeight="1">
      <c r="A22" s="433" t="s">
        <v>91</v>
      </c>
      <c r="B22" s="480">
        <v>622</v>
      </c>
      <c r="C22" s="481">
        <v>327</v>
      </c>
      <c r="D22" s="481">
        <v>295</v>
      </c>
      <c r="E22" s="1028">
        <v>458</v>
      </c>
      <c r="F22" s="1029">
        <v>240</v>
      </c>
      <c r="G22" s="1029">
        <v>218</v>
      </c>
      <c r="H22" s="1028">
        <v>109</v>
      </c>
      <c r="I22" s="1029">
        <v>53</v>
      </c>
      <c r="J22" s="1029">
        <v>56</v>
      </c>
      <c r="K22" s="1029">
        <v>163</v>
      </c>
      <c r="L22" s="1029">
        <v>84</v>
      </c>
      <c r="M22" s="1028">
        <v>79</v>
      </c>
      <c r="N22" s="1011" t="s">
        <v>91</v>
      </c>
      <c r="O22" s="1028">
        <v>96</v>
      </c>
      <c r="P22" s="1029">
        <v>55</v>
      </c>
      <c r="Q22" s="1029">
        <v>41</v>
      </c>
      <c r="R22" s="1030">
        <v>350</v>
      </c>
      <c r="S22" s="1031">
        <v>190</v>
      </c>
      <c r="T22" s="1031">
        <v>160</v>
      </c>
      <c r="U22" s="1030">
        <v>253</v>
      </c>
      <c r="V22" s="1031">
        <v>132</v>
      </c>
      <c r="W22" s="1031">
        <v>121</v>
      </c>
      <c r="X22" s="1030">
        <v>164</v>
      </c>
      <c r="Y22" s="1031">
        <v>87</v>
      </c>
      <c r="Z22" s="1031">
        <v>77</v>
      </c>
      <c r="AA22" s="448"/>
      <c r="AB22" s="448"/>
      <c r="AC22" s="448"/>
      <c r="AD22" s="448"/>
      <c r="AE22" s="448"/>
      <c r="AF22" s="448"/>
      <c r="AG22" s="448"/>
      <c r="AH22" s="448"/>
      <c r="AI22" s="448"/>
      <c r="AJ22" s="448"/>
      <c r="AK22" s="448"/>
      <c r="AL22" s="448"/>
      <c r="AM22" s="449"/>
      <c r="AN22" s="450"/>
      <c r="AO22" s="450"/>
      <c r="AP22" s="450"/>
      <c r="AQ22" s="450"/>
      <c r="AR22" s="450"/>
      <c r="AS22" s="450"/>
      <c r="AT22" s="450"/>
      <c r="AU22" s="450"/>
      <c r="AV22" s="450"/>
      <c r="AW22" s="450"/>
    </row>
    <row r="23" spans="1:49" s="451" customFormat="1" ht="35.1" hidden="1" customHeight="1">
      <c r="A23" s="433" t="s">
        <v>92</v>
      </c>
      <c r="B23" s="480">
        <v>622</v>
      </c>
      <c r="C23" s="481">
        <v>328</v>
      </c>
      <c r="D23" s="481">
        <v>294</v>
      </c>
      <c r="E23" s="1028">
        <v>559</v>
      </c>
      <c r="F23" s="1029">
        <v>306</v>
      </c>
      <c r="G23" s="1029">
        <v>253</v>
      </c>
      <c r="H23" s="1028">
        <v>129</v>
      </c>
      <c r="I23" s="1029">
        <v>63</v>
      </c>
      <c r="J23" s="1029">
        <v>66</v>
      </c>
      <c r="K23" s="1029">
        <v>120</v>
      </c>
      <c r="L23" s="1029">
        <v>70</v>
      </c>
      <c r="M23" s="1028">
        <v>50</v>
      </c>
      <c r="N23" s="1011" t="s">
        <v>92</v>
      </c>
      <c r="O23" s="1028">
        <v>134</v>
      </c>
      <c r="P23" s="1029">
        <v>78</v>
      </c>
      <c r="Q23" s="1029">
        <v>56</v>
      </c>
      <c r="R23" s="1030">
        <v>373</v>
      </c>
      <c r="S23" s="1031">
        <v>195</v>
      </c>
      <c r="T23" s="1031">
        <v>178</v>
      </c>
      <c r="U23" s="1030">
        <v>296</v>
      </c>
      <c r="V23" s="1031">
        <v>165</v>
      </c>
      <c r="W23" s="1031">
        <v>131</v>
      </c>
      <c r="X23" s="1030">
        <v>63</v>
      </c>
      <c r="Y23" s="1031">
        <v>22</v>
      </c>
      <c r="Z23" s="1031">
        <v>41</v>
      </c>
      <c r="AA23" s="448"/>
      <c r="AB23" s="448"/>
      <c r="AC23" s="482"/>
      <c r="AD23" s="448"/>
      <c r="AE23" s="448"/>
      <c r="AF23" s="448"/>
      <c r="AG23" s="448"/>
      <c r="AH23" s="448"/>
      <c r="AI23" s="448"/>
      <c r="AJ23" s="448"/>
      <c r="AK23" s="448"/>
      <c r="AL23" s="448"/>
      <c r="AM23" s="449"/>
      <c r="AN23" s="450"/>
      <c r="AO23" s="450"/>
      <c r="AP23" s="450"/>
      <c r="AQ23" s="450"/>
      <c r="AR23" s="450"/>
      <c r="AS23" s="450"/>
      <c r="AT23" s="450"/>
      <c r="AU23" s="450"/>
      <c r="AV23" s="450"/>
      <c r="AW23" s="450"/>
    </row>
    <row r="24" spans="1:49" s="451" customFormat="1" ht="35.1" hidden="1" customHeight="1">
      <c r="A24" s="433" t="s">
        <v>93</v>
      </c>
      <c r="B24" s="480">
        <v>555</v>
      </c>
      <c r="C24" s="481">
        <v>289</v>
      </c>
      <c r="D24" s="481">
        <v>266</v>
      </c>
      <c r="E24" s="1028">
        <v>493</v>
      </c>
      <c r="F24" s="1029">
        <v>255</v>
      </c>
      <c r="G24" s="1029">
        <v>238</v>
      </c>
      <c r="H24" s="1028">
        <v>102</v>
      </c>
      <c r="I24" s="1029">
        <v>48</v>
      </c>
      <c r="J24" s="1029">
        <v>54</v>
      </c>
      <c r="K24" s="1029">
        <v>121</v>
      </c>
      <c r="L24" s="1029">
        <v>62</v>
      </c>
      <c r="M24" s="1028">
        <v>59</v>
      </c>
      <c r="N24" s="1011" t="s">
        <v>93</v>
      </c>
      <c r="O24" s="1028">
        <v>128</v>
      </c>
      <c r="P24" s="1029">
        <v>65</v>
      </c>
      <c r="Q24" s="1029">
        <v>63</v>
      </c>
      <c r="R24" s="1030">
        <v>332</v>
      </c>
      <c r="S24" s="1031">
        <v>179</v>
      </c>
      <c r="T24" s="1031">
        <v>153</v>
      </c>
      <c r="U24" s="1030">
        <v>263</v>
      </c>
      <c r="V24" s="1031">
        <v>142</v>
      </c>
      <c r="W24" s="1031">
        <v>121</v>
      </c>
      <c r="X24" s="1030">
        <v>62</v>
      </c>
      <c r="Y24" s="1031">
        <v>34</v>
      </c>
      <c r="Z24" s="1031">
        <v>28</v>
      </c>
      <c r="AA24" s="448"/>
      <c r="AB24" s="448"/>
      <c r="AC24" s="448"/>
      <c r="AD24" s="448"/>
      <c r="AE24" s="448"/>
      <c r="AF24" s="448"/>
      <c r="AG24" s="448"/>
      <c r="AH24" s="448"/>
      <c r="AI24" s="448"/>
      <c r="AJ24" s="448"/>
      <c r="AK24" s="448"/>
      <c r="AL24" s="448"/>
      <c r="AM24" s="449"/>
      <c r="AN24" s="450"/>
      <c r="AO24" s="450"/>
      <c r="AP24" s="450"/>
      <c r="AQ24" s="450"/>
      <c r="AR24" s="450"/>
      <c r="AS24" s="450"/>
      <c r="AT24" s="450"/>
      <c r="AU24" s="450"/>
      <c r="AV24" s="450"/>
      <c r="AW24" s="450"/>
    </row>
    <row r="25" spans="1:49" s="451" customFormat="1" ht="35.1" hidden="1" customHeight="1">
      <c r="A25" s="433" t="s">
        <v>94</v>
      </c>
      <c r="B25" s="480">
        <v>525</v>
      </c>
      <c r="C25" s="481">
        <v>284</v>
      </c>
      <c r="D25" s="481">
        <v>241</v>
      </c>
      <c r="E25" s="1028">
        <v>494</v>
      </c>
      <c r="F25" s="1029">
        <v>262</v>
      </c>
      <c r="G25" s="1029">
        <v>232</v>
      </c>
      <c r="H25" s="1028">
        <v>87</v>
      </c>
      <c r="I25" s="1029">
        <v>48</v>
      </c>
      <c r="J25" s="1029">
        <v>39</v>
      </c>
      <c r="K25" s="1029">
        <v>122</v>
      </c>
      <c r="L25" s="1029">
        <v>64</v>
      </c>
      <c r="M25" s="1028">
        <v>58</v>
      </c>
      <c r="N25" s="1011" t="s">
        <v>94</v>
      </c>
      <c r="O25" s="1028">
        <v>128</v>
      </c>
      <c r="P25" s="1029">
        <v>65</v>
      </c>
      <c r="Q25" s="1029">
        <v>63</v>
      </c>
      <c r="R25" s="1030">
        <v>316</v>
      </c>
      <c r="S25" s="1031">
        <v>172</v>
      </c>
      <c r="T25" s="1031">
        <v>144</v>
      </c>
      <c r="U25" s="1030">
        <v>279</v>
      </c>
      <c r="V25" s="1031">
        <v>149</v>
      </c>
      <c r="W25" s="1031">
        <v>130</v>
      </c>
      <c r="X25" s="1030">
        <v>31</v>
      </c>
      <c r="Y25" s="1031">
        <v>22</v>
      </c>
      <c r="Z25" s="1031">
        <v>9</v>
      </c>
      <c r="AA25" s="448"/>
      <c r="AB25" s="448"/>
      <c r="AC25" s="448"/>
      <c r="AD25" s="448"/>
      <c r="AE25" s="448"/>
      <c r="AF25" s="448"/>
      <c r="AG25" s="448"/>
      <c r="AH25" s="448"/>
      <c r="AI25" s="448"/>
      <c r="AJ25" s="448"/>
      <c r="AK25" s="448"/>
      <c r="AL25" s="448"/>
      <c r="AM25" s="449"/>
      <c r="AN25" s="450"/>
      <c r="AO25" s="450"/>
      <c r="AP25" s="450"/>
      <c r="AQ25" s="450"/>
      <c r="AR25" s="450"/>
      <c r="AS25" s="450"/>
      <c r="AT25" s="450"/>
      <c r="AU25" s="450"/>
      <c r="AV25" s="450"/>
      <c r="AW25" s="450"/>
    </row>
    <row r="26" spans="1:49" s="451" customFormat="1" ht="35.1" hidden="1" customHeight="1">
      <c r="A26" s="433" t="s">
        <v>95</v>
      </c>
      <c r="B26" s="480">
        <v>528</v>
      </c>
      <c r="C26" s="481">
        <v>281</v>
      </c>
      <c r="D26" s="481">
        <v>247</v>
      </c>
      <c r="E26" s="1028">
        <v>482</v>
      </c>
      <c r="F26" s="1029">
        <v>240</v>
      </c>
      <c r="G26" s="1029">
        <v>242</v>
      </c>
      <c r="H26" s="1028">
        <v>99</v>
      </c>
      <c r="I26" s="1029">
        <v>44</v>
      </c>
      <c r="J26" s="1029">
        <v>55</v>
      </c>
      <c r="K26" s="1029">
        <v>83</v>
      </c>
      <c r="L26" s="1029">
        <v>45</v>
      </c>
      <c r="M26" s="1028">
        <v>38</v>
      </c>
      <c r="N26" s="1011" t="s">
        <v>95</v>
      </c>
      <c r="O26" s="1028">
        <v>101</v>
      </c>
      <c r="P26" s="1029">
        <v>49</v>
      </c>
      <c r="Q26" s="1029">
        <v>52</v>
      </c>
      <c r="R26" s="1030">
        <v>346</v>
      </c>
      <c r="S26" s="1031">
        <v>192</v>
      </c>
      <c r="T26" s="1031">
        <v>154</v>
      </c>
      <c r="U26" s="1030">
        <v>282</v>
      </c>
      <c r="V26" s="1031">
        <v>147</v>
      </c>
      <c r="W26" s="1031">
        <v>135</v>
      </c>
      <c r="X26" s="1030">
        <v>46</v>
      </c>
      <c r="Y26" s="1031">
        <v>41</v>
      </c>
      <c r="Z26" s="1031">
        <v>5</v>
      </c>
      <c r="AA26" s="448"/>
      <c r="AB26" s="448"/>
      <c r="AC26" s="448"/>
      <c r="AD26" s="448"/>
      <c r="AE26" s="448"/>
      <c r="AF26" s="448"/>
      <c r="AG26" s="448"/>
      <c r="AH26" s="448"/>
      <c r="AI26" s="448"/>
      <c r="AJ26" s="448"/>
      <c r="AK26" s="448"/>
      <c r="AL26" s="448"/>
      <c r="AM26" s="449"/>
      <c r="AN26" s="450"/>
      <c r="AO26" s="450"/>
      <c r="AP26" s="450"/>
      <c r="AQ26" s="450"/>
      <c r="AR26" s="450"/>
      <c r="AS26" s="450"/>
      <c r="AT26" s="450"/>
      <c r="AU26" s="450"/>
      <c r="AV26" s="450"/>
      <c r="AW26" s="450"/>
    </row>
    <row r="27" spans="1:49" s="451" customFormat="1" ht="35.1" hidden="1" customHeight="1">
      <c r="A27" s="433" t="s">
        <v>96</v>
      </c>
      <c r="B27" s="480">
        <v>525</v>
      </c>
      <c r="C27" s="481">
        <v>289</v>
      </c>
      <c r="D27" s="481">
        <v>236</v>
      </c>
      <c r="E27" s="1028">
        <v>506</v>
      </c>
      <c r="F27" s="1029">
        <v>249</v>
      </c>
      <c r="G27" s="1029">
        <v>257</v>
      </c>
      <c r="H27" s="1028">
        <v>104</v>
      </c>
      <c r="I27" s="1029">
        <v>58</v>
      </c>
      <c r="J27" s="1029">
        <v>46</v>
      </c>
      <c r="K27" s="1029">
        <v>106</v>
      </c>
      <c r="L27" s="1029">
        <v>58</v>
      </c>
      <c r="M27" s="1028">
        <v>48</v>
      </c>
      <c r="N27" s="1011" t="s">
        <v>96</v>
      </c>
      <c r="O27" s="1028">
        <v>118</v>
      </c>
      <c r="P27" s="1029">
        <v>54</v>
      </c>
      <c r="Q27" s="1029">
        <v>64</v>
      </c>
      <c r="R27" s="1030">
        <v>315</v>
      </c>
      <c r="S27" s="1031">
        <v>173</v>
      </c>
      <c r="T27" s="1031">
        <v>142</v>
      </c>
      <c r="U27" s="1030">
        <v>284</v>
      </c>
      <c r="V27" s="1031">
        <v>137</v>
      </c>
      <c r="W27" s="1031">
        <v>147</v>
      </c>
      <c r="X27" s="1030">
        <v>19</v>
      </c>
      <c r="Y27" s="1031">
        <v>40</v>
      </c>
      <c r="Z27" s="1031">
        <v>-21</v>
      </c>
      <c r="AA27" s="448"/>
      <c r="AB27" s="448"/>
      <c r="AC27" s="448"/>
      <c r="AD27" s="448"/>
      <c r="AE27" s="448"/>
      <c r="AF27" s="448"/>
      <c r="AG27" s="448"/>
      <c r="AH27" s="448"/>
      <c r="AI27" s="448"/>
      <c r="AJ27" s="448"/>
      <c r="AK27" s="448"/>
      <c r="AL27" s="448"/>
      <c r="AM27" s="449"/>
      <c r="AN27" s="450"/>
      <c r="AO27" s="450"/>
      <c r="AP27" s="450"/>
      <c r="AQ27" s="450"/>
      <c r="AR27" s="450"/>
      <c r="AS27" s="450"/>
      <c r="AT27" s="450"/>
      <c r="AU27" s="450"/>
      <c r="AV27" s="450"/>
      <c r="AW27" s="450"/>
    </row>
    <row r="28" spans="1:49" s="451" customFormat="1" ht="35.1" hidden="1" customHeight="1">
      <c r="A28" s="433" t="s">
        <v>97</v>
      </c>
      <c r="B28" s="480">
        <v>495</v>
      </c>
      <c r="C28" s="481">
        <v>265</v>
      </c>
      <c r="D28" s="481">
        <v>230</v>
      </c>
      <c r="E28" s="1028">
        <v>511</v>
      </c>
      <c r="F28" s="1029">
        <v>267</v>
      </c>
      <c r="G28" s="1029">
        <v>244</v>
      </c>
      <c r="H28" s="1028">
        <v>105</v>
      </c>
      <c r="I28" s="1029">
        <v>50</v>
      </c>
      <c r="J28" s="1029">
        <v>55</v>
      </c>
      <c r="K28" s="1029">
        <v>92</v>
      </c>
      <c r="L28" s="1029">
        <v>54</v>
      </c>
      <c r="M28" s="1028">
        <v>38</v>
      </c>
      <c r="N28" s="1011" t="s">
        <v>97</v>
      </c>
      <c r="O28" s="1028">
        <v>135</v>
      </c>
      <c r="P28" s="1029">
        <v>69</v>
      </c>
      <c r="Q28" s="1029">
        <v>66</v>
      </c>
      <c r="R28" s="1030">
        <v>298</v>
      </c>
      <c r="S28" s="1031">
        <v>161</v>
      </c>
      <c r="T28" s="1031">
        <v>137</v>
      </c>
      <c r="U28" s="1030">
        <v>271</v>
      </c>
      <c r="V28" s="1031">
        <v>148</v>
      </c>
      <c r="W28" s="1031">
        <v>123</v>
      </c>
      <c r="X28" s="1030">
        <v>-16</v>
      </c>
      <c r="Y28" s="1031">
        <v>-2</v>
      </c>
      <c r="Z28" s="1031">
        <v>-14</v>
      </c>
      <c r="AA28" s="448"/>
      <c r="AB28" s="448"/>
      <c r="AC28" s="448"/>
      <c r="AD28" s="448"/>
      <c r="AE28" s="448"/>
      <c r="AF28" s="448"/>
      <c r="AG28" s="448"/>
      <c r="AH28" s="448"/>
      <c r="AI28" s="448"/>
      <c r="AJ28" s="448"/>
      <c r="AK28" s="448"/>
      <c r="AL28" s="448"/>
      <c r="AM28" s="449"/>
      <c r="AN28" s="450"/>
      <c r="AO28" s="450"/>
      <c r="AP28" s="450"/>
      <c r="AQ28" s="450"/>
      <c r="AR28" s="450"/>
      <c r="AS28" s="450"/>
      <c r="AT28" s="450"/>
      <c r="AU28" s="450"/>
      <c r="AV28" s="450"/>
      <c r="AW28" s="450"/>
    </row>
    <row r="29" spans="1:49" s="451" customFormat="1" ht="35.1" hidden="1" customHeight="1">
      <c r="A29" s="433" t="s">
        <v>98</v>
      </c>
      <c r="B29" s="480">
        <v>592</v>
      </c>
      <c r="C29" s="481">
        <v>316</v>
      </c>
      <c r="D29" s="481">
        <v>276</v>
      </c>
      <c r="E29" s="1028">
        <v>538</v>
      </c>
      <c r="F29" s="1029">
        <v>279</v>
      </c>
      <c r="G29" s="1029">
        <v>259</v>
      </c>
      <c r="H29" s="1028">
        <v>134</v>
      </c>
      <c r="I29" s="1029">
        <v>69</v>
      </c>
      <c r="J29" s="1029">
        <v>65</v>
      </c>
      <c r="K29" s="1029">
        <v>105</v>
      </c>
      <c r="L29" s="1029">
        <v>52</v>
      </c>
      <c r="M29" s="1028">
        <v>53</v>
      </c>
      <c r="N29" s="1011" t="s">
        <v>98</v>
      </c>
      <c r="O29" s="1028">
        <v>149</v>
      </c>
      <c r="P29" s="1029">
        <v>78</v>
      </c>
      <c r="Q29" s="1029">
        <v>71</v>
      </c>
      <c r="R29" s="1030">
        <v>353</v>
      </c>
      <c r="S29" s="1031">
        <v>195</v>
      </c>
      <c r="T29" s="1031">
        <v>158</v>
      </c>
      <c r="U29" s="1030">
        <v>255</v>
      </c>
      <c r="V29" s="1031">
        <v>132</v>
      </c>
      <c r="W29" s="1031">
        <v>123</v>
      </c>
      <c r="X29" s="1030">
        <v>54</v>
      </c>
      <c r="Y29" s="1031">
        <v>37</v>
      </c>
      <c r="Z29" s="1031">
        <v>17</v>
      </c>
      <c r="AA29" s="448"/>
      <c r="AB29" s="448"/>
      <c r="AC29" s="448"/>
      <c r="AD29" s="448"/>
      <c r="AE29" s="448"/>
      <c r="AF29" s="448"/>
      <c r="AG29" s="448"/>
      <c r="AH29" s="448"/>
      <c r="AI29" s="448"/>
      <c r="AJ29" s="448"/>
      <c r="AK29" s="448"/>
      <c r="AL29" s="448"/>
      <c r="AM29" s="449"/>
      <c r="AN29" s="450"/>
      <c r="AO29" s="450"/>
      <c r="AP29" s="450"/>
      <c r="AQ29" s="450"/>
      <c r="AR29" s="450"/>
      <c r="AS29" s="450"/>
      <c r="AT29" s="450"/>
      <c r="AU29" s="450"/>
      <c r="AV29" s="450"/>
      <c r="AW29" s="450"/>
    </row>
    <row r="30" spans="1:49" s="451" customFormat="1" ht="35.1" hidden="1" customHeight="1">
      <c r="A30" s="433" t="s">
        <v>99</v>
      </c>
      <c r="B30" s="480">
        <v>659</v>
      </c>
      <c r="C30" s="483">
        <v>348</v>
      </c>
      <c r="D30" s="481">
        <v>311</v>
      </c>
      <c r="E30" s="1028">
        <v>615</v>
      </c>
      <c r="F30" s="1029">
        <v>321</v>
      </c>
      <c r="G30" s="1029">
        <v>294</v>
      </c>
      <c r="H30" s="1028">
        <v>145</v>
      </c>
      <c r="I30" s="1029">
        <v>79</v>
      </c>
      <c r="J30" s="1029">
        <v>66</v>
      </c>
      <c r="K30" s="1029">
        <v>126</v>
      </c>
      <c r="L30" s="1029">
        <v>66</v>
      </c>
      <c r="M30" s="1028">
        <v>60</v>
      </c>
      <c r="N30" s="1011" t="s">
        <v>99</v>
      </c>
      <c r="O30" s="1028">
        <v>190</v>
      </c>
      <c r="P30" s="1029">
        <v>102</v>
      </c>
      <c r="Q30" s="1029">
        <v>88</v>
      </c>
      <c r="R30" s="1030">
        <v>388</v>
      </c>
      <c r="S30" s="1031">
        <v>203</v>
      </c>
      <c r="T30" s="1031">
        <v>185</v>
      </c>
      <c r="U30" s="1030">
        <v>280</v>
      </c>
      <c r="V30" s="1031">
        <v>140</v>
      </c>
      <c r="W30" s="1031">
        <v>140</v>
      </c>
      <c r="X30" s="1030">
        <v>44</v>
      </c>
      <c r="Y30" s="1031">
        <v>27</v>
      </c>
      <c r="Z30" s="1031">
        <v>17</v>
      </c>
      <c r="AA30" s="448"/>
      <c r="AB30" s="448"/>
      <c r="AC30" s="448"/>
      <c r="AD30" s="448"/>
      <c r="AE30" s="448"/>
      <c r="AF30" s="448"/>
      <c r="AG30" s="448"/>
      <c r="AH30" s="448"/>
      <c r="AI30" s="448"/>
      <c r="AJ30" s="448"/>
      <c r="AK30" s="448"/>
      <c r="AL30" s="448"/>
      <c r="AM30" s="449"/>
      <c r="AN30" s="450"/>
      <c r="AO30" s="450"/>
      <c r="AP30" s="450"/>
      <c r="AQ30" s="450"/>
      <c r="AR30" s="450"/>
      <c r="AS30" s="450"/>
      <c r="AT30" s="450"/>
      <c r="AU30" s="450"/>
      <c r="AV30" s="450"/>
      <c r="AW30" s="450"/>
    </row>
    <row r="31" spans="1:49" s="451" customFormat="1" ht="34.5" customHeight="1">
      <c r="A31" s="452">
        <v>2018</v>
      </c>
      <c r="B31" s="760">
        <f>SUM(B33:B44)</f>
        <v>6802</v>
      </c>
      <c r="C31" s="760">
        <f t="shared" ref="C31:Z31" si="16">SUM(C33:C44)</f>
        <v>3609</v>
      </c>
      <c r="D31" s="760">
        <f t="shared" si="16"/>
        <v>3193</v>
      </c>
      <c r="E31" s="1032">
        <f t="shared" si="16"/>
        <v>6876</v>
      </c>
      <c r="F31" s="1032">
        <f t="shared" si="16"/>
        <v>3610</v>
      </c>
      <c r="G31" s="1032">
        <f t="shared" si="16"/>
        <v>3266</v>
      </c>
      <c r="H31" s="1032">
        <f t="shared" si="16"/>
        <v>1346</v>
      </c>
      <c r="I31" s="1032">
        <f t="shared" si="16"/>
        <v>713</v>
      </c>
      <c r="J31" s="1032">
        <f t="shared" si="16"/>
        <v>633</v>
      </c>
      <c r="K31" s="1032">
        <f t="shared" si="16"/>
        <v>1538</v>
      </c>
      <c r="L31" s="1032">
        <f t="shared" si="16"/>
        <v>825</v>
      </c>
      <c r="M31" s="1032">
        <f t="shared" si="16"/>
        <v>713</v>
      </c>
      <c r="N31" s="1033">
        <v>2018</v>
      </c>
      <c r="O31" s="1032">
        <f t="shared" si="16"/>
        <v>1912</v>
      </c>
      <c r="P31" s="1032">
        <f t="shared" si="16"/>
        <v>1047</v>
      </c>
      <c r="Q31" s="1032">
        <f t="shared" si="16"/>
        <v>865</v>
      </c>
      <c r="R31" s="1032">
        <f t="shared" si="16"/>
        <v>3918</v>
      </c>
      <c r="S31" s="1032">
        <f t="shared" si="16"/>
        <v>2071</v>
      </c>
      <c r="T31" s="1032">
        <f t="shared" si="16"/>
        <v>1847</v>
      </c>
      <c r="U31" s="1032">
        <f t="shared" si="16"/>
        <v>3618</v>
      </c>
      <c r="V31" s="1032">
        <f t="shared" si="16"/>
        <v>1850</v>
      </c>
      <c r="W31" s="1032">
        <f t="shared" si="16"/>
        <v>1768</v>
      </c>
      <c r="X31" s="1007">
        <f t="shared" si="16"/>
        <v>-74</v>
      </c>
      <c r="Y31" s="1007">
        <f t="shared" si="16"/>
        <v>-1</v>
      </c>
      <c r="Z31" s="1007">
        <f t="shared" si="16"/>
        <v>-73</v>
      </c>
      <c r="AA31" s="761"/>
      <c r="AB31" s="448"/>
      <c r="AC31" s="448"/>
      <c r="AD31" s="448"/>
      <c r="AE31" s="448"/>
      <c r="AF31" s="448"/>
      <c r="AG31" s="448"/>
      <c r="AH31" s="448"/>
      <c r="AI31" s="448"/>
      <c r="AJ31" s="448"/>
      <c r="AK31" s="448"/>
      <c r="AL31" s="448"/>
      <c r="AM31" s="449"/>
      <c r="AN31" s="450"/>
      <c r="AO31" s="450"/>
      <c r="AP31" s="450"/>
      <c r="AQ31" s="450"/>
      <c r="AR31" s="450"/>
      <c r="AS31" s="450"/>
      <c r="AT31" s="450"/>
      <c r="AU31" s="450"/>
      <c r="AV31" s="450"/>
      <c r="AW31" s="450"/>
    </row>
    <row r="32" spans="1:49" s="875" customFormat="1" ht="18" customHeight="1">
      <c r="A32" s="727"/>
      <c r="B32" s="870"/>
      <c r="C32" s="871"/>
      <c r="D32" s="871"/>
      <c r="E32" s="1034"/>
      <c r="F32" s="1035"/>
      <c r="G32" s="1035"/>
      <c r="H32" s="1034"/>
      <c r="I32" s="1035"/>
      <c r="J32" s="1035"/>
      <c r="K32" s="1035"/>
      <c r="L32" s="1035"/>
      <c r="M32" s="1034"/>
      <c r="N32" s="1036"/>
      <c r="O32" s="1034"/>
      <c r="P32" s="1035"/>
      <c r="Q32" s="1007"/>
      <c r="R32" s="1007"/>
      <c r="S32" s="1007"/>
      <c r="T32" s="1037"/>
      <c r="U32" s="1037"/>
      <c r="V32" s="1007"/>
      <c r="W32" s="1007"/>
      <c r="X32" s="1007"/>
      <c r="Y32" s="1007"/>
      <c r="Z32" s="1007"/>
      <c r="AA32" s="872"/>
      <c r="AB32" s="872"/>
      <c r="AC32" s="872"/>
      <c r="AD32" s="872"/>
      <c r="AE32" s="872"/>
      <c r="AF32" s="872"/>
      <c r="AG32" s="872"/>
      <c r="AH32" s="872"/>
      <c r="AI32" s="872"/>
      <c r="AJ32" s="872"/>
      <c r="AK32" s="872"/>
      <c r="AL32" s="872"/>
      <c r="AM32" s="873"/>
      <c r="AN32" s="874"/>
      <c r="AO32" s="874"/>
      <c r="AP32" s="874"/>
      <c r="AQ32" s="874"/>
      <c r="AR32" s="874"/>
      <c r="AS32" s="874"/>
      <c r="AT32" s="874"/>
      <c r="AU32" s="874"/>
      <c r="AV32" s="874"/>
      <c r="AW32" s="874"/>
    </row>
    <row r="33" spans="1:26" s="431" customFormat="1" ht="15" customHeight="1">
      <c r="A33" s="433" t="s">
        <v>88</v>
      </c>
      <c r="B33" s="916">
        <v>674</v>
      </c>
      <c r="C33" s="917">
        <v>349</v>
      </c>
      <c r="D33" s="917">
        <v>325</v>
      </c>
      <c r="E33" s="1038">
        <v>743</v>
      </c>
      <c r="F33" s="1039">
        <v>369</v>
      </c>
      <c r="G33" s="1039">
        <v>374</v>
      </c>
      <c r="H33" s="1038">
        <v>143</v>
      </c>
      <c r="I33" s="1039">
        <v>70</v>
      </c>
      <c r="J33" s="1039">
        <v>73</v>
      </c>
      <c r="K33" s="1039">
        <v>168</v>
      </c>
      <c r="L33" s="1039">
        <v>89</v>
      </c>
      <c r="M33" s="1038">
        <v>79</v>
      </c>
      <c r="N33" s="1011" t="s">
        <v>88</v>
      </c>
      <c r="O33" s="1038">
        <v>218</v>
      </c>
      <c r="P33" s="1039">
        <v>109</v>
      </c>
      <c r="Q33" s="1039">
        <v>109</v>
      </c>
      <c r="R33" s="1040">
        <v>363</v>
      </c>
      <c r="S33" s="1041">
        <v>190</v>
      </c>
      <c r="T33" s="1041">
        <v>173</v>
      </c>
      <c r="U33" s="1040">
        <v>382</v>
      </c>
      <c r="V33" s="1041">
        <v>190</v>
      </c>
      <c r="W33" s="1041">
        <v>192</v>
      </c>
      <c r="X33" s="1040">
        <v>-69</v>
      </c>
      <c r="Y33" s="1041">
        <v>-20</v>
      </c>
      <c r="Z33" s="1041">
        <v>-49</v>
      </c>
    </row>
    <row r="34" spans="1:26" s="431" customFormat="1" ht="15" customHeight="1">
      <c r="A34" s="433" t="s">
        <v>89</v>
      </c>
      <c r="B34" s="916">
        <v>628</v>
      </c>
      <c r="C34" s="917">
        <v>317</v>
      </c>
      <c r="D34" s="917">
        <v>311</v>
      </c>
      <c r="E34" s="1038">
        <v>710</v>
      </c>
      <c r="F34" s="1039">
        <v>350</v>
      </c>
      <c r="G34" s="1039">
        <v>360</v>
      </c>
      <c r="H34" s="1038">
        <v>123</v>
      </c>
      <c r="I34" s="1039">
        <v>60</v>
      </c>
      <c r="J34" s="1039">
        <v>63</v>
      </c>
      <c r="K34" s="1039">
        <v>168</v>
      </c>
      <c r="L34" s="1039">
        <v>81</v>
      </c>
      <c r="M34" s="1038">
        <v>87</v>
      </c>
      <c r="N34" s="1011" t="s">
        <v>89</v>
      </c>
      <c r="O34" s="1038">
        <v>200</v>
      </c>
      <c r="P34" s="1039">
        <v>103</v>
      </c>
      <c r="Q34" s="1039">
        <v>97</v>
      </c>
      <c r="R34" s="1040">
        <v>337</v>
      </c>
      <c r="S34" s="1041">
        <v>176</v>
      </c>
      <c r="T34" s="1041">
        <v>161</v>
      </c>
      <c r="U34" s="1040">
        <v>387</v>
      </c>
      <c r="V34" s="1041">
        <v>187</v>
      </c>
      <c r="W34" s="1041">
        <v>200</v>
      </c>
      <c r="X34" s="1040">
        <v>-82</v>
      </c>
      <c r="Y34" s="1041">
        <v>-33</v>
      </c>
      <c r="Z34" s="1041">
        <v>-49</v>
      </c>
    </row>
    <row r="35" spans="1:26" s="431" customFormat="1" ht="15.75" customHeight="1">
      <c r="A35" s="433" t="s">
        <v>90</v>
      </c>
      <c r="B35" s="916">
        <v>682</v>
      </c>
      <c r="C35" s="917">
        <v>331</v>
      </c>
      <c r="D35" s="917">
        <v>351</v>
      </c>
      <c r="E35" s="1038">
        <v>718</v>
      </c>
      <c r="F35" s="1039">
        <v>379</v>
      </c>
      <c r="G35" s="1039">
        <v>339</v>
      </c>
      <c r="H35" s="1038">
        <v>123</v>
      </c>
      <c r="I35" s="1039">
        <v>58</v>
      </c>
      <c r="J35" s="1039">
        <v>65</v>
      </c>
      <c r="K35" s="1039">
        <v>171</v>
      </c>
      <c r="L35" s="1039">
        <v>74</v>
      </c>
      <c r="M35" s="1038">
        <v>97</v>
      </c>
      <c r="N35" s="1011" t="s">
        <v>90</v>
      </c>
      <c r="O35" s="1038">
        <v>218</v>
      </c>
      <c r="P35" s="1039">
        <v>119</v>
      </c>
      <c r="Q35" s="1039">
        <v>99</v>
      </c>
      <c r="R35" s="1040">
        <v>388</v>
      </c>
      <c r="S35" s="1041">
        <v>199</v>
      </c>
      <c r="T35" s="1041">
        <v>189</v>
      </c>
      <c r="U35" s="1040">
        <v>377</v>
      </c>
      <c r="V35" s="1041">
        <v>202</v>
      </c>
      <c r="W35" s="1041">
        <v>175</v>
      </c>
      <c r="X35" s="1040">
        <v>-36</v>
      </c>
      <c r="Y35" s="1041">
        <v>-48</v>
      </c>
      <c r="Z35" s="1041">
        <v>12</v>
      </c>
    </row>
    <row r="36" spans="1:26" s="431" customFormat="1" ht="16.5">
      <c r="A36" s="433" t="s">
        <v>91</v>
      </c>
      <c r="B36" s="916">
        <v>635</v>
      </c>
      <c r="C36" s="917">
        <v>338</v>
      </c>
      <c r="D36" s="917">
        <v>297</v>
      </c>
      <c r="E36" s="1038">
        <v>540</v>
      </c>
      <c r="F36" s="1039">
        <v>285</v>
      </c>
      <c r="G36" s="1039">
        <v>255</v>
      </c>
      <c r="H36" s="1038">
        <v>130</v>
      </c>
      <c r="I36" s="1039">
        <v>72</v>
      </c>
      <c r="J36" s="1039">
        <v>58</v>
      </c>
      <c r="K36" s="1039">
        <v>156</v>
      </c>
      <c r="L36" s="1039">
        <v>83</v>
      </c>
      <c r="M36" s="1038">
        <v>73</v>
      </c>
      <c r="N36" s="1011" t="s">
        <v>91</v>
      </c>
      <c r="O36" s="1038">
        <v>127</v>
      </c>
      <c r="P36" s="1039">
        <v>67</v>
      </c>
      <c r="Q36" s="1039">
        <v>60</v>
      </c>
      <c r="R36" s="1040">
        <v>349</v>
      </c>
      <c r="S36" s="1041">
        <v>183</v>
      </c>
      <c r="T36" s="1041">
        <v>166</v>
      </c>
      <c r="U36" s="1040">
        <v>283</v>
      </c>
      <c r="V36" s="1041">
        <v>146</v>
      </c>
      <c r="W36" s="1041">
        <v>137</v>
      </c>
      <c r="X36" s="1040">
        <v>95</v>
      </c>
      <c r="Y36" s="1041">
        <v>53</v>
      </c>
      <c r="Z36" s="1041">
        <v>42</v>
      </c>
    </row>
    <row r="37" spans="1:26" ht="16.5">
      <c r="A37" s="433" t="s">
        <v>92</v>
      </c>
      <c r="B37" s="916">
        <v>582</v>
      </c>
      <c r="C37" s="917">
        <v>309</v>
      </c>
      <c r="D37" s="917">
        <v>273</v>
      </c>
      <c r="E37" s="1038">
        <v>546</v>
      </c>
      <c r="F37" s="1039">
        <v>296</v>
      </c>
      <c r="G37" s="1039">
        <v>250</v>
      </c>
      <c r="H37" s="1038">
        <v>126</v>
      </c>
      <c r="I37" s="1039">
        <v>71</v>
      </c>
      <c r="J37" s="1039">
        <v>55</v>
      </c>
      <c r="K37" s="1039">
        <v>114</v>
      </c>
      <c r="L37" s="1039">
        <v>63</v>
      </c>
      <c r="M37" s="1038">
        <v>51</v>
      </c>
      <c r="N37" s="1011" t="s">
        <v>92</v>
      </c>
      <c r="O37" s="1038">
        <v>129</v>
      </c>
      <c r="P37" s="1039">
        <v>66</v>
      </c>
      <c r="Q37" s="1039">
        <v>63</v>
      </c>
      <c r="R37" s="1040">
        <v>342</v>
      </c>
      <c r="S37" s="1041">
        <v>175</v>
      </c>
      <c r="T37" s="1041">
        <v>167</v>
      </c>
      <c r="U37" s="1040">
        <v>291</v>
      </c>
      <c r="V37" s="1041">
        <v>159</v>
      </c>
      <c r="W37" s="1041">
        <v>132</v>
      </c>
      <c r="X37" s="1040">
        <v>36</v>
      </c>
      <c r="Y37" s="1041">
        <v>13</v>
      </c>
      <c r="Z37" s="1041">
        <v>23</v>
      </c>
    </row>
    <row r="38" spans="1:26" ht="16.5">
      <c r="A38" s="433" t="s">
        <v>93</v>
      </c>
      <c r="B38" s="916">
        <v>485</v>
      </c>
      <c r="C38" s="917">
        <v>262</v>
      </c>
      <c r="D38" s="917">
        <v>223</v>
      </c>
      <c r="E38" s="1038">
        <v>537</v>
      </c>
      <c r="F38" s="1039">
        <v>286</v>
      </c>
      <c r="G38" s="1039">
        <v>251</v>
      </c>
      <c r="H38" s="1038">
        <v>114</v>
      </c>
      <c r="I38" s="1039">
        <v>59</v>
      </c>
      <c r="J38" s="1039">
        <v>55</v>
      </c>
      <c r="K38" s="1039">
        <v>91</v>
      </c>
      <c r="L38" s="1039">
        <v>49</v>
      </c>
      <c r="M38" s="1038">
        <v>42</v>
      </c>
      <c r="N38" s="1011" t="s">
        <v>93</v>
      </c>
      <c r="O38" s="1038">
        <v>157</v>
      </c>
      <c r="P38" s="1039">
        <v>86</v>
      </c>
      <c r="Q38" s="1039">
        <v>71</v>
      </c>
      <c r="R38" s="1040">
        <v>280</v>
      </c>
      <c r="S38" s="1041">
        <v>154</v>
      </c>
      <c r="T38" s="1041">
        <v>126</v>
      </c>
      <c r="U38" s="1040">
        <v>266</v>
      </c>
      <c r="V38" s="1041">
        <v>141</v>
      </c>
      <c r="W38" s="1041">
        <v>125</v>
      </c>
      <c r="X38" s="1040">
        <v>-52</v>
      </c>
      <c r="Y38" s="1041">
        <v>-24</v>
      </c>
      <c r="Z38" s="1041">
        <v>-28</v>
      </c>
    </row>
    <row r="39" spans="1:26" ht="16.5">
      <c r="A39" s="433" t="s">
        <v>94</v>
      </c>
      <c r="B39" s="916">
        <v>595</v>
      </c>
      <c r="C39" s="917">
        <v>332</v>
      </c>
      <c r="D39" s="917">
        <v>263</v>
      </c>
      <c r="E39" s="1038">
        <v>551</v>
      </c>
      <c r="F39" s="1039">
        <v>309</v>
      </c>
      <c r="G39" s="1039">
        <v>242</v>
      </c>
      <c r="H39" s="1038">
        <v>123</v>
      </c>
      <c r="I39" s="1039">
        <v>70</v>
      </c>
      <c r="J39" s="1039">
        <v>53</v>
      </c>
      <c r="K39" s="1039">
        <v>129</v>
      </c>
      <c r="L39" s="1039">
        <v>79</v>
      </c>
      <c r="M39" s="1038">
        <v>50</v>
      </c>
      <c r="N39" s="1011" t="s">
        <v>94</v>
      </c>
      <c r="O39" s="1038">
        <v>211</v>
      </c>
      <c r="P39" s="1039">
        <v>122</v>
      </c>
      <c r="Q39" s="1039">
        <v>89</v>
      </c>
      <c r="R39" s="1040">
        <v>343</v>
      </c>
      <c r="S39" s="1041">
        <v>183</v>
      </c>
      <c r="T39" s="1041">
        <v>160</v>
      </c>
      <c r="U39" s="1040">
        <v>217</v>
      </c>
      <c r="V39" s="1041">
        <v>117</v>
      </c>
      <c r="W39" s="1041">
        <v>100</v>
      </c>
      <c r="X39" s="1040">
        <v>44</v>
      </c>
      <c r="Y39" s="1041">
        <v>23</v>
      </c>
      <c r="Z39" s="1041">
        <v>21</v>
      </c>
    </row>
    <row r="40" spans="1:26" ht="16.5">
      <c r="A40" s="433" t="s">
        <v>95</v>
      </c>
      <c r="B40" s="916">
        <v>555</v>
      </c>
      <c r="C40" s="917">
        <v>306</v>
      </c>
      <c r="D40" s="917">
        <v>249</v>
      </c>
      <c r="E40" s="528">
        <v>519</v>
      </c>
      <c r="F40" s="917">
        <v>267</v>
      </c>
      <c r="G40" s="917">
        <v>252</v>
      </c>
      <c r="H40" s="528">
        <v>104</v>
      </c>
      <c r="I40" s="917">
        <v>58</v>
      </c>
      <c r="J40" s="917">
        <v>46</v>
      </c>
      <c r="K40" s="917">
        <v>116</v>
      </c>
      <c r="L40" s="917">
        <v>59</v>
      </c>
      <c r="M40" s="528">
        <v>57</v>
      </c>
      <c r="N40" s="433" t="s">
        <v>95</v>
      </c>
      <c r="O40" s="528">
        <v>144</v>
      </c>
      <c r="P40" s="917">
        <v>82</v>
      </c>
      <c r="Q40" s="917">
        <v>62</v>
      </c>
      <c r="R40" s="600">
        <v>335</v>
      </c>
      <c r="S40" s="919">
        <v>189</v>
      </c>
      <c r="T40" s="919">
        <v>146</v>
      </c>
      <c r="U40" s="600">
        <v>271</v>
      </c>
      <c r="V40" s="919">
        <v>127</v>
      </c>
      <c r="W40" s="919">
        <v>144</v>
      </c>
      <c r="X40" s="600">
        <v>36</v>
      </c>
      <c r="Y40" s="919">
        <v>39</v>
      </c>
      <c r="Z40" s="919">
        <v>-3</v>
      </c>
    </row>
    <row r="41" spans="1:26" ht="16.5">
      <c r="A41" s="433" t="s">
        <v>96</v>
      </c>
      <c r="B41" s="916">
        <v>384</v>
      </c>
      <c r="C41" s="917">
        <v>208</v>
      </c>
      <c r="D41" s="917">
        <v>176</v>
      </c>
      <c r="E41" s="528">
        <v>407</v>
      </c>
      <c r="F41" s="917">
        <v>209</v>
      </c>
      <c r="G41" s="917">
        <v>198</v>
      </c>
      <c r="H41" s="528">
        <v>62</v>
      </c>
      <c r="I41" s="917">
        <v>32</v>
      </c>
      <c r="J41" s="917">
        <v>30</v>
      </c>
      <c r="K41" s="917">
        <v>81</v>
      </c>
      <c r="L41" s="917">
        <v>44</v>
      </c>
      <c r="M41" s="528">
        <v>37</v>
      </c>
      <c r="N41" s="433" t="s">
        <v>96</v>
      </c>
      <c r="O41" s="528">
        <v>120</v>
      </c>
      <c r="P41" s="917">
        <v>62</v>
      </c>
      <c r="Q41" s="917">
        <v>58</v>
      </c>
      <c r="R41" s="600">
        <v>241</v>
      </c>
      <c r="S41" s="919">
        <v>132</v>
      </c>
      <c r="T41" s="919">
        <v>109</v>
      </c>
      <c r="U41" s="600">
        <v>225</v>
      </c>
      <c r="V41" s="919">
        <v>115</v>
      </c>
      <c r="W41" s="919">
        <v>110</v>
      </c>
      <c r="X41" s="600">
        <v>-23</v>
      </c>
      <c r="Y41" s="919">
        <v>-1</v>
      </c>
      <c r="Z41" s="919">
        <v>-22</v>
      </c>
    </row>
    <row r="42" spans="1:26" ht="16.5">
      <c r="A42" s="433" t="s">
        <v>97</v>
      </c>
      <c r="B42" s="916">
        <v>496</v>
      </c>
      <c r="C42" s="917">
        <v>259</v>
      </c>
      <c r="D42" s="917">
        <v>237</v>
      </c>
      <c r="E42" s="528">
        <v>502</v>
      </c>
      <c r="F42" s="917">
        <v>257</v>
      </c>
      <c r="G42" s="917">
        <v>245</v>
      </c>
      <c r="H42" s="528">
        <v>94</v>
      </c>
      <c r="I42" s="917">
        <v>48</v>
      </c>
      <c r="J42" s="917">
        <v>46</v>
      </c>
      <c r="K42" s="917">
        <v>87</v>
      </c>
      <c r="L42" s="917">
        <v>48</v>
      </c>
      <c r="M42" s="528">
        <v>39</v>
      </c>
      <c r="N42" s="433" t="s">
        <v>97</v>
      </c>
      <c r="O42" s="528">
        <v>118</v>
      </c>
      <c r="P42" s="917">
        <v>70</v>
      </c>
      <c r="Q42" s="917">
        <v>48</v>
      </c>
      <c r="R42" s="600">
        <v>315</v>
      </c>
      <c r="S42" s="919">
        <v>163</v>
      </c>
      <c r="T42" s="919">
        <v>152</v>
      </c>
      <c r="U42" s="600">
        <v>290</v>
      </c>
      <c r="V42" s="919">
        <v>139</v>
      </c>
      <c r="W42" s="919">
        <v>151</v>
      </c>
      <c r="X42" s="600">
        <v>-6</v>
      </c>
      <c r="Y42" s="919">
        <v>2</v>
      </c>
      <c r="Z42" s="919">
        <v>-8</v>
      </c>
    </row>
    <row r="43" spans="1:26" ht="16.5">
      <c r="A43" s="433" t="s">
        <v>98</v>
      </c>
      <c r="B43" s="916">
        <v>513</v>
      </c>
      <c r="C43" s="917">
        <v>285</v>
      </c>
      <c r="D43" s="917">
        <v>228</v>
      </c>
      <c r="E43" s="528">
        <v>522</v>
      </c>
      <c r="F43" s="917">
        <v>275</v>
      </c>
      <c r="G43" s="917">
        <v>247</v>
      </c>
      <c r="H43" s="528">
        <v>101</v>
      </c>
      <c r="I43" s="917">
        <v>58</v>
      </c>
      <c r="J43" s="917">
        <v>43</v>
      </c>
      <c r="K43" s="917">
        <v>124</v>
      </c>
      <c r="L43" s="917">
        <v>76</v>
      </c>
      <c r="M43" s="528">
        <v>48</v>
      </c>
      <c r="N43" s="433" t="s">
        <v>98</v>
      </c>
      <c r="O43" s="528">
        <v>123</v>
      </c>
      <c r="P43" s="917">
        <v>68</v>
      </c>
      <c r="Q43" s="917">
        <v>55</v>
      </c>
      <c r="R43" s="600">
        <v>288</v>
      </c>
      <c r="S43" s="919">
        <v>151</v>
      </c>
      <c r="T43" s="919">
        <v>137</v>
      </c>
      <c r="U43" s="600">
        <v>298</v>
      </c>
      <c r="V43" s="919">
        <v>149</v>
      </c>
      <c r="W43" s="919">
        <v>149</v>
      </c>
      <c r="X43" s="600">
        <v>-9</v>
      </c>
      <c r="Y43" s="919">
        <v>10</v>
      </c>
      <c r="Z43" s="919">
        <v>-19</v>
      </c>
    </row>
    <row r="44" spans="1:26" ht="16.5">
      <c r="A44" s="433" t="s">
        <v>99</v>
      </c>
      <c r="B44" s="916">
        <v>573</v>
      </c>
      <c r="C44" s="918">
        <v>313</v>
      </c>
      <c r="D44" s="917">
        <v>260</v>
      </c>
      <c r="E44" s="528">
        <v>581</v>
      </c>
      <c r="F44" s="917">
        <v>328</v>
      </c>
      <c r="G44" s="917">
        <v>253</v>
      </c>
      <c r="H44" s="528">
        <v>103</v>
      </c>
      <c r="I44" s="917">
        <v>57</v>
      </c>
      <c r="J44" s="917">
        <v>46</v>
      </c>
      <c r="K44" s="917">
        <v>133</v>
      </c>
      <c r="L44" s="917">
        <v>80</v>
      </c>
      <c r="M44" s="528">
        <v>53</v>
      </c>
      <c r="N44" s="433" t="s">
        <v>99</v>
      </c>
      <c r="O44" s="528">
        <v>147</v>
      </c>
      <c r="P44" s="917">
        <v>93</v>
      </c>
      <c r="Q44" s="917">
        <v>54</v>
      </c>
      <c r="R44" s="600">
        <v>337</v>
      </c>
      <c r="S44" s="919">
        <v>176</v>
      </c>
      <c r="T44" s="919">
        <v>161</v>
      </c>
      <c r="U44" s="600">
        <v>331</v>
      </c>
      <c r="V44" s="919">
        <v>178</v>
      </c>
      <c r="W44" s="919">
        <v>153</v>
      </c>
      <c r="X44" s="600">
        <v>-8</v>
      </c>
      <c r="Y44" s="919">
        <v>-15</v>
      </c>
      <c r="Z44" s="919">
        <v>7</v>
      </c>
    </row>
    <row r="45" spans="1:26" ht="15.75">
      <c r="A45" s="453"/>
      <c r="B45" s="484"/>
      <c r="C45" s="454"/>
      <c r="D45" s="454"/>
      <c r="E45" s="485"/>
      <c r="F45" s="454"/>
      <c r="G45" s="454"/>
      <c r="H45" s="456"/>
      <c r="I45" s="454"/>
      <c r="J45" s="454"/>
      <c r="K45" s="454"/>
      <c r="L45" s="454"/>
      <c r="M45" s="455"/>
      <c r="N45" s="455"/>
      <c r="O45" s="455"/>
      <c r="P45" s="455"/>
      <c r="Q45" s="454"/>
      <c r="R45" s="457"/>
      <c r="S45" s="457"/>
      <c r="T45" s="458"/>
      <c r="U45" s="459"/>
      <c r="V45" s="459"/>
      <c r="W45" s="458"/>
      <c r="X45" s="457"/>
      <c r="Y45" s="458"/>
      <c r="Z45" s="458"/>
    </row>
    <row r="46" spans="1:26" ht="15.75">
      <c r="A46" s="460"/>
      <c r="B46" s="460"/>
      <c r="C46" s="461"/>
      <c r="D46" s="461"/>
      <c r="E46" s="486"/>
      <c r="F46" s="461"/>
      <c r="G46" s="461"/>
      <c r="H46" s="463"/>
      <c r="I46" s="461"/>
      <c r="J46" s="461"/>
      <c r="K46" s="461"/>
      <c r="L46" s="461"/>
      <c r="M46" s="462"/>
      <c r="N46" s="462"/>
      <c r="O46" s="462"/>
      <c r="P46" s="462"/>
      <c r="Q46" s="461"/>
      <c r="R46" s="464"/>
      <c r="S46" s="464"/>
      <c r="T46" s="465"/>
      <c r="U46" s="466"/>
      <c r="V46" s="466"/>
      <c r="W46" s="465"/>
      <c r="X46" s="464"/>
      <c r="Y46" s="465"/>
      <c r="Z46" s="465"/>
    </row>
    <row r="47" spans="1:26" ht="15.75">
      <c r="A47" s="467" t="s">
        <v>415</v>
      </c>
      <c r="B47" s="467"/>
      <c r="C47" s="429"/>
      <c r="D47" s="429"/>
      <c r="E47" s="429"/>
      <c r="F47" s="429"/>
      <c r="G47" s="429"/>
      <c r="H47" s="429"/>
      <c r="I47" s="429"/>
      <c r="J47" s="429"/>
      <c r="K47" s="429"/>
      <c r="L47" s="429"/>
      <c r="M47" s="429"/>
      <c r="N47" s="429"/>
      <c r="O47" s="467" t="s">
        <v>118</v>
      </c>
      <c r="P47" s="429"/>
      <c r="Q47" s="429"/>
      <c r="R47" s="431"/>
      <c r="S47" s="431"/>
      <c r="T47" s="431"/>
      <c r="U47" s="431"/>
      <c r="V47" s="431"/>
      <c r="W47" s="431"/>
      <c r="X47" s="431"/>
      <c r="Y47" s="487"/>
      <c r="Z47" s="487"/>
    </row>
    <row r="48" spans="1:26" ht="15.75">
      <c r="A48" s="869" t="s">
        <v>773</v>
      </c>
      <c r="B48" s="467"/>
      <c r="C48" s="429"/>
      <c r="D48" s="429"/>
      <c r="E48" s="429"/>
      <c r="F48" s="429"/>
      <c r="G48" s="429"/>
      <c r="H48" s="429"/>
      <c r="I48" s="429"/>
      <c r="J48" s="429"/>
      <c r="K48" s="429"/>
      <c r="L48" s="429"/>
      <c r="M48" s="429"/>
      <c r="N48" s="429"/>
      <c r="O48" s="869" t="s">
        <v>774</v>
      </c>
      <c r="P48" s="429"/>
      <c r="Q48" s="429"/>
      <c r="R48" s="431"/>
      <c r="S48" s="431"/>
      <c r="T48" s="431"/>
      <c r="U48" s="431"/>
      <c r="V48" s="431"/>
      <c r="W48" s="431"/>
      <c r="X48" s="431"/>
      <c r="Y48" s="487"/>
      <c r="Z48" s="487"/>
    </row>
    <row r="49" spans="1:26" ht="15.75">
      <c r="A49" s="997" t="s">
        <v>767</v>
      </c>
      <c r="B49" s="179"/>
      <c r="C49" s="467"/>
      <c r="D49" s="467"/>
      <c r="E49" s="488"/>
      <c r="F49" s="429"/>
      <c r="G49" s="429"/>
      <c r="H49" s="429"/>
      <c r="I49" s="429"/>
      <c r="J49" s="429"/>
      <c r="K49" s="429"/>
      <c r="L49" s="429"/>
      <c r="M49" s="429"/>
      <c r="N49" s="429"/>
      <c r="O49" s="997" t="s">
        <v>767</v>
      </c>
      <c r="P49" s="429"/>
      <c r="Q49" s="429"/>
      <c r="R49" s="431"/>
      <c r="S49" s="431"/>
      <c r="T49" s="431"/>
      <c r="U49" s="431"/>
      <c r="V49" s="431"/>
      <c r="W49" s="1098"/>
      <c r="X49" s="1098"/>
      <c r="Y49" s="1098"/>
      <c r="Z49" s="1098"/>
    </row>
    <row r="50" spans="1:26" ht="15.75">
      <c r="A50" s="467"/>
      <c r="B50" s="467"/>
      <c r="C50" s="467"/>
      <c r="D50" s="467"/>
      <c r="E50" s="467"/>
      <c r="F50" s="467"/>
      <c r="G50" s="467"/>
      <c r="H50" s="467"/>
      <c r="I50" s="467"/>
      <c r="J50" s="467"/>
      <c r="K50" s="467"/>
      <c r="L50" s="467"/>
      <c r="M50" s="467"/>
      <c r="N50" s="467"/>
      <c r="O50" s="467"/>
      <c r="P50" s="467"/>
      <c r="Q50" s="467"/>
      <c r="R50" s="489"/>
      <c r="S50" s="489"/>
      <c r="T50" s="489"/>
      <c r="U50" s="490"/>
      <c r="V50" s="490"/>
      <c r="W50" s="489"/>
      <c r="X50" s="489"/>
      <c r="Y50" s="489"/>
      <c r="Z50" s="489"/>
    </row>
    <row r="51" spans="1:26" ht="15.75">
      <c r="A51" s="429"/>
      <c r="B51" s="429"/>
      <c r="C51" s="429"/>
      <c r="D51" s="429"/>
      <c r="E51" s="429"/>
      <c r="F51" s="429"/>
      <c r="G51" s="429"/>
      <c r="H51" s="429"/>
      <c r="I51" s="429"/>
      <c r="J51" s="429"/>
      <c r="K51" s="429"/>
      <c r="L51" s="429"/>
      <c r="M51" s="429"/>
      <c r="N51" s="429"/>
      <c r="O51" s="429"/>
      <c r="P51" s="429"/>
      <c r="Q51" s="429"/>
      <c r="Y51" s="427" t="s">
        <v>406</v>
      </c>
    </row>
    <row r="52" spans="1:26" ht="15.75">
      <c r="A52" s="429"/>
      <c r="B52" s="429"/>
      <c r="C52" s="429"/>
      <c r="D52" s="429"/>
      <c r="E52" s="429"/>
      <c r="F52" s="429"/>
      <c r="G52" s="429"/>
      <c r="H52" s="429"/>
      <c r="I52" s="429"/>
      <c r="J52" s="429"/>
      <c r="K52" s="429"/>
      <c r="L52" s="429"/>
      <c r="M52" s="429"/>
      <c r="N52" s="429"/>
      <c r="O52" s="429"/>
      <c r="P52" s="429"/>
      <c r="Q52" s="429"/>
    </row>
    <row r="53" spans="1:26" ht="15.75">
      <c r="A53" s="429"/>
      <c r="B53" s="429"/>
      <c r="C53" s="429"/>
      <c r="D53" s="429"/>
      <c r="E53" s="429"/>
      <c r="F53" s="429"/>
      <c r="G53" s="429"/>
      <c r="H53" s="429"/>
      <c r="I53" s="429"/>
      <c r="J53" s="429"/>
      <c r="K53" s="429"/>
      <c r="L53" s="429"/>
      <c r="M53" s="429"/>
      <c r="N53" s="429"/>
      <c r="O53" s="429"/>
      <c r="P53" s="429"/>
      <c r="Q53" s="429"/>
    </row>
    <row r="54" spans="1:26" ht="15.75">
      <c r="A54" s="429"/>
      <c r="B54" s="429"/>
      <c r="C54" s="429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</row>
    <row r="55" spans="1:26" ht="15.75">
      <c r="A55" s="429"/>
      <c r="B55" s="429"/>
      <c r="C55" s="429"/>
      <c r="D55" s="429"/>
      <c r="E55" s="429"/>
      <c r="F55" s="429"/>
      <c r="G55" s="429"/>
      <c r="H55" s="429"/>
      <c r="I55" s="429"/>
      <c r="J55" s="429"/>
      <c r="K55" s="429"/>
      <c r="L55" s="429"/>
      <c r="M55" s="429"/>
      <c r="N55" s="429"/>
      <c r="O55" s="429"/>
      <c r="P55" s="429"/>
      <c r="Q55" s="429"/>
    </row>
    <row r="56" spans="1:26" ht="15.75">
      <c r="A56" s="429"/>
      <c r="B56" s="429"/>
      <c r="C56" s="429"/>
      <c r="D56" s="429"/>
      <c r="E56" s="429"/>
      <c r="F56" s="429"/>
      <c r="G56" s="429"/>
      <c r="H56" s="429"/>
      <c r="I56" s="429"/>
      <c r="J56" s="429"/>
      <c r="K56" s="429"/>
      <c r="L56" s="429"/>
      <c r="M56" s="429"/>
      <c r="N56" s="429"/>
      <c r="O56" s="429"/>
      <c r="P56" s="429"/>
      <c r="Q56" s="429"/>
    </row>
    <row r="57" spans="1:26" ht="15.75">
      <c r="A57" s="429"/>
      <c r="B57" s="429"/>
      <c r="C57" s="429"/>
      <c r="D57" s="429"/>
      <c r="E57" s="470"/>
      <c r="F57" s="429"/>
      <c r="G57" s="429"/>
      <c r="H57" s="429"/>
      <c r="I57" s="429"/>
      <c r="J57" s="429"/>
      <c r="K57" s="429"/>
      <c r="L57" s="429"/>
      <c r="M57" s="429"/>
      <c r="N57" s="429"/>
      <c r="O57" s="429"/>
      <c r="P57" s="429"/>
      <c r="Q57" s="429"/>
    </row>
    <row r="58" spans="1:26" ht="15.75">
      <c r="A58" s="429"/>
      <c r="B58" s="429"/>
      <c r="C58" s="429"/>
      <c r="D58" s="429"/>
      <c r="E58" s="429"/>
      <c r="F58" s="429"/>
      <c r="G58" s="429"/>
      <c r="H58" s="429"/>
      <c r="I58" s="429"/>
      <c r="J58" s="429"/>
      <c r="K58" s="429"/>
      <c r="L58" s="429"/>
      <c r="M58" s="429"/>
      <c r="N58" s="429"/>
      <c r="O58" s="429"/>
      <c r="P58" s="429"/>
      <c r="Q58" s="429"/>
    </row>
    <row r="59" spans="1:26" ht="15.75">
      <c r="A59" s="429"/>
      <c r="B59" s="429"/>
      <c r="C59" s="429"/>
      <c r="D59" s="429"/>
      <c r="E59" s="429"/>
      <c r="F59" s="429"/>
      <c r="G59" s="429"/>
      <c r="H59" s="429"/>
      <c r="I59" s="429"/>
      <c r="J59" s="429"/>
      <c r="K59" s="429"/>
      <c r="L59" s="429"/>
      <c r="M59" s="429"/>
      <c r="N59" s="429"/>
      <c r="O59" s="429"/>
      <c r="P59" s="429"/>
      <c r="Q59" s="429"/>
    </row>
    <row r="60" spans="1:26" ht="15.75">
      <c r="A60" s="429"/>
      <c r="B60" s="429"/>
      <c r="C60" s="429"/>
      <c r="D60" s="429"/>
      <c r="E60" s="429"/>
      <c r="F60" s="429"/>
      <c r="G60" s="429"/>
      <c r="H60" s="429"/>
      <c r="I60" s="429"/>
      <c r="J60" s="429"/>
      <c r="K60" s="429"/>
      <c r="L60" s="429"/>
      <c r="M60" s="429"/>
      <c r="N60" s="429"/>
      <c r="O60" s="429"/>
      <c r="P60" s="429"/>
      <c r="Q60" s="429"/>
    </row>
    <row r="61" spans="1:26" ht="15.75">
      <c r="A61" s="429"/>
      <c r="B61" s="429"/>
      <c r="C61" s="429"/>
      <c r="D61" s="429"/>
      <c r="E61" s="429"/>
      <c r="F61" s="429"/>
      <c r="G61" s="429"/>
      <c r="H61" s="429"/>
      <c r="I61" s="429"/>
      <c r="J61" s="429"/>
      <c r="K61" s="429"/>
      <c r="L61" s="429"/>
      <c r="M61" s="429"/>
      <c r="N61" s="429"/>
      <c r="O61" s="429"/>
      <c r="P61" s="429"/>
      <c r="Q61" s="429"/>
    </row>
    <row r="62" spans="1:26" ht="15.75">
      <c r="A62" s="429"/>
      <c r="B62" s="429"/>
      <c r="C62" s="429"/>
      <c r="D62" s="429"/>
      <c r="E62" s="429"/>
      <c r="F62" s="429"/>
      <c r="G62" s="429"/>
      <c r="H62" s="429"/>
      <c r="I62" s="429"/>
      <c r="J62" s="429"/>
      <c r="K62" s="429"/>
      <c r="L62" s="429"/>
      <c r="M62" s="429"/>
      <c r="N62" s="429"/>
      <c r="O62" s="429"/>
      <c r="P62" s="429"/>
      <c r="Q62" s="429"/>
    </row>
    <row r="63" spans="1:26" ht="15.75">
      <c r="A63" s="429"/>
      <c r="B63" s="429"/>
      <c r="C63" s="429"/>
      <c r="D63" s="429"/>
      <c r="E63" s="429"/>
      <c r="F63" s="429"/>
      <c r="G63" s="429"/>
      <c r="H63" s="429"/>
      <c r="I63" s="429"/>
      <c r="J63" s="429"/>
      <c r="K63" s="429"/>
      <c r="L63" s="429"/>
      <c r="M63" s="429"/>
      <c r="N63" s="429"/>
      <c r="O63" s="429"/>
      <c r="P63" s="429"/>
      <c r="Q63" s="429"/>
    </row>
    <row r="64" spans="1:26" ht="15.75">
      <c r="A64" s="429"/>
      <c r="B64" s="429"/>
      <c r="C64" s="429"/>
      <c r="D64" s="429"/>
      <c r="E64" s="429"/>
      <c r="F64" s="429"/>
      <c r="G64" s="429"/>
      <c r="H64" s="429"/>
      <c r="I64" s="429"/>
      <c r="J64" s="429"/>
      <c r="K64" s="429"/>
      <c r="L64" s="429"/>
      <c r="M64" s="429"/>
      <c r="N64" s="429"/>
      <c r="O64" s="429"/>
      <c r="P64" s="429"/>
      <c r="Q64" s="429"/>
    </row>
    <row r="65" spans="1:17" ht="15.75">
      <c r="A65" s="429"/>
      <c r="B65" s="429"/>
      <c r="C65" s="429"/>
      <c r="D65" s="429"/>
      <c r="E65" s="429"/>
      <c r="F65" s="429"/>
      <c r="G65" s="429"/>
      <c r="H65" s="429"/>
      <c r="I65" s="429"/>
      <c r="J65" s="429"/>
      <c r="K65" s="429"/>
      <c r="L65" s="429"/>
      <c r="M65" s="429"/>
      <c r="N65" s="429"/>
      <c r="O65" s="429"/>
      <c r="P65" s="429"/>
      <c r="Q65" s="429"/>
    </row>
    <row r="66" spans="1:17" ht="15.75">
      <c r="A66" s="429"/>
      <c r="B66" s="429"/>
      <c r="C66" s="429"/>
      <c r="D66" s="429"/>
      <c r="E66" s="429"/>
      <c r="F66" s="429"/>
      <c r="G66" s="429"/>
      <c r="H66" s="429"/>
      <c r="I66" s="429"/>
      <c r="J66" s="429"/>
      <c r="K66" s="429"/>
      <c r="L66" s="429"/>
      <c r="M66" s="429"/>
      <c r="N66" s="429"/>
      <c r="O66" s="429"/>
      <c r="P66" s="429"/>
      <c r="Q66" s="429"/>
    </row>
    <row r="67" spans="1:17" ht="15.75">
      <c r="A67" s="429"/>
      <c r="B67" s="429"/>
      <c r="C67" s="429"/>
      <c r="D67" s="429"/>
      <c r="E67" s="429"/>
      <c r="F67" s="429"/>
      <c r="G67" s="429"/>
      <c r="H67" s="429"/>
      <c r="I67" s="429"/>
      <c r="J67" s="429"/>
      <c r="K67" s="429"/>
      <c r="L67" s="429"/>
      <c r="M67" s="429"/>
      <c r="N67" s="429"/>
      <c r="O67" s="429"/>
      <c r="P67" s="429"/>
      <c r="Q67" s="429"/>
    </row>
    <row r="68" spans="1:17" ht="15.75">
      <c r="A68" s="429"/>
      <c r="B68" s="429"/>
      <c r="C68" s="429"/>
      <c r="D68" s="429"/>
      <c r="E68" s="429"/>
      <c r="F68" s="429"/>
      <c r="G68" s="429"/>
      <c r="H68" s="429"/>
      <c r="I68" s="429"/>
      <c r="J68" s="429"/>
      <c r="K68" s="429"/>
      <c r="L68" s="429"/>
      <c r="M68" s="429"/>
      <c r="N68" s="429"/>
      <c r="O68" s="429"/>
      <c r="P68" s="429"/>
      <c r="Q68" s="429"/>
    </row>
    <row r="69" spans="1:17" ht="15.75">
      <c r="A69" s="429"/>
      <c r="B69" s="429"/>
      <c r="C69" s="429"/>
      <c r="D69" s="429"/>
      <c r="E69" s="429"/>
      <c r="F69" s="429"/>
      <c r="G69" s="429"/>
      <c r="H69" s="429"/>
      <c r="I69" s="429"/>
      <c r="J69" s="429"/>
      <c r="K69" s="429"/>
      <c r="L69" s="429"/>
      <c r="M69" s="429"/>
      <c r="N69" s="429"/>
      <c r="O69" s="429"/>
      <c r="P69" s="429"/>
      <c r="Q69" s="429"/>
    </row>
    <row r="70" spans="1:17" ht="15.75">
      <c r="A70" s="429"/>
      <c r="B70" s="429"/>
      <c r="C70" s="429"/>
      <c r="D70" s="429"/>
      <c r="E70" s="429"/>
      <c r="F70" s="429"/>
      <c r="G70" s="429"/>
      <c r="H70" s="429"/>
      <c r="I70" s="429"/>
      <c r="J70" s="429"/>
      <c r="K70" s="429"/>
      <c r="L70" s="429"/>
      <c r="M70" s="429"/>
      <c r="N70" s="429"/>
      <c r="O70" s="429"/>
      <c r="P70" s="429"/>
      <c r="Q70" s="429"/>
    </row>
    <row r="71" spans="1:17" ht="15.75">
      <c r="A71" s="429"/>
      <c r="B71" s="429"/>
      <c r="C71" s="429"/>
      <c r="D71" s="429"/>
      <c r="E71" s="429"/>
      <c r="F71" s="429"/>
      <c r="G71" s="429"/>
      <c r="H71" s="429"/>
      <c r="I71" s="429"/>
      <c r="J71" s="429"/>
      <c r="K71" s="429"/>
      <c r="L71" s="429"/>
      <c r="M71" s="429"/>
      <c r="N71" s="429"/>
      <c r="O71" s="429"/>
      <c r="P71" s="429"/>
      <c r="Q71" s="429"/>
    </row>
    <row r="72" spans="1:17" ht="15.75">
      <c r="A72" s="429"/>
      <c r="B72" s="429"/>
      <c r="C72" s="429"/>
      <c r="D72" s="429"/>
      <c r="E72" s="429"/>
      <c r="F72" s="429"/>
      <c r="G72" s="429"/>
      <c r="H72" s="429"/>
      <c r="I72" s="429"/>
      <c r="J72" s="429"/>
      <c r="K72" s="429"/>
      <c r="L72" s="429"/>
      <c r="M72" s="429"/>
      <c r="N72" s="429"/>
      <c r="O72" s="429"/>
      <c r="P72" s="429"/>
      <c r="Q72" s="429"/>
    </row>
    <row r="73" spans="1:17" ht="15.75">
      <c r="A73" s="429"/>
      <c r="B73" s="429"/>
      <c r="C73" s="429"/>
      <c r="D73" s="429"/>
      <c r="E73" s="429"/>
      <c r="F73" s="429"/>
      <c r="G73" s="429"/>
      <c r="H73" s="429"/>
      <c r="I73" s="429"/>
      <c r="J73" s="429"/>
      <c r="K73" s="429"/>
      <c r="L73" s="429"/>
      <c r="M73" s="429"/>
      <c r="N73" s="429"/>
      <c r="O73" s="429"/>
      <c r="P73" s="429"/>
      <c r="Q73" s="429"/>
    </row>
    <row r="74" spans="1:17" ht="15.75">
      <c r="A74" s="429"/>
      <c r="B74" s="429"/>
      <c r="C74" s="429"/>
      <c r="D74" s="429"/>
      <c r="E74" s="429"/>
      <c r="F74" s="429"/>
      <c r="G74" s="429"/>
      <c r="H74" s="429"/>
      <c r="I74" s="429"/>
      <c r="J74" s="429"/>
      <c r="K74" s="429"/>
      <c r="L74" s="429"/>
      <c r="M74" s="429"/>
      <c r="N74" s="429"/>
      <c r="O74" s="429"/>
      <c r="P74" s="429"/>
      <c r="Q74" s="429"/>
    </row>
    <row r="75" spans="1:17" ht="15.75">
      <c r="A75" s="429"/>
      <c r="B75" s="429"/>
      <c r="C75" s="429"/>
      <c r="D75" s="429"/>
      <c r="E75" s="429"/>
      <c r="F75" s="429"/>
      <c r="G75" s="429"/>
      <c r="H75" s="429"/>
      <c r="I75" s="429"/>
      <c r="J75" s="429"/>
      <c r="K75" s="429"/>
      <c r="L75" s="429"/>
      <c r="M75" s="429"/>
      <c r="N75" s="429"/>
      <c r="O75" s="429"/>
      <c r="P75" s="429"/>
      <c r="Q75" s="429"/>
    </row>
    <row r="76" spans="1:17" ht="15.75">
      <c r="A76" s="429"/>
      <c r="B76" s="429"/>
      <c r="C76" s="429"/>
      <c r="D76" s="429"/>
      <c r="E76" s="429"/>
      <c r="F76" s="429"/>
      <c r="G76" s="429"/>
      <c r="H76" s="429"/>
      <c r="I76" s="429"/>
      <c r="J76" s="429"/>
      <c r="K76" s="429"/>
      <c r="L76" s="429"/>
      <c r="M76" s="429"/>
      <c r="N76" s="429"/>
      <c r="O76" s="429"/>
      <c r="P76" s="429"/>
      <c r="Q76" s="429"/>
    </row>
  </sheetData>
  <mergeCells count="15">
    <mergeCell ref="C7:G7"/>
    <mergeCell ref="L1:M1"/>
    <mergeCell ref="E8:G8"/>
    <mergeCell ref="B8:D8"/>
    <mergeCell ref="H8:J8"/>
    <mergeCell ref="O8:Q8"/>
    <mergeCell ref="K7:M7"/>
    <mergeCell ref="O7:Q7"/>
    <mergeCell ref="H7:J7"/>
    <mergeCell ref="K8:M8"/>
    <mergeCell ref="W49:Z49"/>
    <mergeCell ref="R7:W7"/>
    <mergeCell ref="R8:T8"/>
    <mergeCell ref="U8:W8"/>
    <mergeCell ref="Y1:Z1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71" orientation="portrait" blackAndWhite="1" r:id="rId1"/>
  <headerFooter alignWithMargins="0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W71"/>
  <sheetViews>
    <sheetView view="pageBreakPreview" zoomScaleNormal="100" workbookViewId="0">
      <pane xSplit="1" ySplit="7" topLeftCell="B35" activePane="bottomRight" state="frozen"/>
      <selection activeCell="N24" sqref="N24"/>
      <selection pane="topRight" activeCell="N24" sqref="N24"/>
      <selection pane="bottomLeft" activeCell="N24" sqref="N24"/>
      <selection pane="bottomRight" activeCell="R68" sqref="R68"/>
    </sheetView>
  </sheetViews>
  <sheetFormatPr defaultRowHeight="13.5"/>
  <cols>
    <col min="1" max="1" width="10.7109375" style="427" customWidth="1"/>
    <col min="2" max="3" width="9.42578125" style="427" bestFit="1" customWidth="1"/>
    <col min="4" max="4" width="11.7109375" style="427" bestFit="1" customWidth="1"/>
    <col min="5" max="5" width="9.140625" style="427" customWidth="1"/>
    <col min="6" max="6" width="9.42578125" style="427" bestFit="1" customWidth="1"/>
    <col min="7" max="7" width="11.7109375" style="427" bestFit="1" customWidth="1"/>
    <col min="8" max="8" width="9.42578125" style="427" bestFit="1" customWidth="1"/>
    <col min="9" max="9" width="7.5703125" style="427" bestFit="1" customWidth="1"/>
    <col min="10" max="10" width="10" style="427" bestFit="1" customWidth="1"/>
    <col min="11" max="11" width="9.42578125" style="427" bestFit="1" customWidth="1"/>
    <col min="12" max="12" width="7.5703125" style="427" bestFit="1" customWidth="1"/>
    <col min="13" max="13" width="10" style="427" bestFit="1" customWidth="1"/>
    <col min="14" max="14" width="12.28515625" style="427" customWidth="1"/>
    <col min="15" max="15" width="9.42578125" style="427" bestFit="1" customWidth="1"/>
    <col min="16" max="17" width="8.28515625" style="427" bestFit="1" customWidth="1"/>
    <col min="18" max="23" width="9.28515625" style="427" bestFit="1" customWidth="1"/>
    <col min="24" max="24" width="8.140625" style="427" bestFit="1" customWidth="1"/>
    <col min="25" max="25" width="7.42578125" style="427" bestFit="1" customWidth="1"/>
    <col min="26" max="26" width="7.5703125" style="427" customWidth="1"/>
    <col min="27" max="27" width="9.140625" style="427" customWidth="1"/>
    <col min="28" max="28" width="9" style="427" customWidth="1"/>
    <col min="29" max="16384" width="9.140625" style="427"/>
  </cols>
  <sheetData>
    <row r="1" spans="1:49" s="415" customFormat="1" ht="24.95" customHeight="1">
      <c r="A1" s="413"/>
      <c r="B1" s="413"/>
      <c r="C1" s="413"/>
      <c r="D1" s="413"/>
      <c r="E1" s="413"/>
      <c r="F1" s="413"/>
      <c r="G1" s="413"/>
      <c r="H1" s="413"/>
      <c r="I1" s="413"/>
      <c r="J1" s="413"/>
      <c r="K1" s="325"/>
      <c r="L1" s="325"/>
      <c r="M1" s="414"/>
      <c r="N1" s="413"/>
      <c r="O1" s="413"/>
      <c r="P1" s="413"/>
      <c r="Z1" s="414"/>
    </row>
    <row r="2" spans="1:49" s="423" customFormat="1" ht="33" customHeight="1">
      <c r="A2" s="416" t="s">
        <v>750</v>
      </c>
      <c r="B2" s="417"/>
      <c r="C2" s="417"/>
      <c r="D2" s="417"/>
      <c r="E2" s="418"/>
      <c r="F2" s="418"/>
      <c r="G2" s="418"/>
      <c r="H2" s="418"/>
      <c r="I2" s="417"/>
      <c r="J2" s="417"/>
      <c r="K2" s="417"/>
      <c r="L2" s="417"/>
      <c r="M2" s="417"/>
      <c r="N2" s="419"/>
      <c r="O2" s="416" t="s">
        <v>333</v>
      </c>
      <c r="P2" s="420"/>
      <c r="Q2" s="421"/>
      <c r="R2" s="422"/>
      <c r="S2" s="422"/>
      <c r="T2" s="422"/>
      <c r="U2" s="422"/>
      <c r="V2" s="422"/>
      <c r="W2" s="422"/>
      <c r="X2" s="421"/>
      <c r="Y2" s="421"/>
      <c r="Z2" s="421"/>
    </row>
    <row r="3" spans="1:49" ht="17.25" customHeight="1">
      <c r="A3" s="424"/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6"/>
      <c r="R3" s="426"/>
      <c r="S3" s="426"/>
      <c r="T3" s="426"/>
      <c r="U3" s="426"/>
      <c r="V3" s="426"/>
      <c r="W3" s="426"/>
      <c r="X3" s="426"/>
      <c r="Y3" s="426"/>
      <c r="Z3" s="426"/>
    </row>
    <row r="4" spans="1:49" s="431" customFormat="1" ht="15" customHeight="1" thickBot="1">
      <c r="A4" s="428" t="s">
        <v>627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30" t="s">
        <v>628</v>
      </c>
      <c r="N4" s="429"/>
      <c r="O4" s="429"/>
      <c r="P4" s="429"/>
      <c r="S4" s="432"/>
      <c r="T4" s="432"/>
      <c r="Z4" s="430" t="s">
        <v>628</v>
      </c>
    </row>
    <row r="5" spans="1:49" s="423" customFormat="1" ht="23.25" customHeight="1">
      <c r="A5" s="802" t="s">
        <v>119</v>
      </c>
      <c r="B5" s="876" t="s">
        <v>493</v>
      </c>
      <c r="C5" s="876"/>
      <c r="D5" s="876"/>
      <c r="E5" s="876"/>
      <c r="F5" s="876"/>
      <c r="G5" s="877"/>
      <c r="H5" s="878" t="s">
        <v>34</v>
      </c>
      <c r="I5" s="878"/>
      <c r="J5" s="879"/>
      <c r="K5" s="876" t="s">
        <v>35</v>
      </c>
      <c r="L5" s="876"/>
      <c r="M5" s="877"/>
      <c r="N5" s="802" t="s">
        <v>119</v>
      </c>
      <c r="O5" s="876" t="s">
        <v>78</v>
      </c>
      <c r="P5" s="876"/>
      <c r="Q5" s="880"/>
      <c r="R5" s="881" t="s">
        <v>494</v>
      </c>
      <c r="S5" s="880"/>
      <c r="T5" s="880"/>
      <c r="U5" s="880"/>
      <c r="V5" s="880"/>
      <c r="W5" s="853"/>
      <c r="X5" s="882" t="s">
        <v>495</v>
      </c>
      <c r="Y5" s="853"/>
      <c r="Z5" s="853"/>
    </row>
    <row r="6" spans="1:49" s="423" customFormat="1" ht="15" customHeight="1">
      <c r="A6" s="808"/>
      <c r="B6" s="862" t="s">
        <v>445</v>
      </c>
      <c r="C6" s="862"/>
      <c r="D6" s="883"/>
      <c r="E6" s="862" t="s">
        <v>446</v>
      </c>
      <c r="F6" s="862"/>
      <c r="G6" s="883"/>
      <c r="H6" s="884" t="s">
        <v>77</v>
      </c>
      <c r="I6" s="885"/>
      <c r="J6" s="883"/>
      <c r="K6" s="862" t="s">
        <v>445</v>
      </c>
      <c r="L6" s="862"/>
      <c r="M6" s="886"/>
      <c r="N6" s="808"/>
      <c r="O6" s="862" t="s">
        <v>446</v>
      </c>
      <c r="P6" s="862"/>
      <c r="Q6" s="887"/>
      <c r="R6" s="864" t="s">
        <v>445</v>
      </c>
      <c r="S6" s="855"/>
      <c r="T6" s="888"/>
      <c r="U6" s="864" t="s">
        <v>446</v>
      </c>
      <c r="V6" s="855"/>
      <c r="W6" s="888"/>
      <c r="X6" s="854" t="s">
        <v>79</v>
      </c>
      <c r="Y6" s="855"/>
      <c r="Z6" s="855"/>
    </row>
    <row r="7" spans="1:49" s="423" customFormat="1" ht="31.5" customHeight="1">
      <c r="A7" s="808" t="s">
        <v>526</v>
      </c>
      <c r="B7" s="889"/>
      <c r="C7" s="890" t="s">
        <v>522</v>
      </c>
      <c r="D7" s="891" t="s">
        <v>523</v>
      </c>
      <c r="E7" s="892"/>
      <c r="F7" s="890" t="s">
        <v>524</v>
      </c>
      <c r="G7" s="891" t="s">
        <v>523</v>
      </c>
      <c r="H7" s="893"/>
      <c r="I7" s="890" t="s">
        <v>522</v>
      </c>
      <c r="J7" s="891" t="s">
        <v>523</v>
      </c>
      <c r="K7" s="894"/>
      <c r="L7" s="890" t="s">
        <v>522</v>
      </c>
      <c r="M7" s="891" t="s">
        <v>523</v>
      </c>
      <c r="N7" s="808" t="s">
        <v>418</v>
      </c>
      <c r="O7" s="895"/>
      <c r="P7" s="890" t="s">
        <v>522</v>
      </c>
      <c r="Q7" s="896" t="s">
        <v>525</v>
      </c>
      <c r="R7" s="897"/>
      <c r="S7" s="898" t="s">
        <v>522</v>
      </c>
      <c r="T7" s="896" t="s">
        <v>525</v>
      </c>
      <c r="U7" s="899"/>
      <c r="V7" s="898" t="s">
        <v>524</v>
      </c>
      <c r="W7" s="896" t="s">
        <v>525</v>
      </c>
      <c r="X7" s="900"/>
      <c r="Y7" s="898" t="s">
        <v>524</v>
      </c>
      <c r="Z7" s="896" t="s">
        <v>525</v>
      </c>
    </row>
    <row r="8" spans="1:49" ht="45" hidden="1" customHeight="1">
      <c r="A8" s="433">
        <v>2011</v>
      </c>
      <c r="B8" s="434">
        <v>7343</v>
      </c>
      <c r="C8" s="435" t="s">
        <v>626</v>
      </c>
      <c r="D8" s="435" t="s">
        <v>626</v>
      </c>
      <c r="E8" s="434">
        <v>7205</v>
      </c>
      <c r="F8" s="435" t="s">
        <v>626</v>
      </c>
      <c r="G8" s="436"/>
      <c r="H8" s="435">
        <v>1413</v>
      </c>
      <c r="I8" s="435" t="s">
        <v>626</v>
      </c>
      <c r="J8" s="435" t="s">
        <v>626</v>
      </c>
      <c r="K8" s="434">
        <v>1796</v>
      </c>
      <c r="L8" s="435" t="s">
        <v>626</v>
      </c>
      <c r="M8" s="435" t="s">
        <v>626</v>
      </c>
      <c r="N8" s="433">
        <v>2011</v>
      </c>
      <c r="O8" s="434">
        <v>2133</v>
      </c>
      <c r="P8" s="435" t="s">
        <v>626</v>
      </c>
      <c r="Q8" s="437" t="s">
        <v>626</v>
      </c>
      <c r="R8" s="438">
        <v>4134</v>
      </c>
      <c r="S8" s="437" t="s">
        <v>626</v>
      </c>
      <c r="T8" s="437" t="s">
        <v>626</v>
      </c>
      <c r="U8" s="438">
        <v>3659</v>
      </c>
      <c r="V8" s="437" t="s">
        <v>626</v>
      </c>
      <c r="W8" s="437" t="s">
        <v>626</v>
      </c>
      <c r="X8" s="438">
        <v>138</v>
      </c>
      <c r="Y8" s="437" t="s">
        <v>626</v>
      </c>
      <c r="Z8" s="437" t="s">
        <v>626</v>
      </c>
    </row>
    <row r="9" spans="1:49" ht="45" hidden="1" customHeight="1">
      <c r="A9" s="433">
        <v>2012</v>
      </c>
      <c r="B9" s="434">
        <v>7380</v>
      </c>
      <c r="C9" s="435" t="s">
        <v>626</v>
      </c>
      <c r="D9" s="435" t="s">
        <v>626</v>
      </c>
      <c r="E9" s="434">
        <v>7370</v>
      </c>
      <c r="F9" s="434"/>
      <c r="G9" s="436"/>
      <c r="H9" s="435">
        <v>1650</v>
      </c>
      <c r="I9" s="435" t="s">
        <v>626</v>
      </c>
      <c r="J9" s="435" t="s">
        <v>626</v>
      </c>
      <c r="K9" s="434">
        <v>1772</v>
      </c>
      <c r="L9" s="435" t="s">
        <v>626</v>
      </c>
      <c r="M9" s="435" t="s">
        <v>626</v>
      </c>
      <c r="N9" s="433">
        <v>2012</v>
      </c>
      <c r="O9" s="434">
        <v>2008</v>
      </c>
      <c r="P9" s="435" t="s">
        <v>626</v>
      </c>
      <c r="Q9" s="437" t="s">
        <v>626</v>
      </c>
      <c r="R9" s="438">
        <v>3958</v>
      </c>
      <c r="S9" s="437" t="s">
        <v>626</v>
      </c>
      <c r="T9" s="437" t="s">
        <v>626</v>
      </c>
      <c r="U9" s="438">
        <v>3712</v>
      </c>
      <c r="V9" s="437" t="s">
        <v>626</v>
      </c>
      <c r="W9" s="437" t="s">
        <v>626</v>
      </c>
      <c r="X9" s="438">
        <v>10</v>
      </c>
      <c r="Y9" s="437" t="s">
        <v>626</v>
      </c>
      <c r="Z9" s="437" t="s">
        <v>626</v>
      </c>
    </row>
    <row r="10" spans="1:49" ht="45" customHeight="1">
      <c r="A10" s="433">
        <v>2013</v>
      </c>
      <c r="B10" s="434">
        <v>8150</v>
      </c>
      <c r="C10" s="435" t="s">
        <v>626</v>
      </c>
      <c r="D10" s="435" t="s">
        <v>626</v>
      </c>
      <c r="E10" s="434">
        <v>7053</v>
      </c>
      <c r="F10" s="434"/>
      <c r="G10" s="436"/>
      <c r="H10" s="435">
        <v>1912</v>
      </c>
      <c r="I10" s="435" t="s">
        <v>626</v>
      </c>
      <c r="J10" s="435" t="s">
        <v>626</v>
      </c>
      <c r="K10" s="434">
        <v>1713</v>
      </c>
      <c r="L10" s="435" t="s">
        <v>626</v>
      </c>
      <c r="M10" s="435" t="s">
        <v>626</v>
      </c>
      <c r="N10" s="433">
        <v>2013</v>
      </c>
      <c r="O10" s="434">
        <v>1758</v>
      </c>
      <c r="P10" s="435" t="s">
        <v>626</v>
      </c>
      <c r="Q10" s="437" t="s">
        <v>626</v>
      </c>
      <c r="R10" s="438">
        <v>4525</v>
      </c>
      <c r="S10" s="437" t="s">
        <v>626</v>
      </c>
      <c r="T10" s="437" t="s">
        <v>626</v>
      </c>
      <c r="U10" s="438">
        <v>3383</v>
      </c>
      <c r="V10" s="437" t="s">
        <v>626</v>
      </c>
      <c r="W10" s="437" t="s">
        <v>626</v>
      </c>
      <c r="X10" s="438">
        <v>1097</v>
      </c>
      <c r="Y10" s="437" t="s">
        <v>626</v>
      </c>
      <c r="Z10" s="437" t="s">
        <v>626</v>
      </c>
    </row>
    <row r="11" spans="1:49" ht="45" customHeight="1">
      <c r="A11" s="433">
        <v>2014</v>
      </c>
      <c r="B11" s="434">
        <v>7094</v>
      </c>
      <c r="C11" s="435" t="s">
        <v>626</v>
      </c>
      <c r="D11" s="435" t="s">
        <v>626</v>
      </c>
      <c r="E11" s="434">
        <v>7091</v>
      </c>
      <c r="F11" s="434"/>
      <c r="G11" s="436"/>
      <c r="H11" s="435">
        <v>1466</v>
      </c>
      <c r="I11" s="435" t="s">
        <v>626</v>
      </c>
      <c r="J11" s="435" t="s">
        <v>626</v>
      </c>
      <c r="K11" s="434">
        <v>1566</v>
      </c>
      <c r="L11" s="435" t="s">
        <v>626</v>
      </c>
      <c r="M11" s="435" t="s">
        <v>626</v>
      </c>
      <c r="N11" s="433">
        <v>2014</v>
      </c>
      <c r="O11" s="434">
        <v>1990</v>
      </c>
      <c r="P11" s="435" t="s">
        <v>626</v>
      </c>
      <c r="Q11" s="437" t="s">
        <v>626</v>
      </c>
      <c r="R11" s="438">
        <v>4064</v>
      </c>
      <c r="S11" s="437" t="s">
        <v>626</v>
      </c>
      <c r="T11" s="437" t="s">
        <v>626</v>
      </c>
      <c r="U11" s="438">
        <v>3637</v>
      </c>
      <c r="V11" s="437" t="s">
        <v>626</v>
      </c>
      <c r="W11" s="437" t="s">
        <v>626</v>
      </c>
      <c r="X11" s="438">
        <v>3</v>
      </c>
      <c r="Y11" s="437" t="s">
        <v>626</v>
      </c>
      <c r="Z11" s="437" t="s">
        <v>626</v>
      </c>
    </row>
    <row r="12" spans="1:49" ht="45" customHeight="1">
      <c r="A12" s="433">
        <v>2015</v>
      </c>
      <c r="B12" s="434">
        <v>6776</v>
      </c>
      <c r="C12" s="435" t="s">
        <v>626</v>
      </c>
      <c r="D12" s="435" t="s">
        <v>626</v>
      </c>
      <c r="E12" s="434">
        <v>6759</v>
      </c>
      <c r="F12" s="434"/>
      <c r="G12" s="436"/>
      <c r="H12" s="435">
        <v>1395</v>
      </c>
      <c r="I12" s="435" t="s">
        <v>626</v>
      </c>
      <c r="J12" s="435" t="s">
        <v>626</v>
      </c>
      <c r="K12" s="434">
        <v>1454</v>
      </c>
      <c r="L12" s="435" t="s">
        <v>626</v>
      </c>
      <c r="M12" s="435" t="s">
        <v>626</v>
      </c>
      <c r="N12" s="433">
        <v>2015</v>
      </c>
      <c r="O12" s="434">
        <v>1742</v>
      </c>
      <c r="P12" s="435" t="s">
        <v>626</v>
      </c>
      <c r="Q12" s="437" t="s">
        <v>626</v>
      </c>
      <c r="R12" s="438">
        <v>3927</v>
      </c>
      <c r="S12" s="437" t="s">
        <v>626</v>
      </c>
      <c r="T12" s="437" t="s">
        <v>626</v>
      </c>
      <c r="U12" s="438">
        <v>3622</v>
      </c>
      <c r="V12" s="437" t="s">
        <v>626</v>
      </c>
      <c r="W12" s="437" t="s">
        <v>626</v>
      </c>
      <c r="X12" s="438">
        <v>17</v>
      </c>
      <c r="Y12" s="437" t="s">
        <v>626</v>
      </c>
      <c r="Z12" s="437" t="s">
        <v>626</v>
      </c>
    </row>
    <row r="13" spans="1:49" s="441" customFormat="1" ht="45" customHeight="1">
      <c r="A13" s="433">
        <v>2016</v>
      </c>
      <c r="B13" s="434">
        <f>SUM(B14:B23)</f>
        <v>7196</v>
      </c>
      <c r="C13" s="435" t="s">
        <v>626</v>
      </c>
      <c r="D13" s="435" t="s">
        <v>626</v>
      </c>
      <c r="E13" s="434">
        <f>SUM(E14:E23)</f>
        <v>7173</v>
      </c>
      <c r="F13" s="434"/>
      <c r="G13" s="436"/>
      <c r="H13" s="435">
        <f>SUM(H14:H23)</f>
        <v>1609</v>
      </c>
      <c r="I13" s="435" t="s">
        <v>626</v>
      </c>
      <c r="J13" s="435" t="s">
        <v>626</v>
      </c>
      <c r="K13" s="434">
        <f>SUM(K14:K23)</f>
        <v>1537</v>
      </c>
      <c r="L13" s="435" t="s">
        <v>626</v>
      </c>
      <c r="M13" s="435" t="s">
        <v>626</v>
      </c>
      <c r="N13" s="433">
        <v>2016</v>
      </c>
      <c r="O13" s="434">
        <f>SUM(O14:O23)</f>
        <v>1979</v>
      </c>
      <c r="P13" s="435" t="s">
        <v>626</v>
      </c>
      <c r="Q13" s="437" t="s">
        <v>626</v>
      </c>
      <c r="R13" s="438">
        <f>SUM(R14:R23)</f>
        <v>4050</v>
      </c>
      <c r="S13" s="437" t="s">
        <v>626</v>
      </c>
      <c r="T13" s="437" t="s">
        <v>626</v>
      </c>
      <c r="U13" s="438">
        <f>SUM(U14:U23)</f>
        <v>3585</v>
      </c>
      <c r="V13" s="437" t="s">
        <v>626</v>
      </c>
      <c r="W13" s="437" t="s">
        <v>626</v>
      </c>
      <c r="X13" s="438">
        <f>SUM(X14:X23)</f>
        <v>23</v>
      </c>
      <c r="Y13" s="437" t="s">
        <v>626</v>
      </c>
      <c r="Z13" s="437" t="s">
        <v>626</v>
      </c>
      <c r="AA13" s="439"/>
      <c r="AB13" s="440"/>
    </row>
    <row r="14" spans="1:49" ht="45" hidden="1" customHeight="1">
      <c r="A14" s="442" t="s">
        <v>336</v>
      </c>
      <c r="B14" s="135">
        <v>3319</v>
      </c>
      <c r="C14" s="135"/>
      <c r="D14" s="443">
        <f>B14/70076*100</f>
        <v>4.7362863177121985</v>
      </c>
      <c r="E14" s="135">
        <v>3406</v>
      </c>
      <c r="F14" s="135"/>
      <c r="G14" s="443">
        <f>E14/70076*100</f>
        <v>4.8604372395684683</v>
      </c>
      <c r="H14" s="135">
        <v>791</v>
      </c>
      <c r="I14" s="135"/>
      <c r="J14" s="443">
        <f>H14/70076*100</f>
        <v>1.1287744734288487</v>
      </c>
      <c r="K14" s="135">
        <v>907</v>
      </c>
      <c r="L14" s="135"/>
      <c r="M14" s="443">
        <f>K14/70076*100</f>
        <v>1.2943090359038758</v>
      </c>
      <c r="N14" s="442" t="s">
        <v>336</v>
      </c>
      <c r="O14" s="135">
        <v>1098</v>
      </c>
      <c r="P14" s="135"/>
      <c r="Q14" s="444">
        <f>O14/70076*100</f>
        <v>1.5668702551515497</v>
      </c>
      <c r="R14" s="20">
        <v>1621</v>
      </c>
      <c r="S14" s="444">
        <f>R14/70076*100</f>
        <v>2.3132028083794736</v>
      </c>
      <c r="T14" s="444"/>
      <c r="U14" s="20">
        <v>1646</v>
      </c>
      <c r="V14" s="444">
        <f>U14/70076*100</f>
        <v>2.3488783606370229</v>
      </c>
      <c r="W14" s="444"/>
      <c r="X14" s="445">
        <v>-87</v>
      </c>
      <c r="Y14" s="445"/>
      <c r="Z14" s="446">
        <f>X14/70076*100</f>
        <v>-0.12415092185627033</v>
      </c>
      <c r="AA14" s="439"/>
    </row>
    <row r="15" spans="1:49" s="451" customFormat="1" ht="45" hidden="1" customHeight="1">
      <c r="A15" s="442" t="s">
        <v>121</v>
      </c>
      <c r="B15" s="135">
        <v>597</v>
      </c>
      <c r="C15" s="135"/>
      <c r="D15" s="443">
        <f>B15/70076*100</f>
        <v>0.85193218791026881</v>
      </c>
      <c r="E15" s="135">
        <v>532</v>
      </c>
      <c r="F15" s="135"/>
      <c r="G15" s="443">
        <f>E15/70076*100</f>
        <v>0.75917575204064158</v>
      </c>
      <c r="H15" s="135">
        <v>210</v>
      </c>
      <c r="I15" s="135"/>
      <c r="J15" s="443">
        <f>H15/70076*100</f>
        <v>0.29967463896341118</v>
      </c>
      <c r="K15" s="135">
        <v>71</v>
      </c>
      <c r="L15" s="135"/>
      <c r="M15" s="443">
        <f>K15/70076*100</f>
        <v>0.10131856841143902</v>
      </c>
      <c r="N15" s="442" t="s">
        <v>121</v>
      </c>
      <c r="O15" s="135">
        <v>98</v>
      </c>
      <c r="P15" s="135"/>
      <c r="Q15" s="444">
        <f>O15/70076*100</f>
        <v>0.13984816484959187</v>
      </c>
      <c r="R15" s="20">
        <v>316</v>
      </c>
      <c r="S15" s="444">
        <f>R15/70076*100</f>
        <v>0.4509389805354187</v>
      </c>
      <c r="T15" s="444"/>
      <c r="U15" s="20">
        <v>235</v>
      </c>
      <c r="V15" s="444">
        <f>U15/70076*100</f>
        <v>0.3353501912209601</v>
      </c>
      <c r="W15" s="444"/>
      <c r="X15" s="445">
        <v>65</v>
      </c>
      <c r="Y15" s="445"/>
      <c r="Z15" s="447">
        <f>X15/70076*100</f>
        <v>9.2756435869627257E-2</v>
      </c>
      <c r="AA15" s="439"/>
      <c r="AB15" s="448"/>
      <c r="AC15" s="448"/>
      <c r="AD15" s="448"/>
      <c r="AE15" s="448"/>
      <c r="AF15" s="448"/>
      <c r="AG15" s="448"/>
      <c r="AH15" s="448"/>
      <c r="AI15" s="448"/>
      <c r="AJ15" s="448"/>
      <c r="AK15" s="448"/>
      <c r="AL15" s="448"/>
      <c r="AM15" s="449"/>
      <c r="AN15" s="450"/>
      <c r="AO15" s="450"/>
      <c r="AP15" s="450"/>
      <c r="AQ15" s="450"/>
      <c r="AR15" s="450"/>
      <c r="AS15" s="450"/>
      <c r="AT15" s="450"/>
      <c r="AU15" s="450"/>
      <c r="AV15" s="450"/>
      <c r="AW15" s="450"/>
    </row>
    <row r="16" spans="1:49" s="451" customFormat="1" ht="45" hidden="1" customHeight="1">
      <c r="A16" s="442" t="s">
        <v>122</v>
      </c>
      <c r="B16" s="135">
        <v>303</v>
      </c>
      <c r="C16" s="135"/>
      <c r="D16" s="443">
        <f t="shared" ref="D16:D23" si="0">B16/70076*100</f>
        <v>0.4323876933614933</v>
      </c>
      <c r="E16" s="135">
        <v>250</v>
      </c>
      <c r="F16" s="135"/>
      <c r="G16" s="443">
        <f t="shared" ref="G16:G23" si="1">E16/70076*100</f>
        <v>0.35675552257548948</v>
      </c>
      <c r="H16" s="135">
        <v>66</v>
      </c>
      <c r="I16" s="135"/>
      <c r="J16" s="443">
        <f t="shared" ref="J16:J23" si="2">H16/70076*100</f>
        <v>9.4183457959929218E-2</v>
      </c>
      <c r="K16" s="135">
        <v>38</v>
      </c>
      <c r="L16" s="135"/>
      <c r="M16" s="443">
        <f t="shared" ref="M16:M23" si="3">K16/70076*100</f>
        <v>5.4226839431474397E-2</v>
      </c>
      <c r="N16" s="442" t="s">
        <v>122</v>
      </c>
      <c r="O16" s="135">
        <v>46</v>
      </c>
      <c r="P16" s="135"/>
      <c r="Q16" s="444">
        <f t="shared" ref="Q16:Q23" si="4">O16/70076*100</f>
        <v>6.5643016153890052E-2</v>
      </c>
      <c r="R16" s="20">
        <v>199</v>
      </c>
      <c r="S16" s="444">
        <f t="shared" ref="S16:S23" si="5">R16/70076*100</f>
        <v>0.28397739597008964</v>
      </c>
      <c r="T16" s="444"/>
      <c r="U16" s="20">
        <v>106</v>
      </c>
      <c r="V16" s="444">
        <f t="shared" ref="V16:V23" si="6">U16/70076*100</f>
        <v>0.15126434157200752</v>
      </c>
      <c r="W16" s="444"/>
      <c r="X16" s="445">
        <v>53</v>
      </c>
      <c r="Y16" s="445"/>
      <c r="Z16" s="446">
        <f t="shared" ref="Z16:Z23" si="7">X16/70076*100</f>
        <v>7.5632170786003761E-2</v>
      </c>
      <c r="AA16" s="439"/>
      <c r="AB16" s="448"/>
      <c r="AC16" s="448"/>
      <c r="AD16" s="448"/>
      <c r="AE16" s="448"/>
      <c r="AF16" s="448"/>
      <c r="AG16" s="448"/>
      <c r="AH16" s="448"/>
      <c r="AI16" s="448"/>
      <c r="AJ16" s="448"/>
      <c r="AK16" s="448"/>
      <c r="AL16" s="448"/>
      <c r="AM16" s="449"/>
      <c r="AN16" s="450"/>
      <c r="AO16" s="450"/>
      <c r="AP16" s="450"/>
      <c r="AQ16" s="450"/>
      <c r="AR16" s="450"/>
      <c r="AS16" s="450"/>
      <c r="AT16" s="450"/>
      <c r="AU16" s="450"/>
      <c r="AV16" s="450"/>
      <c r="AW16" s="450"/>
    </row>
    <row r="17" spans="1:49" s="451" customFormat="1" ht="45" hidden="1" customHeight="1">
      <c r="A17" s="442" t="s">
        <v>123</v>
      </c>
      <c r="B17" s="135">
        <v>242</v>
      </c>
      <c r="C17" s="135"/>
      <c r="D17" s="443">
        <f t="shared" si="0"/>
        <v>0.3453393458530738</v>
      </c>
      <c r="E17" s="135">
        <v>222</v>
      </c>
      <c r="F17" s="135"/>
      <c r="G17" s="443">
        <f t="shared" si="1"/>
        <v>0.31679890404703465</v>
      </c>
      <c r="H17" s="135">
        <v>43</v>
      </c>
      <c r="I17" s="135"/>
      <c r="J17" s="443">
        <f t="shared" si="2"/>
        <v>6.1361949882984185E-2</v>
      </c>
      <c r="K17" s="135">
        <v>30</v>
      </c>
      <c r="L17" s="135"/>
      <c r="M17" s="443">
        <f t="shared" si="3"/>
        <v>4.2810662709058735E-2</v>
      </c>
      <c r="N17" s="442" t="s">
        <v>123</v>
      </c>
      <c r="O17" s="135">
        <v>45</v>
      </c>
      <c r="P17" s="135"/>
      <c r="Q17" s="444">
        <f t="shared" si="4"/>
        <v>6.4215994063588105E-2</v>
      </c>
      <c r="R17" s="20">
        <v>169</v>
      </c>
      <c r="S17" s="444">
        <f t="shared" si="5"/>
        <v>0.24116673326103089</v>
      </c>
      <c r="T17" s="444"/>
      <c r="U17" s="20">
        <v>132</v>
      </c>
      <c r="V17" s="444">
        <f t="shared" si="6"/>
        <v>0.18836691591985844</v>
      </c>
      <c r="W17" s="444"/>
      <c r="X17" s="445">
        <v>20</v>
      </c>
      <c r="Y17" s="445"/>
      <c r="Z17" s="447">
        <f t="shared" si="7"/>
        <v>2.8540441806039159E-2</v>
      </c>
      <c r="AA17" s="439"/>
      <c r="AB17" s="448"/>
      <c r="AC17" s="448"/>
      <c r="AD17" s="448"/>
      <c r="AE17" s="448"/>
      <c r="AF17" s="448"/>
      <c r="AG17" s="448"/>
      <c r="AH17" s="448"/>
      <c r="AI17" s="448"/>
      <c r="AJ17" s="448"/>
      <c r="AK17" s="448"/>
      <c r="AL17" s="448"/>
      <c r="AM17" s="449"/>
      <c r="AN17" s="450"/>
      <c r="AO17" s="450"/>
      <c r="AP17" s="450"/>
      <c r="AQ17" s="450"/>
      <c r="AR17" s="450"/>
      <c r="AS17" s="450"/>
      <c r="AT17" s="450"/>
      <c r="AU17" s="450"/>
      <c r="AV17" s="450"/>
      <c r="AW17" s="450"/>
    </row>
    <row r="18" spans="1:49" s="451" customFormat="1" ht="45" hidden="1" customHeight="1">
      <c r="A18" s="442" t="s">
        <v>124</v>
      </c>
      <c r="B18" s="135">
        <v>273</v>
      </c>
      <c r="C18" s="135"/>
      <c r="D18" s="443">
        <f t="shared" si="0"/>
        <v>0.38957703065243454</v>
      </c>
      <c r="E18" s="135">
        <v>288</v>
      </c>
      <c r="F18" s="135"/>
      <c r="G18" s="443">
        <f t="shared" si="1"/>
        <v>0.41098236200696381</v>
      </c>
      <c r="H18" s="135">
        <v>42</v>
      </c>
      <c r="I18" s="135"/>
      <c r="J18" s="443">
        <f t="shared" si="2"/>
        <v>5.9934927792682231E-2</v>
      </c>
      <c r="K18" s="135">
        <v>41</v>
      </c>
      <c r="L18" s="135"/>
      <c r="M18" s="443">
        <f t="shared" si="3"/>
        <v>5.8507905702380271E-2</v>
      </c>
      <c r="N18" s="442" t="s">
        <v>124</v>
      </c>
      <c r="O18" s="135">
        <v>56</v>
      </c>
      <c r="P18" s="135"/>
      <c r="Q18" s="444">
        <f t="shared" si="4"/>
        <v>7.9913237056909642E-2</v>
      </c>
      <c r="R18" s="20">
        <v>190</v>
      </c>
      <c r="S18" s="444">
        <f t="shared" si="5"/>
        <v>0.27113419715737197</v>
      </c>
      <c r="T18" s="444"/>
      <c r="U18" s="20">
        <v>183</v>
      </c>
      <c r="V18" s="444">
        <f t="shared" si="6"/>
        <v>0.26114504252525833</v>
      </c>
      <c r="W18" s="444"/>
      <c r="X18" s="445">
        <v>-15</v>
      </c>
      <c r="Y18" s="445"/>
      <c r="Z18" s="446">
        <f t="shared" si="7"/>
        <v>-2.1405331354529367E-2</v>
      </c>
      <c r="AA18" s="439"/>
      <c r="AB18" s="448"/>
      <c r="AC18" s="448"/>
      <c r="AD18" s="448"/>
      <c r="AE18" s="448"/>
      <c r="AF18" s="448"/>
      <c r="AG18" s="448"/>
      <c r="AH18" s="448"/>
      <c r="AI18" s="448"/>
      <c r="AJ18" s="448"/>
      <c r="AK18" s="448"/>
      <c r="AL18" s="448"/>
      <c r="AM18" s="449"/>
      <c r="AN18" s="450"/>
      <c r="AO18" s="450"/>
      <c r="AP18" s="450"/>
      <c r="AQ18" s="450"/>
      <c r="AR18" s="450"/>
      <c r="AS18" s="450"/>
      <c r="AT18" s="450"/>
      <c r="AU18" s="450"/>
      <c r="AV18" s="450"/>
      <c r="AW18" s="450"/>
    </row>
    <row r="19" spans="1:49" s="451" customFormat="1" ht="45" hidden="1" customHeight="1">
      <c r="A19" s="442" t="s">
        <v>125</v>
      </c>
      <c r="B19" s="135">
        <v>400</v>
      </c>
      <c r="C19" s="135"/>
      <c r="D19" s="443">
        <f t="shared" si="0"/>
        <v>0.57080883612078315</v>
      </c>
      <c r="E19" s="135">
        <v>336</v>
      </c>
      <c r="F19" s="135"/>
      <c r="G19" s="443">
        <f t="shared" si="1"/>
        <v>0.47947942234145785</v>
      </c>
      <c r="H19" s="135">
        <v>109</v>
      </c>
      <c r="I19" s="135"/>
      <c r="J19" s="443">
        <f t="shared" si="2"/>
        <v>0.1555454078429134</v>
      </c>
      <c r="K19" s="135">
        <v>65</v>
      </c>
      <c r="L19" s="135"/>
      <c r="M19" s="443">
        <f t="shared" si="3"/>
        <v>9.2756435869627257E-2</v>
      </c>
      <c r="N19" s="442" t="s">
        <v>125</v>
      </c>
      <c r="O19" s="135">
        <v>71</v>
      </c>
      <c r="P19" s="135"/>
      <c r="Q19" s="444">
        <f t="shared" si="4"/>
        <v>0.10131856841143902</v>
      </c>
      <c r="R19" s="20">
        <v>226</v>
      </c>
      <c r="S19" s="444">
        <f t="shared" si="5"/>
        <v>0.32250699240824249</v>
      </c>
      <c r="T19" s="444"/>
      <c r="U19" s="20">
        <v>148</v>
      </c>
      <c r="V19" s="444">
        <f t="shared" si="6"/>
        <v>0.21119926936468977</v>
      </c>
      <c r="W19" s="444"/>
      <c r="X19" s="445">
        <v>64</v>
      </c>
      <c r="Y19" s="445"/>
      <c r="Z19" s="447">
        <f t="shared" si="7"/>
        <v>9.1329413779325311E-2</v>
      </c>
      <c r="AA19" s="439"/>
      <c r="AB19" s="448"/>
      <c r="AC19" s="448"/>
      <c r="AD19" s="448"/>
      <c r="AE19" s="448"/>
      <c r="AF19" s="448"/>
      <c r="AG19" s="448"/>
      <c r="AH19" s="448"/>
      <c r="AI19" s="448"/>
      <c r="AJ19" s="448"/>
      <c r="AK19" s="448"/>
      <c r="AL19" s="448"/>
      <c r="AM19" s="449"/>
      <c r="AN19" s="450"/>
      <c r="AO19" s="450"/>
      <c r="AP19" s="450"/>
      <c r="AQ19" s="450"/>
      <c r="AR19" s="450"/>
      <c r="AS19" s="450"/>
      <c r="AT19" s="450"/>
      <c r="AU19" s="450"/>
      <c r="AV19" s="450"/>
      <c r="AW19" s="450"/>
    </row>
    <row r="20" spans="1:49" s="451" customFormat="1" ht="45" hidden="1" customHeight="1">
      <c r="A20" s="442" t="s">
        <v>126</v>
      </c>
      <c r="B20" s="135">
        <v>871</v>
      </c>
      <c r="C20" s="135"/>
      <c r="D20" s="443">
        <f t="shared" si="0"/>
        <v>1.2429362406530053</v>
      </c>
      <c r="E20" s="135">
        <v>996</v>
      </c>
      <c r="F20" s="135"/>
      <c r="G20" s="443">
        <f t="shared" si="1"/>
        <v>1.42131400194075</v>
      </c>
      <c r="H20" s="135">
        <v>173</v>
      </c>
      <c r="I20" s="135"/>
      <c r="J20" s="443">
        <f t="shared" si="2"/>
        <v>0.2468748216222387</v>
      </c>
      <c r="K20" s="135">
        <v>134</v>
      </c>
      <c r="L20" s="135"/>
      <c r="M20" s="443">
        <f t="shared" si="3"/>
        <v>0.19122096010046236</v>
      </c>
      <c r="N20" s="442" t="s">
        <v>126</v>
      </c>
      <c r="O20" s="135">
        <v>205</v>
      </c>
      <c r="P20" s="135"/>
      <c r="Q20" s="444">
        <f t="shared" si="4"/>
        <v>0.2925395285119014</v>
      </c>
      <c r="R20" s="20">
        <v>564</v>
      </c>
      <c r="S20" s="444">
        <f t="shared" si="5"/>
        <v>0.8048404589303042</v>
      </c>
      <c r="T20" s="444"/>
      <c r="U20" s="20">
        <v>537</v>
      </c>
      <c r="V20" s="444">
        <f t="shared" si="6"/>
        <v>0.76631086249215141</v>
      </c>
      <c r="W20" s="444"/>
      <c r="X20" s="445">
        <v>-125</v>
      </c>
      <c r="Y20" s="445"/>
      <c r="Z20" s="446">
        <f t="shared" si="7"/>
        <v>-0.17837776128774474</v>
      </c>
      <c r="AA20" s="439"/>
      <c r="AB20" s="448"/>
      <c r="AC20" s="448"/>
      <c r="AD20" s="448"/>
      <c r="AE20" s="448"/>
      <c r="AF20" s="448"/>
      <c r="AG20" s="448"/>
      <c r="AH20" s="448"/>
      <c r="AI20" s="448"/>
      <c r="AJ20" s="448"/>
      <c r="AK20" s="448"/>
      <c r="AL20" s="448"/>
      <c r="AM20" s="449"/>
      <c r="AN20" s="450"/>
      <c r="AO20" s="450"/>
      <c r="AP20" s="450"/>
      <c r="AQ20" s="450"/>
      <c r="AR20" s="450"/>
      <c r="AS20" s="450"/>
      <c r="AT20" s="450"/>
      <c r="AU20" s="450"/>
      <c r="AV20" s="450"/>
      <c r="AW20" s="450"/>
    </row>
    <row r="21" spans="1:49" s="451" customFormat="1" ht="45" hidden="1" customHeight="1">
      <c r="A21" s="442" t="s">
        <v>127</v>
      </c>
      <c r="B21" s="135">
        <v>526</v>
      </c>
      <c r="C21" s="135"/>
      <c r="D21" s="443">
        <f t="shared" si="0"/>
        <v>0.75061361949882976</v>
      </c>
      <c r="E21" s="135">
        <v>508</v>
      </c>
      <c r="F21" s="135"/>
      <c r="G21" s="443">
        <f t="shared" si="1"/>
        <v>0.72492722187339464</v>
      </c>
      <c r="H21" s="135">
        <v>21</v>
      </c>
      <c r="I21" s="135"/>
      <c r="J21" s="443">
        <f t="shared" si="2"/>
        <v>2.9967463896341116E-2</v>
      </c>
      <c r="K21" s="135">
        <v>98</v>
      </c>
      <c r="L21" s="135"/>
      <c r="M21" s="443">
        <f t="shared" si="3"/>
        <v>0.13984816484959187</v>
      </c>
      <c r="N21" s="442" t="s">
        <v>127</v>
      </c>
      <c r="O21" s="135">
        <v>151</v>
      </c>
      <c r="P21" s="135"/>
      <c r="Q21" s="444">
        <f t="shared" si="4"/>
        <v>0.21548033563559563</v>
      </c>
      <c r="R21" s="20">
        <v>407</v>
      </c>
      <c r="S21" s="444">
        <f t="shared" si="5"/>
        <v>0.58079799075289684</v>
      </c>
      <c r="T21" s="444"/>
      <c r="U21" s="20">
        <v>322</v>
      </c>
      <c r="V21" s="444">
        <f t="shared" si="6"/>
        <v>0.45950111307723041</v>
      </c>
      <c r="W21" s="444"/>
      <c r="X21" s="445">
        <v>18</v>
      </c>
      <c r="Y21" s="445"/>
      <c r="Z21" s="447">
        <f t="shared" si="7"/>
        <v>2.5686397625435238E-2</v>
      </c>
      <c r="AA21" s="439"/>
      <c r="AB21" s="448"/>
      <c r="AC21" s="448"/>
      <c r="AD21" s="448"/>
      <c r="AE21" s="448"/>
      <c r="AF21" s="448"/>
      <c r="AG21" s="448"/>
      <c r="AH21" s="448"/>
      <c r="AI21" s="448"/>
      <c r="AJ21" s="448"/>
      <c r="AK21" s="448"/>
      <c r="AL21" s="448"/>
      <c r="AM21" s="449"/>
      <c r="AN21" s="450"/>
      <c r="AO21" s="450"/>
      <c r="AP21" s="450"/>
      <c r="AQ21" s="450"/>
      <c r="AR21" s="450"/>
      <c r="AS21" s="450"/>
      <c r="AT21" s="450"/>
      <c r="AU21" s="450"/>
      <c r="AV21" s="450"/>
      <c r="AW21" s="450"/>
    </row>
    <row r="22" spans="1:49" s="451" customFormat="1" ht="45" hidden="1" customHeight="1">
      <c r="A22" s="442" t="s">
        <v>128</v>
      </c>
      <c r="B22" s="135">
        <v>449</v>
      </c>
      <c r="C22" s="135"/>
      <c r="D22" s="443">
        <f t="shared" si="0"/>
        <v>0.64073291854557912</v>
      </c>
      <c r="E22" s="135">
        <v>389</v>
      </c>
      <c r="F22" s="135"/>
      <c r="G22" s="443">
        <f t="shared" si="1"/>
        <v>0.55511159312746161</v>
      </c>
      <c r="H22" s="135">
        <v>138</v>
      </c>
      <c r="I22" s="135"/>
      <c r="J22" s="443">
        <f t="shared" si="2"/>
        <v>0.1969290484616702</v>
      </c>
      <c r="K22" s="135">
        <v>101</v>
      </c>
      <c r="L22" s="135"/>
      <c r="M22" s="443">
        <f t="shared" si="3"/>
        <v>0.14412923112049775</v>
      </c>
      <c r="N22" s="442" t="s">
        <v>128</v>
      </c>
      <c r="O22" s="135">
        <v>117</v>
      </c>
      <c r="P22" s="135"/>
      <c r="Q22" s="444">
        <f t="shared" si="4"/>
        <v>0.16696158456532906</v>
      </c>
      <c r="R22" s="20">
        <v>210</v>
      </c>
      <c r="S22" s="444">
        <f t="shared" si="5"/>
        <v>0.29967463896341118</v>
      </c>
      <c r="T22" s="444"/>
      <c r="U22" s="20">
        <v>153</v>
      </c>
      <c r="V22" s="444">
        <f t="shared" si="6"/>
        <v>0.21833437981619958</v>
      </c>
      <c r="W22" s="444"/>
      <c r="X22" s="445">
        <v>60</v>
      </c>
      <c r="Y22" s="445"/>
      <c r="Z22" s="446">
        <f t="shared" si="7"/>
        <v>8.5621325418117469E-2</v>
      </c>
      <c r="AA22" s="439"/>
      <c r="AB22" s="448"/>
      <c r="AC22" s="448"/>
      <c r="AD22" s="448"/>
      <c r="AE22" s="448"/>
      <c r="AF22" s="448"/>
      <c r="AG22" s="448"/>
      <c r="AH22" s="448"/>
      <c r="AI22" s="448"/>
      <c r="AJ22" s="448"/>
      <c r="AK22" s="448"/>
      <c r="AL22" s="448"/>
      <c r="AM22" s="449"/>
      <c r="AN22" s="450"/>
      <c r="AO22" s="450"/>
      <c r="AP22" s="450"/>
      <c r="AQ22" s="450"/>
      <c r="AR22" s="450"/>
      <c r="AS22" s="450"/>
      <c r="AT22" s="450"/>
      <c r="AU22" s="450"/>
      <c r="AV22" s="450"/>
      <c r="AW22" s="450"/>
    </row>
    <row r="23" spans="1:49" s="451" customFormat="1" ht="45" hidden="1" customHeight="1">
      <c r="A23" s="442" t="s">
        <v>129</v>
      </c>
      <c r="B23" s="135">
        <v>216</v>
      </c>
      <c r="C23" s="135"/>
      <c r="D23" s="443">
        <f t="shared" si="0"/>
        <v>0.30823677150522294</v>
      </c>
      <c r="E23" s="135">
        <v>246</v>
      </c>
      <c r="F23" s="135"/>
      <c r="G23" s="443">
        <f t="shared" si="1"/>
        <v>0.35104743421428164</v>
      </c>
      <c r="H23" s="135">
        <v>16</v>
      </c>
      <c r="I23" s="135"/>
      <c r="J23" s="443">
        <f t="shared" si="2"/>
        <v>2.2832353444831328E-2</v>
      </c>
      <c r="K23" s="135">
        <v>52</v>
      </c>
      <c r="L23" s="135"/>
      <c r="M23" s="443">
        <f t="shared" si="3"/>
        <v>7.4205148695701814E-2</v>
      </c>
      <c r="N23" s="442" t="s">
        <v>129</v>
      </c>
      <c r="O23" s="135">
        <v>92</v>
      </c>
      <c r="P23" s="135"/>
      <c r="Q23" s="444">
        <f t="shared" si="4"/>
        <v>0.1312860323077801</v>
      </c>
      <c r="R23" s="20">
        <v>148</v>
      </c>
      <c r="S23" s="444">
        <f t="shared" si="5"/>
        <v>0.21119926936468977</v>
      </c>
      <c r="T23" s="444"/>
      <c r="U23" s="20">
        <v>123</v>
      </c>
      <c r="V23" s="444">
        <f t="shared" si="6"/>
        <v>0.17552371710714082</v>
      </c>
      <c r="W23" s="444"/>
      <c r="X23" s="445">
        <v>-30</v>
      </c>
      <c r="Y23" s="445"/>
      <c r="Z23" s="447">
        <f t="shared" si="7"/>
        <v>-4.2810662709058735E-2</v>
      </c>
      <c r="AA23" s="439"/>
      <c r="AB23" s="448"/>
      <c r="AC23" s="448"/>
      <c r="AD23" s="448"/>
      <c r="AE23" s="448"/>
      <c r="AF23" s="448"/>
      <c r="AG23" s="448"/>
      <c r="AH23" s="448"/>
      <c r="AI23" s="448"/>
      <c r="AJ23" s="448"/>
      <c r="AK23" s="448"/>
      <c r="AL23" s="448"/>
      <c r="AM23" s="449"/>
      <c r="AN23" s="450"/>
      <c r="AO23" s="450"/>
      <c r="AP23" s="450"/>
      <c r="AQ23" s="450"/>
      <c r="AR23" s="450"/>
      <c r="AS23" s="450"/>
      <c r="AT23" s="450"/>
      <c r="AU23" s="450"/>
      <c r="AV23" s="450"/>
      <c r="AW23" s="450"/>
    </row>
    <row r="24" spans="1:49" ht="45" customHeight="1">
      <c r="A24" s="433">
        <v>2017</v>
      </c>
      <c r="B24" s="186">
        <v>7357</v>
      </c>
      <c r="C24" s="186">
        <v>3853</v>
      </c>
      <c r="D24" s="182">
        <v>3504</v>
      </c>
      <c r="E24" s="186">
        <v>6820</v>
      </c>
      <c r="F24" s="186">
        <v>3550</v>
      </c>
      <c r="G24" s="182">
        <v>3270</v>
      </c>
      <c r="H24" s="182">
        <v>1513</v>
      </c>
      <c r="I24" s="182">
        <v>754</v>
      </c>
      <c r="J24" s="182">
        <v>759</v>
      </c>
      <c r="K24" s="182">
        <v>1604</v>
      </c>
      <c r="L24" s="182">
        <v>835</v>
      </c>
      <c r="M24" s="182">
        <v>769</v>
      </c>
      <c r="N24" s="433">
        <v>2017</v>
      </c>
      <c r="O24" s="182">
        <v>1785</v>
      </c>
      <c r="P24" s="182">
        <v>946</v>
      </c>
      <c r="Q24" s="188">
        <v>839</v>
      </c>
      <c r="R24" s="188">
        <v>4240</v>
      </c>
      <c r="S24" s="188">
        <v>2264</v>
      </c>
      <c r="T24" s="188">
        <v>1976</v>
      </c>
      <c r="U24" s="188">
        <v>3522</v>
      </c>
      <c r="V24" s="188">
        <v>1850</v>
      </c>
      <c r="W24" s="188">
        <v>1672</v>
      </c>
      <c r="X24" s="188">
        <v>537</v>
      </c>
      <c r="Y24" s="188">
        <v>303</v>
      </c>
      <c r="Z24" s="188">
        <v>234</v>
      </c>
      <c r="AA24" s="439"/>
    </row>
    <row r="25" spans="1:49" s="451" customFormat="1" ht="35.1" hidden="1" customHeight="1">
      <c r="A25" s="101" t="s">
        <v>336</v>
      </c>
      <c r="B25" s="200">
        <v>3322</v>
      </c>
      <c r="C25" s="200">
        <v>1696</v>
      </c>
      <c r="D25" s="103">
        <v>1626</v>
      </c>
      <c r="E25" s="103">
        <v>3168</v>
      </c>
      <c r="F25" s="103">
        <v>1651</v>
      </c>
      <c r="G25" s="103">
        <v>1517</v>
      </c>
      <c r="H25" s="103">
        <v>715</v>
      </c>
      <c r="I25" s="103">
        <v>345</v>
      </c>
      <c r="J25" s="103">
        <v>370</v>
      </c>
      <c r="K25" s="103">
        <v>941</v>
      </c>
      <c r="L25" s="103">
        <v>493</v>
      </c>
      <c r="M25" s="103">
        <v>448</v>
      </c>
      <c r="N25" s="101" t="s">
        <v>336</v>
      </c>
      <c r="O25" s="103">
        <v>970</v>
      </c>
      <c r="P25" s="103">
        <v>519</v>
      </c>
      <c r="Q25" s="201">
        <v>451</v>
      </c>
      <c r="R25" s="201">
        <v>1666</v>
      </c>
      <c r="S25" s="201">
        <v>858</v>
      </c>
      <c r="T25" s="201">
        <v>808</v>
      </c>
      <c r="U25" s="201">
        <v>1588</v>
      </c>
      <c r="V25" s="201">
        <v>823</v>
      </c>
      <c r="W25" s="201">
        <v>765</v>
      </c>
      <c r="X25" s="201">
        <v>154</v>
      </c>
      <c r="Y25" s="201">
        <v>45</v>
      </c>
      <c r="Z25" s="201">
        <v>109</v>
      </c>
      <c r="AA25" s="82"/>
      <c r="AB25" s="82"/>
      <c r="AC25" s="448"/>
      <c r="AD25" s="448"/>
      <c r="AE25" s="448"/>
      <c r="AF25" s="448"/>
      <c r="AG25" s="448"/>
      <c r="AH25" s="448"/>
      <c r="AI25" s="448"/>
      <c r="AJ25" s="448"/>
      <c r="AK25" s="448"/>
      <c r="AL25" s="448"/>
      <c r="AM25" s="449"/>
      <c r="AN25" s="450"/>
      <c r="AO25" s="450"/>
      <c r="AP25" s="450"/>
      <c r="AQ25" s="450"/>
      <c r="AR25" s="450"/>
      <c r="AS25" s="450"/>
      <c r="AT25" s="450"/>
      <c r="AU25" s="450"/>
      <c r="AV25" s="450"/>
      <c r="AW25" s="450"/>
    </row>
    <row r="26" spans="1:49" s="431" customFormat="1" ht="35.1" hidden="1" customHeight="1">
      <c r="A26" s="101" t="s">
        <v>121</v>
      </c>
      <c r="B26" s="200">
        <v>596</v>
      </c>
      <c r="C26" s="200">
        <v>310</v>
      </c>
      <c r="D26" s="103">
        <v>286</v>
      </c>
      <c r="E26" s="103">
        <v>517</v>
      </c>
      <c r="F26" s="103">
        <v>275</v>
      </c>
      <c r="G26" s="103">
        <v>242</v>
      </c>
      <c r="H26" s="103">
        <v>171</v>
      </c>
      <c r="I26" s="103">
        <v>78</v>
      </c>
      <c r="J26" s="103">
        <v>93</v>
      </c>
      <c r="K26" s="103">
        <v>76</v>
      </c>
      <c r="L26" s="103">
        <v>38</v>
      </c>
      <c r="M26" s="103">
        <v>38</v>
      </c>
      <c r="N26" s="101" t="s">
        <v>121</v>
      </c>
      <c r="O26" s="103">
        <v>88</v>
      </c>
      <c r="P26" s="103">
        <v>47</v>
      </c>
      <c r="Q26" s="201">
        <v>41</v>
      </c>
      <c r="R26" s="201">
        <v>349</v>
      </c>
      <c r="S26" s="201">
        <v>194</v>
      </c>
      <c r="T26" s="201">
        <v>155</v>
      </c>
      <c r="U26" s="201">
        <v>247</v>
      </c>
      <c r="V26" s="201">
        <v>134</v>
      </c>
      <c r="W26" s="201">
        <v>113</v>
      </c>
      <c r="X26" s="201">
        <v>79</v>
      </c>
      <c r="Y26" s="201">
        <v>35</v>
      </c>
      <c r="Z26" s="201">
        <v>44</v>
      </c>
      <c r="AA26" s="82"/>
      <c r="AB26" s="82"/>
    </row>
    <row r="27" spans="1:49" s="431" customFormat="1" ht="35.1" hidden="1" customHeight="1">
      <c r="A27" s="101" t="s">
        <v>122</v>
      </c>
      <c r="B27" s="200">
        <v>248</v>
      </c>
      <c r="C27" s="200">
        <v>130</v>
      </c>
      <c r="D27" s="103">
        <v>118</v>
      </c>
      <c r="E27" s="103">
        <v>221</v>
      </c>
      <c r="F27" s="103">
        <v>110</v>
      </c>
      <c r="G27" s="103">
        <v>111</v>
      </c>
      <c r="H27" s="103">
        <v>58</v>
      </c>
      <c r="I27" s="103">
        <v>30</v>
      </c>
      <c r="J27" s="103">
        <v>28</v>
      </c>
      <c r="K27" s="103">
        <v>44</v>
      </c>
      <c r="L27" s="103">
        <v>20</v>
      </c>
      <c r="M27" s="103">
        <v>24</v>
      </c>
      <c r="N27" s="101" t="s">
        <v>122</v>
      </c>
      <c r="O27" s="103">
        <v>48</v>
      </c>
      <c r="P27" s="103">
        <v>25</v>
      </c>
      <c r="Q27" s="201">
        <v>23</v>
      </c>
      <c r="R27" s="201">
        <v>146</v>
      </c>
      <c r="S27" s="201">
        <v>80</v>
      </c>
      <c r="T27" s="201">
        <v>66</v>
      </c>
      <c r="U27" s="201">
        <v>96</v>
      </c>
      <c r="V27" s="201">
        <v>50</v>
      </c>
      <c r="W27" s="201">
        <v>46</v>
      </c>
      <c r="X27" s="201">
        <v>27</v>
      </c>
      <c r="Y27" s="201">
        <v>20</v>
      </c>
      <c r="Z27" s="201">
        <v>7</v>
      </c>
      <c r="AA27" s="82"/>
      <c r="AB27" s="82"/>
    </row>
    <row r="28" spans="1:49" s="431" customFormat="1" ht="35.1" hidden="1" customHeight="1">
      <c r="A28" s="101" t="s">
        <v>123</v>
      </c>
      <c r="B28" s="200">
        <v>277</v>
      </c>
      <c r="C28" s="200">
        <v>169</v>
      </c>
      <c r="D28" s="103">
        <v>108</v>
      </c>
      <c r="E28" s="103">
        <v>259</v>
      </c>
      <c r="F28" s="103">
        <v>152</v>
      </c>
      <c r="G28" s="103">
        <v>107</v>
      </c>
      <c r="H28" s="103">
        <v>36</v>
      </c>
      <c r="I28" s="103">
        <v>20</v>
      </c>
      <c r="J28" s="103">
        <v>16</v>
      </c>
      <c r="K28" s="103">
        <v>42</v>
      </c>
      <c r="L28" s="103">
        <v>25</v>
      </c>
      <c r="M28" s="103">
        <v>17</v>
      </c>
      <c r="N28" s="101" t="s">
        <v>123</v>
      </c>
      <c r="O28" s="103">
        <v>55</v>
      </c>
      <c r="P28" s="103">
        <v>29</v>
      </c>
      <c r="Q28" s="201">
        <v>26</v>
      </c>
      <c r="R28" s="201">
        <v>199</v>
      </c>
      <c r="S28" s="201">
        <v>124</v>
      </c>
      <c r="T28" s="201">
        <v>75</v>
      </c>
      <c r="U28" s="201">
        <v>144</v>
      </c>
      <c r="V28" s="201">
        <v>91</v>
      </c>
      <c r="W28" s="201">
        <v>53</v>
      </c>
      <c r="X28" s="201">
        <v>18</v>
      </c>
      <c r="Y28" s="201">
        <v>17</v>
      </c>
      <c r="Z28" s="201">
        <v>1</v>
      </c>
      <c r="AA28" s="82"/>
      <c r="AB28" s="82"/>
    </row>
    <row r="29" spans="1:49" ht="35.1" hidden="1" customHeight="1">
      <c r="A29" s="101" t="s">
        <v>124</v>
      </c>
      <c r="B29" s="200">
        <v>353</v>
      </c>
      <c r="C29" s="200">
        <v>192</v>
      </c>
      <c r="D29" s="103">
        <v>161</v>
      </c>
      <c r="E29" s="103">
        <v>312</v>
      </c>
      <c r="F29" s="103">
        <v>153</v>
      </c>
      <c r="G29" s="103">
        <v>159</v>
      </c>
      <c r="H29" s="103">
        <v>29</v>
      </c>
      <c r="I29" s="103">
        <v>20</v>
      </c>
      <c r="J29" s="103">
        <v>9</v>
      </c>
      <c r="K29" s="103">
        <v>54</v>
      </c>
      <c r="L29" s="103">
        <v>31</v>
      </c>
      <c r="M29" s="103">
        <v>23</v>
      </c>
      <c r="N29" s="101" t="s">
        <v>124</v>
      </c>
      <c r="O29" s="103">
        <v>61</v>
      </c>
      <c r="P29" s="103">
        <v>30</v>
      </c>
      <c r="Q29" s="201">
        <v>31</v>
      </c>
      <c r="R29" s="201">
        <v>270</v>
      </c>
      <c r="S29" s="201">
        <v>141</v>
      </c>
      <c r="T29" s="201">
        <v>129</v>
      </c>
      <c r="U29" s="201">
        <v>170</v>
      </c>
      <c r="V29" s="201">
        <v>83</v>
      </c>
      <c r="W29" s="201">
        <v>87</v>
      </c>
      <c r="X29" s="201">
        <v>41</v>
      </c>
      <c r="Y29" s="201">
        <v>39</v>
      </c>
      <c r="Z29" s="201">
        <v>2</v>
      </c>
      <c r="AA29" s="82"/>
      <c r="AB29" s="82"/>
    </row>
    <row r="30" spans="1:49" ht="35.1" hidden="1" customHeight="1">
      <c r="A30" s="101" t="s">
        <v>125</v>
      </c>
      <c r="B30" s="200">
        <v>504</v>
      </c>
      <c r="C30" s="200">
        <v>259</v>
      </c>
      <c r="D30" s="103">
        <v>245</v>
      </c>
      <c r="E30" s="103">
        <v>351</v>
      </c>
      <c r="F30" s="103">
        <v>182</v>
      </c>
      <c r="G30" s="103">
        <v>169</v>
      </c>
      <c r="H30" s="103">
        <v>136</v>
      </c>
      <c r="I30" s="103">
        <v>67</v>
      </c>
      <c r="J30" s="103">
        <v>69</v>
      </c>
      <c r="K30" s="103">
        <v>61</v>
      </c>
      <c r="L30" s="103">
        <v>32</v>
      </c>
      <c r="M30" s="103">
        <v>29</v>
      </c>
      <c r="N30" s="101" t="s">
        <v>125</v>
      </c>
      <c r="O30" s="103">
        <v>74</v>
      </c>
      <c r="P30" s="103">
        <v>39</v>
      </c>
      <c r="Q30" s="201">
        <v>35</v>
      </c>
      <c r="R30" s="201">
        <v>307</v>
      </c>
      <c r="S30" s="201">
        <v>160</v>
      </c>
      <c r="T30" s="201">
        <v>147</v>
      </c>
      <c r="U30" s="201">
        <v>177</v>
      </c>
      <c r="V30" s="201">
        <v>94</v>
      </c>
      <c r="W30" s="201">
        <v>83</v>
      </c>
      <c r="X30" s="201">
        <v>153</v>
      </c>
      <c r="Y30" s="201">
        <v>77</v>
      </c>
      <c r="Z30" s="201">
        <v>76</v>
      </c>
      <c r="AA30" s="82"/>
      <c r="AB30" s="82"/>
    </row>
    <row r="31" spans="1:49" ht="35.1" hidden="1" customHeight="1">
      <c r="A31" s="101" t="s">
        <v>126</v>
      </c>
      <c r="B31" s="200">
        <v>750</v>
      </c>
      <c r="C31" s="200">
        <v>392</v>
      </c>
      <c r="D31" s="103">
        <v>358</v>
      </c>
      <c r="E31" s="103">
        <v>822</v>
      </c>
      <c r="F31" s="103">
        <v>410</v>
      </c>
      <c r="G31" s="103">
        <v>412</v>
      </c>
      <c r="H31" s="103">
        <v>130</v>
      </c>
      <c r="I31" s="103">
        <v>62</v>
      </c>
      <c r="J31" s="103">
        <v>68</v>
      </c>
      <c r="K31" s="103">
        <v>142</v>
      </c>
      <c r="L31" s="103">
        <v>67</v>
      </c>
      <c r="M31" s="103">
        <v>75</v>
      </c>
      <c r="N31" s="101" t="s">
        <v>126</v>
      </c>
      <c r="O31" s="103">
        <v>218</v>
      </c>
      <c r="P31" s="103">
        <v>102</v>
      </c>
      <c r="Q31" s="201">
        <v>116</v>
      </c>
      <c r="R31" s="201">
        <v>478</v>
      </c>
      <c r="S31" s="201">
        <v>263</v>
      </c>
      <c r="T31" s="201">
        <v>215</v>
      </c>
      <c r="U31" s="201">
        <v>447</v>
      </c>
      <c r="V31" s="201">
        <v>235</v>
      </c>
      <c r="W31" s="201">
        <v>212</v>
      </c>
      <c r="X31" s="202" t="s">
        <v>610</v>
      </c>
      <c r="Y31" s="202" t="s">
        <v>624</v>
      </c>
      <c r="Z31" s="202" t="s">
        <v>625</v>
      </c>
      <c r="AA31" s="82"/>
      <c r="AB31" s="82"/>
    </row>
    <row r="32" spans="1:49" ht="35.1" hidden="1" customHeight="1">
      <c r="A32" s="101" t="s">
        <v>127</v>
      </c>
      <c r="B32" s="200">
        <v>563</v>
      </c>
      <c r="C32" s="200">
        <v>307</v>
      </c>
      <c r="D32" s="103">
        <v>256</v>
      </c>
      <c r="E32" s="103">
        <v>458</v>
      </c>
      <c r="F32" s="103">
        <v>234</v>
      </c>
      <c r="G32" s="103">
        <v>224</v>
      </c>
      <c r="H32" s="103">
        <v>21</v>
      </c>
      <c r="I32" s="103">
        <v>11</v>
      </c>
      <c r="J32" s="103">
        <v>10</v>
      </c>
      <c r="K32" s="103">
        <v>97</v>
      </c>
      <c r="L32" s="103">
        <v>56</v>
      </c>
      <c r="M32" s="103">
        <v>41</v>
      </c>
      <c r="N32" s="101" t="s">
        <v>127</v>
      </c>
      <c r="O32" s="103">
        <v>117</v>
      </c>
      <c r="P32" s="103">
        <v>75</v>
      </c>
      <c r="Q32" s="201">
        <v>42</v>
      </c>
      <c r="R32" s="201">
        <v>445</v>
      </c>
      <c r="S32" s="201">
        <v>240</v>
      </c>
      <c r="T32" s="201">
        <v>205</v>
      </c>
      <c r="U32" s="201">
        <v>315</v>
      </c>
      <c r="V32" s="201">
        <v>146</v>
      </c>
      <c r="W32" s="201">
        <v>169</v>
      </c>
      <c r="X32" s="201">
        <v>105</v>
      </c>
      <c r="Y32" s="201">
        <v>73</v>
      </c>
      <c r="Z32" s="201">
        <v>32</v>
      </c>
      <c r="AA32" s="82"/>
      <c r="AB32" s="82"/>
    </row>
    <row r="33" spans="1:49" ht="35.1" hidden="1" customHeight="1">
      <c r="A33" s="101" t="s">
        <v>128</v>
      </c>
      <c r="B33" s="200">
        <v>494</v>
      </c>
      <c r="C33" s="200">
        <v>264</v>
      </c>
      <c r="D33" s="103">
        <v>230</v>
      </c>
      <c r="E33" s="103">
        <v>462</v>
      </c>
      <c r="F33" s="103">
        <v>249</v>
      </c>
      <c r="G33" s="103">
        <v>213</v>
      </c>
      <c r="H33" s="103">
        <v>188</v>
      </c>
      <c r="I33" s="103">
        <v>104</v>
      </c>
      <c r="J33" s="103">
        <v>84</v>
      </c>
      <c r="K33" s="103">
        <v>84</v>
      </c>
      <c r="L33" s="103">
        <v>44</v>
      </c>
      <c r="M33" s="103">
        <v>40</v>
      </c>
      <c r="N33" s="101" t="s">
        <v>128</v>
      </c>
      <c r="O33" s="103">
        <v>82</v>
      </c>
      <c r="P33" s="103">
        <v>44</v>
      </c>
      <c r="Q33" s="201">
        <v>38</v>
      </c>
      <c r="R33" s="201">
        <v>222</v>
      </c>
      <c r="S33" s="201">
        <v>116</v>
      </c>
      <c r="T33" s="201">
        <v>106</v>
      </c>
      <c r="U33" s="201">
        <v>194</v>
      </c>
      <c r="V33" s="201">
        <v>111</v>
      </c>
      <c r="W33" s="201">
        <v>83</v>
      </c>
      <c r="X33" s="201">
        <v>32</v>
      </c>
      <c r="Y33" s="201">
        <v>15</v>
      </c>
      <c r="Z33" s="201">
        <v>17</v>
      </c>
      <c r="AA33" s="82"/>
      <c r="AB33" s="82"/>
    </row>
    <row r="34" spans="1:49" ht="35.1" hidden="1" customHeight="1">
      <c r="A34" s="101" t="s">
        <v>129</v>
      </c>
      <c r="B34" s="200">
        <v>250</v>
      </c>
      <c r="C34" s="200">
        <v>134</v>
      </c>
      <c r="D34" s="103">
        <v>116</v>
      </c>
      <c r="E34" s="103">
        <v>250</v>
      </c>
      <c r="F34" s="103">
        <v>134</v>
      </c>
      <c r="G34" s="103">
        <v>116</v>
      </c>
      <c r="H34" s="103">
        <v>29</v>
      </c>
      <c r="I34" s="103">
        <v>17</v>
      </c>
      <c r="J34" s="103">
        <v>12</v>
      </c>
      <c r="K34" s="103">
        <v>63</v>
      </c>
      <c r="L34" s="103">
        <v>29</v>
      </c>
      <c r="M34" s="103">
        <v>34</v>
      </c>
      <c r="N34" s="101" t="s">
        <v>129</v>
      </c>
      <c r="O34" s="103">
        <v>72</v>
      </c>
      <c r="P34" s="103">
        <v>36</v>
      </c>
      <c r="Q34" s="201">
        <v>36</v>
      </c>
      <c r="R34" s="201">
        <v>158</v>
      </c>
      <c r="S34" s="201">
        <v>88</v>
      </c>
      <c r="T34" s="201">
        <v>70</v>
      </c>
      <c r="U34" s="201">
        <v>144</v>
      </c>
      <c r="V34" s="201">
        <v>83</v>
      </c>
      <c r="W34" s="201">
        <v>61</v>
      </c>
      <c r="X34" s="201">
        <v>0</v>
      </c>
      <c r="Y34" s="201">
        <v>0</v>
      </c>
      <c r="Z34" s="201">
        <v>0</v>
      </c>
      <c r="AA34" s="82"/>
      <c r="AB34" s="82"/>
    </row>
    <row r="35" spans="1:49" ht="45" customHeight="1">
      <c r="A35" s="452">
        <v>2018</v>
      </c>
      <c r="B35" s="199">
        <f t="shared" ref="B35:Z35" si="8">SUM(B37:B46)</f>
        <v>6802</v>
      </c>
      <c r="C35" s="199">
        <f t="shared" si="8"/>
        <v>3609</v>
      </c>
      <c r="D35" s="199">
        <f t="shared" si="8"/>
        <v>3193</v>
      </c>
      <c r="E35" s="199">
        <f t="shared" si="8"/>
        <v>6876</v>
      </c>
      <c r="F35" s="199">
        <f t="shared" si="8"/>
        <v>3610</v>
      </c>
      <c r="G35" s="199">
        <f t="shared" si="8"/>
        <v>3266</v>
      </c>
      <c r="H35" s="199">
        <f t="shared" si="8"/>
        <v>1346</v>
      </c>
      <c r="I35" s="199">
        <f t="shared" si="8"/>
        <v>713</v>
      </c>
      <c r="J35" s="199">
        <f t="shared" si="8"/>
        <v>633</v>
      </c>
      <c r="K35" s="199">
        <f t="shared" si="8"/>
        <v>1538</v>
      </c>
      <c r="L35" s="199">
        <f t="shared" si="8"/>
        <v>825</v>
      </c>
      <c r="M35" s="199">
        <f t="shared" si="8"/>
        <v>713</v>
      </c>
      <c r="N35" s="452">
        <v>2018</v>
      </c>
      <c r="O35" s="199">
        <f t="shared" si="8"/>
        <v>1912</v>
      </c>
      <c r="P35" s="199">
        <f t="shared" si="8"/>
        <v>1047</v>
      </c>
      <c r="Q35" s="199">
        <f t="shared" si="8"/>
        <v>865</v>
      </c>
      <c r="R35" s="199">
        <f t="shared" si="8"/>
        <v>3918</v>
      </c>
      <c r="S35" s="199">
        <f t="shared" si="8"/>
        <v>2071</v>
      </c>
      <c r="T35" s="199">
        <f t="shared" si="8"/>
        <v>1847</v>
      </c>
      <c r="U35" s="199">
        <f t="shared" si="8"/>
        <v>3618</v>
      </c>
      <c r="V35" s="199">
        <f t="shared" si="8"/>
        <v>1850</v>
      </c>
      <c r="W35" s="199">
        <f t="shared" si="8"/>
        <v>1768</v>
      </c>
      <c r="X35" s="199">
        <f t="shared" si="8"/>
        <v>-74</v>
      </c>
      <c r="Y35" s="199">
        <f t="shared" si="8"/>
        <v>-1</v>
      </c>
      <c r="Z35" s="199">
        <f t="shared" si="8"/>
        <v>-73</v>
      </c>
      <c r="AA35" s="439"/>
    </row>
    <row r="36" spans="1:49" s="905" customFormat="1" ht="16.5" customHeight="1">
      <c r="A36" s="742"/>
      <c r="B36" s="901"/>
      <c r="C36" s="901"/>
      <c r="D36" s="902"/>
      <c r="E36" s="901"/>
      <c r="F36" s="901"/>
      <c r="G36" s="902"/>
      <c r="H36" s="902"/>
      <c r="I36" s="902"/>
      <c r="J36" s="902"/>
      <c r="K36" s="902"/>
      <c r="L36" s="902"/>
      <c r="M36" s="902"/>
      <c r="N36" s="742"/>
      <c r="O36" s="902"/>
      <c r="P36" s="902"/>
      <c r="Q36" s="903"/>
      <c r="R36" s="903"/>
      <c r="S36" s="903"/>
      <c r="T36" s="903"/>
      <c r="U36" s="903"/>
      <c r="V36" s="903"/>
      <c r="W36" s="903"/>
      <c r="X36" s="903"/>
      <c r="Y36" s="903"/>
      <c r="Z36" s="903"/>
      <c r="AA36" s="904"/>
    </row>
    <row r="37" spans="1:49" s="451" customFormat="1" ht="35.1" customHeight="1">
      <c r="A37" s="101" t="s">
        <v>336</v>
      </c>
      <c r="B37" s="200">
        <f>SUM(C37:D37)</f>
        <v>3093</v>
      </c>
      <c r="C37" s="920">
        <v>1616</v>
      </c>
      <c r="D37" s="921">
        <v>1477</v>
      </c>
      <c r="E37" s="200">
        <f>SUM(F37:G37)</f>
        <v>3348</v>
      </c>
      <c r="F37" s="921">
        <v>1730</v>
      </c>
      <c r="G37" s="921">
        <v>1618</v>
      </c>
      <c r="H37" s="200">
        <f>SUM(I37:J37)</f>
        <v>647</v>
      </c>
      <c r="I37" s="921">
        <v>348</v>
      </c>
      <c r="J37" s="921">
        <v>299</v>
      </c>
      <c r="K37" s="200">
        <f>SUM(L37:M37)</f>
        <v>895</v>
      </c>
      <c r="L37" s="921">
        <v>472</v>
      </c>
      <c r="M37" s="921">
        <v>423</v>
      </c>
      <c r="N37" s="101" t="s">
        <v>336</v>
      </c>
      <c r="O37" s="200">
        <f>SUM(P37:Q37)</f>
        <v>1121</v>
      </c>
      <c r="P37" s="921">
        <v>609</v>
      </c>
      <c r="Q37" s="921">
        <v>512</v>
      </c>
      <c r="R37" s="200">
        <f>SUM(S37:T37)</f>
        <v>1551</v>
      </c>
      <c r="S37" s="922">
        <v>796</v>
      </c>
      <c r="T37" s="922">
        <v>755</v>
      </c>
      <c r="U37" s="200">
        <f>SUM(V37:W37)</f>
        <v>1673</v>
      </c>
      <c r="V37" s="922">
        <v>835</v>
      </c>
      <c r="W37" s="922">
        <v>838</v>
      </c>
      <c r="X37" s="200">
        <f>SUM(Y37:Z37)</f>
        <v>-255</v>
      </c>
      <c r="Y37" s="922">
        <v>-114</v>
      </c>
      <c r="Z37" s="922">
        <v>-141</v>
      </c>
      <c r="AA37" s="82"/>
      <c r="AB37" s="82"/>
      <c r="AC37" s="448"/>
      <c r="AD37" s="448"/>
      <c r="AE37" s="448"/>
      <c r="AF37" s="448"/>
      <c r="AG37" s="448"/>
      <c r="AH37" s="448"/>
      <c r="AI37" s="448"/>
      <c r="AJ37" s="448"/>
      <c r="AK37" s="448"/>
      <c r="AL37" s="448"/>
      <c r="AM37" s="449"/>
      <c r="AN37" s="450"/>
      <c r="AO37" s="450"/>
      <c r="AP37" s="450"/>
      <c r="AQ37" s="450"/>
      <c r="AR37" s="450"/>
      <c r="AS37" s="450"/>
      <c r="AT37" s="450"/>
      <c r="AU37" s="450"/>
      <c r="AV37" s="450"/>
      <c r="AW37" s="450"/>
    </row>
    <row r="38" spans="1:49" s="431" customFormat="1" ht="35.1" customHeight="1">
      <c r="A38" s="101" t="s">
        <v>121</v>
      </c>
      <c r="B38" s="200">
        <f t="shared" ref="B38:B46" si="9">SUM(C38:D38)</f>
        <v>564</v>
      </c>
      <c r="C38" s="920">
        <v>295</v>
      </c>
      <c r="D38" s="921">
        <v>269</v>
      </c>
      <c r="E38" s="200">
        <f t="shared" ref="E38:E46" si="10">SUM(F38:G38)</f>
        <v>499</v>
      </c>
      <c r="F38" s="921">
        <v>276</v>
      </c>
      <c r="G38" s="921">
        <v>223</v>
      </c>
      <c r="H38" s="200">
        <f t="shared" ref="H38:H46" si="11">SUM(I38:J38)</f>
        <v>195</v>
      </c>
      <c r="I38" s="921">
        <v>103</v>
      </c>
      <c r="J38" s="921">
        <v>92</v>
      </c>
      <c r="K38" s="200">
        <f t="shared" ref="K38:K46" si="12">SUM(L38:M38)</f>
        <v>79</v>
      </c>
      <c r="L38" s="921">
        <v>42</v>
      </c>
      <c r="M38" s="921">
        <v>37</v>
      </c>
      <c r="N38" s="101" t="s">
        <v>121</v>
      </c>
      <c r="O38" s="200">
        <f t="shared" ref="O38:O46" si="13">SUM(P38:Q38)</f>
        <v>64</v>
      </c>
      <c r="P38" s="921">
        <v>40</v>
      </c>
      <c r="Q38" s="921">
        <v>24</v>
      </c>
      <c r="R38" s="200">
        <f t="shared" ref="R38:R46" si="14">SUM(S38:T38)</f>
        <v>290</v>
      </c>
      <c r="S38" s="922">
        <v>150</v>
      </c>
      <c r="T38" s="922">
        <v>140</v>
      </c>
      <c r="U38" s="200">
        <f t="shared" ref="U38:U46" si="15">SUM(V38:W38)</f>
        <v>256</v>
      </c>
      <c r="V38" s="922">
        <v>140</v>
      </c>
      <c r="W38" s="922">
        <v>116</v>
      </c>
      <c r="X38" s="200">
        <f t="shared" ref="X38:X46" si="16">SUM(Y38:Z38)</f>
        <v>65</v>
      </c>
      <c r="Y38" s="922">
        <v>19</v>
      </c>
      <c r="Z38" s="922">
        <v>46</v>
      </c>
      <c r="AA38" s="82"/>
      <c r="AB38" s="82"/>
    </row>
    <row r="39" spans="1:49" s="431" customFormat="1" ht="35.1" customHeight="1">
      <c r="A39" s="101" t="s">
        <v>122</v>
      </c>
      <c r="B39" s="200">
        <f t="shared" si="9"/>
        <v>244</v>
      </c>
      <c r="C39" s="920">
        <v>110</v>
      </c>
      <c r="D39" s="921">
        <v>134</v>
      </c>
      <c r="E39" s="200">
        <f t="shared" si="10"/>
        <v>240</v>
      </c>
      <c r="F39" s="921">
        <v>108</v>
      </c>
      <c r="G39" s="921">
        <v>132</v>
      </c>
      <c r="H39" s="200">
        <f t="shared" si="11"/>
        <v>34</v>
      </c>
      <c r="I39" s="921">
        <v>15</v>
      </c>
      <c r="J39" s="921">
        <v>19</v>
      </c>
      <c r="K39" s="200">
        <f t="shared" si="12"/>
        <v>39</v>
      </c>
      <c r="L39" s="921">
        <v>21</v>
      </c>
      <c r="M39" s="921">
        <v>18</v>
      </c>
      <c r="N39" s="101" t="s">
        <v>122</v>
      </c>
      <c r="O39" s="200">
        <f t="shared" si="13"/>
        <v>50</v>
      </c>
      <c r="P39" s="921">
        <v>27</v>
      </c>
      <c r="Q39" s="921">
        <v>23</v>
      </c>
      <c r="R39" s="200">
        <f t="shared" si="14"/>
        <v>171</v>
      </c>
      <c r="S39" s="922">
        <v>74</v>
      </c>
      <c r="T39" s="922">
        <v>97</v>
      </c>
      <c r="U39" s="200">
        <f t="shared" si="15"/>
        <v>129</v>
      </c>
      <c r="V39" s="922">
        <v>53</v>
      </c>
      <c r="W39" s="922">
        <v>76</v>
      </c>
      <c r="X39" s="200">
        <f t="shared" si="16"/>
        <v>4</v>
      </c>
      <c r="Y39" s="922">
        <v>2</v>
      </c>
      <c r="Z39" s="922">
        <v>2</v>
      </c>
      <c r="AA39" s="82"/>
      <c r="AB39" s="82"/>
    </row>
    <row r="40" spans="1:49" s="431" customFormat="1" ht="35.1" customHeight="1">
      <c r="A40" s="101" t="s">
        <v>123</v>
      </c>
      <c r="B40" s="200">
        <f t="shared" si="9"/>
        <v>244</v>
      </c>
      <c r="C40" s="920">
        <v>142</v>
      </c>
      <c r="D40" s="921">
        <v>102</v>
      </c>
      <c r="E40" s="200">
        <f t="shared" si="10"/>
        <v>224</v>
      </c>
      <c r="F40" s="921">
        <v>133</v>
      </c>
      <c r="G40" s="921">
        <v>91</v>
      </c>
      <c r="H40" s="200">
        <f t="shared" si="11"/>
        <v>28</v>
      </c>
      <c r="I40" s="921">
        <v>11</v>
      </c>
      <c r="J40" s="921">
        <v>17</v>
      </c>
      <c r="K40" s="200">
        <f t="shared" si="12"/>
        <v>39</v>
      </c>
      <c r="L40" s="921">
        <v>22</v>
      </c>
      <c r="M40" s="921">
        <v>17</v>
      </c>
      <c r="N40" s="101" t="s">
        <v>123</v>
      </c>
      <c r="O40" s="200">
        <f t="shared" si="13"/>
        <v>46</v>
      </c>
      <c r="P40" s="921">
        <v>27</v>
      </c>
      <c r="Q40" s="921">
        <v>19</v>
      </c>
      <c r="R40" s="200">
        <f t="shared" si="14"/>
        <v>177</v>
      </c>
      <c r="S40" s="922">
        <v>109</v>
      </c>
      <c r="T40" s="922">
        <v>68</v>
      </c>
      <c r="U40" s="200">
        <f t="shared" si="15"/>
        <v>140</v>
      </c>
      <c r="V40" s="922">
        <v>84</v>
      </c>
      <c r="W40" s="922">
        <v>56</v>
      </c>
      <c r="X40" s="200">
        <f t="shared" si="16"/>
        <v>20</v>
      </c>
      <c r="Y40" s="922">
        <v>9</v>
      </c>
      <c r="Z40" s="922">
        <v>11</v>
      </c>
      <c r="AA40" s="82"/>
      <c r="AB40" s="82"/>
    </row>
    <row r="41" spans="1:49" ht="35.1" customHeight="1">
      <c r="A41" s="101" t="s">
        <v>124</v>
      </c>
      <c r="B41" s="200">
        <f t="shared" si="9"/>
        <v>306</v>
      </c>
      <c r="C41" s="920">
        <v>168</v>
      </c>
      <c r="D41" s="921">
        <v>138</v>
      </c>
      <c r="E41" s="200">
        <f t="shared" si="10"/>
        <v>329</v>
      </c>
      <c r="F41" s="921">
        <v>163</v>
      </c>
      <c r="G41" s="921">
        <v>166</v>
      </c>
      <c r="H41" s="200">
        <f t="shared" si="11"/>
        <v>31</v>
      </c>
      <c r="I41" s="921">
        <v>17</v>
      </c>
      <c r="J41" s="921">
        <v>14</v>
      </c>
      <c r="K41" s="200">
        <f t="shared" si="12"/>
        <v>50</v>
      </c>
      <c r="L41" s="921">
        <v>31</v>
      </c>
      <c r="M41" s="921">
        <v>19</v>
      </c>
      <c r="N41" s="101" t="s">
        <v>124</v>
      </c>
      <c r="O41" s="200">
        <f t="shared" si="13"/>
        <v>83</v>
      </c>
      <c r="P41" s="921">
        <v>42</v>
      </c>
      <c r="Q41" s="921">
        <v>41</v>
      </c>
      <c r="R41" s="200">
        <f t="shared" si="14"/>
        <v>225</v>
      </c>
      <c r="S41" s="922">
        <v>120</v>
      </c>
      <c r="T41" s="922">
        <v>105</v>
      </c>
      <c r="U41" s="200">
        <f t="shared" si="15"/>
        <v>194</v>
      </c>
      <c r="V41" s="922">
        <v>92</v>
      </c>
      <c r="W41" s="922">
        <v>102</v>
      </c>
      <c r="X41" s="200">
        <f t="shared" si="16"/>
        <v>-23</v>
      </c>
      <c r="Y41" s="922">
        <v>5</v>
      </c>
      <c r="Z41" s="922">
        <v>-28</v>
      </c>
      <c r="AA41" s="82"/>
      <c r="AB41" s="82"/>
    </row>
    <row r="42" spans="1:49" ht="35.1" customHeight="1">
      <c r="A42" s="101" t="s">
        <v>125</v>
      </c>
      <c r="B42" s="200">
        <f t="shared" si="9"/>
        <v>426</v>
      </c>
      <c r="C42" s="920">
        <v>216</v>
      </c>
      <c r="D42" s="921">
        <v>210</v>
      </c>
      <c r="E42" s="200">
        <f t="shared" si="10"/>
        <v>332</v>
      </c>
      <c r="F42" s="921">
        <v>174</v>
      </c>
      <c r="G42" s="921">
        <v>158</v>
      </c>
      <c r="H42" s="200">
        <f t="shared" si="11"/>
        <v>108</v>
      </c>
      <c r="I42" s="921">
        <v>56</v>
      </c>
      <c r="J42" s="921">
        <v>52</v>
      </c>
      <c r="K42" s="200">
        <f t="shared" si="12"/>
        <v>69</v>
      </c>
      <c r="L42" s="921">
        <v>34</v>
      </c>
      <c r="M42" s="921">
        <v>35</v>
      </c>
      <c r="N42" s="101" t="s">
        <v>125</v>
      </c>
      <c r="O42" s="200">
        <f t="shared" si="13"/>
        <v>76</v>
      </c>
      <c r="P42" s="921">
        <v>34</v>
      </c>
      <c r="Q42" s="921">
        <v>42</v>
      </c>
      <c r="R42" s="200">
        <f t="shared" si="14"/>
        <v>249</v>
      </c>
      <c r="S42" s="922">
        <v>126</v>
      </c>
      <c r="T42" s="922">
        <v>123</v>
      </c>
      <c r="U42" s="200">
        <f t="shared" si="15"/>
        <v>154</v>
      </c>
      <c r="V42" s="922">
        <v>84</v>
      </c>
      <c r="W42" s="922">
        <v>70</v>
      </c>
      <c r="X42" s="200">
        <f t="shared" si="16"/>
        <v>94</v>
      </c>
      <c r="Y42" s="922">
        <v>42</v>
      </c>
      <c r="Z42" s="922">
        <v>52</v>
      </c>
      <c r="AA42" s="82"/>
      <c r="AB42" s="82"/>
    </row>
    <row r="43" spans="1:49" ht="35.1" customHeight="1">
      <c r="A43" s="101" t="s">
        <v>126</v>
      </c>
      <c r="B43" s="200">
        <f t="shared" si="9"/>
        <v>737</v>
      </c>
      <c r="C43" s="920">
        <v>390</v>
      </c>
      <c r="D43" s="921">
        <v>347</v>
      </c>
      <c r="E43" s="200">
        <f t="shared" si="10"/>
        <v>901</v>
      </c>
      <c r="F43" s="921">
        <v>473</v>
      </c>
      <c r="G43" s="921">
        <v>428</v>
      </c>
      <c r="H43" s="200">
        <f t="shared" si="11"/>
        <v>93</v>
      </c>
      <c r="I43" s="921">
        <v>43</v>
      </c>
      <c r="J43" s="921">
        <v>50</v>
      </c>
      <c r="K43" s="200">
        <f t="shared" si="12"/>
        <v>155</v>
      </c>
      <c r="L43" s="921">
        <v>73</v>
      </c>
      <c r="M43" s="921">
        <v>82</v>
      </c>
      <c r="N43" s="101" t="s">
        <v>126</v>
      </c>
      <c r="O43" s="200">
        <f t="shared" si="13"/>
        <v>216</v>
      </c>
      <c r="P43" s="921">
        <v>114</v>
      </c>
      <c r="Q43" s="921">
        <v>102</v>
      </c>
      <c r="R43" s="200">
        <f t="shared" si="14"/>
        <v>489</v>
      </c>
      <c r="S43" s="922">
        <v>274</v>
      </c>
      <c r="T43" s="922">
        <v>215</v>
      </c>
      <c r="U43" s="200">
        <f t="shared" si="15"/>
        <v>485</v>
      </c>
      <c r="V43" s="922">
        <v>258</v>
      </c>
      <c r="W43" s="922">
        <v>227</v>
      </c>
      <c r="X43" s="200">
        <f t="shared" si="16"/>
        <v>-164</v>
      </c>
      <c r="Y43" s="923">
        <v>-83</v>
      </c>
      <c r="Z43" s="923">
        <v>-81</v>
      </c>
      <c r="AA43" s="82"/>
      <c r="AB43" s="82"/>
    </row>
    <row r="44" spans="1:49" ht="35.1" customHeight="1">
      <c r="A44" s="101" t="s">
        <v>127</v>
      </c>
      <c r="B44" s="200">
        <f t="shared" si="9"/>
        <v>501</v>
      </c>
      <c r="C44" s="920">
        <v>259</v>
      </c>
      <c r="D44" s="921">
        <v>242</v>
      </c>
      <c r="E44" s="200">
        <f t="shared" si="10"/>
        <v>408</v>
      </c>
      <c r="F44" s="921">
        <v>225</v>
      </c>
      <c r="G44" s="921">
        <v>183</v>
      </c>
      <c r="H44" s="200">
        <f t="shared" si="11"/>
        <v>8</v>
      </c>
      <c r="I44" s="921">
        <v>1</v>
      </c>
      <c r="J44" s="921">
        <v>7</v>
      </c>
      <c r="K44" s="200">
        <f t="shared" si="12"/>
        <v>93</v>
      </c>
      <c r="L44" s="921">
        <v>56</v>
      </c>
      <c r="M44" s="921">
        <v>37</v>
      </c>
      <c r="N44" s="101" t="s">
        <v>127</v>
      </c>
      <c r="O44" s="200">
        <f t="shared" si="13"/>
        <v>100</v>
      </c>
      <c r="P44" s="921">
        <v>64</v>
      </c>
      <c r="Q44" s="921">
        <v>36</v>
      </c>
      <c r="R44" s="200">
        <f t="shared" si="14"/>
        <v>400</v>
      </c>
      <c r="S44" s="922">
        <v>202</v>
      </c>
      <c r="T44" s="922">
        <v>198</v>
      </c>
      <c r="U44" s="200">
        <f t="shared" si="15"/>
        <v>285</v>
      </c>
      <c r="V44" s="922">
        <v>147</v>
      </c>
      <c r="W44" s="922">
        <v>138</v>
      </c>
      <c r="X44" s="200">
        <f t="shared" si="16"/>
        <v>93</v>
      </c>
      <c r="Y44" s="922">
        <v>34</v>
      </c>
      <c r="Z44" s="922">
        <v>59</v>
      </c>
      <c r="AA44" s="82"/>
      <c r="AB44" s="82"/>
    </row>
    <row r="45" spans="1:49" ht="35.1" customHeight="1">
      <c r="A45" s="101" t="s">
        <v>128</v>
      </c>
      <c r="B45" s="200">
        <f t="shared" si="9"/>
        <v>460</v>
      </c>
      <c r="C45" s="920">
        <v>275</v>
      </c>
      <c r="D45" s="921">
        <v>185</v>
      </c>
      <c r="E45" s="200">
        <f t="shared" si="10"/>
        <v>362</v>
      </c>
      <c r="F45" s="921">
        <v>205</v>
      </c>
      <c r="G45" s="921">
        <v>157</v>
      </c>
      <c r="H45" s="200">
        <f t="shared" si="11"/>
        <v>175</v>
      </c>
      <c r="I45" s="921">
        <v>102</v>
      </c>
      <c r="J45" s="921">
        <v>73</v>
      </c>
      <c r="K45" s="200">
        <f t="shared" si="12"/>
        <v>73</v>
      </c>
      <c r="L45" s="921">
        <v>43</v>
      </c>
      <c r="M45" s="921">
        <v>30</v>
      </c>
      <c r="N45" s="101" t="s">
        <v>128</v>
      </c>
      <c r="O45" s="200">
        <f t="shared" si="13"/>
        <v>81</v>
      </c>
      <c r="P45" s="921">
        <v>52</v>
      </c>
      <c r="Q45" s="921">
        <v>29</v>
      </c>
      <c r="R45" s="200">
        <f t="shared" si="14"/>
        <v>212</v>
      </c>
      <c r="S45" s="922">
        <v>130</v>
      </c>
      <c r="T45" s="922">
        <v>82</v>
      </c>
      <c r="U45" s="200">
        <f t="shared" si="15"/>
        <v>175</v>
      </c>
      <c r="V45" s="922">
        <v>88</v>
      </c>
      <c r="W45" s="922">
        <v>87</v>
      </c>
      <c r="X45" s="200">
        <f t="shared" si="16"/>
        <v>98</v>
      </c>
      <c r="Y45" s="922">
        <v>70</v>
      </c>
      <c r="Z45" s="922">
        <v>28</v>
      </c>
      <c r="AA45" s="82"/>
      <c r="AB45" s="82"/>
    </row>
    <row r="46" spans="1:49" ht="35.1" customHeight="1">
      <c r="A46" s="101" t="s">
        <v>129</v>
      </c>
      <c r="B46" s="200">
        <f t="shared" si="9"/>
        <v>227</v>
      </c>
      <c r="C46" s="920">
        <v>138</v>
      </c>
      <c r="D46" s="921">
        <v>89</v>
      </c>
      <c r="E46" s="200">
        <f t="shared" si="10"/>
        <v>233</v>
      </c>
      <c r="F46" s="921">
        <v>123</v>
      </c>
      <c r="G46" s="921">
        <v>110</v>
      </c>
      <c r="H46" s="200">
        <f t="shared" si="11"/>
        <v>27</v>
      </c>
      <c r="I46" s="921">
        <v>17</v>
      </c>
      <c r="J46" s="921">
        <v>10</v>
      </c>
      <c r="K46" s="200">
        <f t="shared" si="12"/>
        <v>46</v>
      </c>
      <c r="L46" s="921">
        <v>31</v>
      </c>
      <c r="M46" s="921">
        <v>15</v>
      </c>
      <c r="N46" s="101" t="s">
        <v>129</v>
      </c>
      <c r="O46" s="200">
        <f t="shared" si="13"/>
        <v>75</v>
      </c>
      <c r="P46" s="921">
        <v>38</v>
      </c>
      <c r="Q46" s="921">
        <v>37</v>
      </c>
      <c r="R46" s="200">
        <f t="shared" si="14"/>
        <v>154</v>
      </c>
      <c r="S46" s="922">
        <v>90</v>
      </c>
      <c r="T46" s="922">
        <v>64</v>
      </c>
      <c r="U46" s="200">
        <f t="shared" si="15"/>
        <v>127</v>
      </c>
      <c r="V46" s="922">
        <v>69</v>
      </c>
      <c r="W46" s="922">
        <v>58</v>
      </c>
      <c r="X46" s="200">
        <f t="shared" si="16"/>
        <v>-6</v>
      </c>
      <c r="Y46" s="922">
        <v>15</v>
      </c>
      <c r="Z46" s="922">
        <v>-21</v>
      </c>
      <c r="AA46" s="82"/>
      <c r="AB46" s="82"/>
    </row>
    <row r="47" spans="1:49" ht="15.75">
      <c r="A47" s="453"/>
      <c r="B47" s="454"/>
      <c r="C47" s="454"/>
      <c r="D47" s="455"/>
      <c r="E47" s="454"/>
      <c r="F47" s="454"/>
      <c r="G47" s="456"/>
      <c r="H47" s="454"/>
      <c r="I47" s="454"/>
      <c r="J47" s="455"/>
      <c r="K47" s="454"/>
      <c r="L47" s="454"/>
      <c r="M47" s="455"/>
      <c r="N47" s="455"/>
      <c r="O47" s="454"/>
      <c r="P47" s="454"/>
      <c r="Q47" s="457"/>
      <c r="R47" s="458"/>
      <c r="S47" s="459"/>
      <c r="T47" s="459"/>
      <c r="U47" s="458"/>
      <c r="V47" s="457"/>
      <c r="W47" s="457"/>
      <c r="X47" s="458"/>
      <c r="Y47" s="458"/>
      <c r="Z47" s="459"/>
      <c r="AA47" s="448"/>
      <c r="AB47" s="448"/>
    </row>
    <row r="48" spans="1:49" ht="15.75">
      <c r="A48" s="460"/>
      <c r="B48" s="461"/>
      <c r="C48" s="461"/>
      <c r="D48" s="462"/>
      <c r="E48" s="461"/>
      <c r="F48" s="461"/>
      <c r="G48" s="463"/>
      <c r="H48" s="461"/>
      <c r="I48" s="461"/>
      <c r="J48" s="462"/>
      <c r="K48" s="461"/>
      <c r="L48" s="461"/>
      <c r="M48" s="462"/>
      <c r="N48" s="462"/>
      <c r="O48" s="461"/>
      <c r="P48" s="461"/>
      <c r="Q48" s="464"/>
      <c r="R48" s="465"/>
      <c r="S48" s="466"/>
      <c r="T48" s="466"/>
      <c r="U48" s="465"/>
      <c r="V48" s="464"/>
      <c r="W48" s="464"/>
      <c r="X48" s="465"/>
      <c r="Y48" s="465"/>
      <c r="Z48" s="466"/>
      <c r="AA48" s="448"/>
      <c r="AB48" s="448"/>
    </row>
    <row r="49" spans="1:28" ht="15.75">
      <c r="A49" s="467" t="s">
        <v>118</v>
      </c>
      <c r="B49" s="429"/>
      <c r="C49" s="429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67" t="s">
        <v>118</v>
      </c>
      <c r="O49" s="429"/>
      <c r="P49" s="429"/>
      <c r="Q49" s="431"/>
      <c r="R49" s="431"/>
      <c r="S49" s="431"/>
      <c r="T49" s="431"/>
      <c r="U49" s="431"/>
      <c r="V49" s="431"/>
      <c r="W49" s="431"/>
      <c r="X49" s="431"/>
      <c r="Y49" s="431"/>
      <c r="Z49" s="431"/>
      <c r="AA49" s="431"/>
      <c r="AB49" s="431"/>
    </row>
    <row r="50" spans="1:28" ht="15.75">
      <c r="A50" s="998" t="s">
        <v>766</v>
      </c>
      <c r="B50" s="467"/>
      <c r="C50" s="467"/>
      <c r="D50" s="467"/>
      <c r="E50" s="429"/>
      <c r="F50" s="429"/>
      <c r="G50" s="429"/>
      <c r="H50" s="429"/>
      <c r="I50" s="429"/>
      <c r="J50" s="429"/>
      <c r="K50" s="429"/>
      <c r="L50" s="429"/>
      <c r="M50" s="429"/>
      <c r="N50" s="998" t="s">
        <v>766</v>
      </c>
      <c r="O50" s="429"/>
      <c r="P50" s="429"/>
      <c r="Q50" s="431"/>
      <c r="R50" s="431"/>
      <c r="S50" s="431"/>
      <c r="T50" s="431"/>
      <c r="U50" s="1098"/>
      <c r="V50" s="1098"/>
      <c r="W50" s="1098"/>
      <c r="X50" s="1098"/>
      <c r="Y50" s="1098"/>
      <c r="Z50" s="1098"/>
      <c r="AA50" s="431"/>
      <c r="AB50" s="431"/>
    </row>
    <row r="51" spans="1:28" ht="15.75">
      <c r="A51" s="429"/>
      <c r="B51" s="429"/>
      <c r="C51" s="429"/>
      <c r="D51" s="429"/>
      <c r="E51" s="429"/>
      <c r="F51" s="429"/>
      <c r="G51" s="429"/>
      <c r="H51" s="429"/>
      <c r="I51" s="429"/>
      <c r="J51" s="429"/>
      <c r="K51" s="429"/>
      <c r="L51" s="429"/>
      <c r="M51" s="429"/>
      <c r="N51" s="429"/>
      <c r="O51" s="429"/>
      <c r="P51" s="429"/>
      <c r="X51" s="427" t="s">
        <v>406</v>
      </c>
    </row>
    <row r="52" spans="1:28" ht="15.75">
      <c r="A52" s="429"/>
      <c r="B52" s="429"/>
      <c r="C52" s="429"/>
      <c r="D52" s="429"/>
      <c r="E52" s="429"/>
      <c r="F52" s="429"/>
      <c r="G52" s="429"/>
      <c r="H52" s="429"/>
      <c r="I52" s="429"/>
      <c r="J52" s="429"/>
      <c r="K52" s="429"/>
      <c r="L52" s="429"/>
      <c r="M52" s="429"/>
      <c r="N52" s="429"/>
      <c r="O52" s="429"/>
      <c r="P52" s="429"/>
    </row>
    <row r="53" spans="1:28" ht="15.75">
      <c r="A53" s="429"/>
      <c r="B53" s="429"/>
      <c r="C53" s="429"/>
      <c r="D53" s="429"/>
      <c r="E53" s="429"/>
      <c r="F53" s="429"/>
      <c r="G53" s="429"/>
      <c r="H53" s="429"/>
      <c r="I53" s="429"/>
      <c r="J53" s="429"/>
      <c r="K53" s="429"/>
      <c r="L53" s="429"/>
      <c r="M53" s="429"/>
      <c r="N53" s="429"/>
      <c r="O53" s="429"/>
      <c r="P53" s="429"/>
    </row>
    <row r="54" spans="1:28" ht="15.75">
      <c r="A54" s="429"/>
      <c r="B54" s="429"/>
      <c r="C54" s="429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</row>
    <row r="55" spans="1:28" ht="15.75">
      <c r="A55" s="429"/>
      <c r="B55" s="429"/>
      <c r="C55" s="429"/>
      <c r="D55" s="429"/>
      <c r="E55" s="429"/>
      <c r="F55" s="429"/>
      <c r="G55" s="429"/>
      <c r="H55" s="429"/>
      <c r="I55" s="429"/>
      <c r="J55" s="429"/>
      <c r="K55" s="429"/>
      <c r="L55" s="429"/>
      <c r="M55" s="429"/>
      <c r="N55" s="429"/>
      <c r="O55" s="429"/>
      <c r="P55" s="429"/>
    </row>
    <row r="56" spans="1:28" ht="15.75">
      <c r="A56" s="429"/>
      <c r="B56" s="429"/>
      <c r="C56" s="429"/>
      <c r="D56" s="429"/>
      <c r="E56" s="429"/>
      <c r="F56" s="429"/>
      <c r="G56" s="429"/>
      <c r="H56" s="429"/>
      <c r="I56" s="429"/>
      <c r="J56" s="429"/>
      <c r="K56" s="429"/>
      <c r="L56" s="429"/>
      <c r="M56" s="429"/>
      <c r="N56" s="429"/>
      <c r="O56" s="429"/>
      <c r="P56" s="429"/>
    </row>
    <row r="57" spans="1:28" ht="15.75">
      <c r="A57" s="429"/>
      <c r="B57" s="429"/>
      <c r="C57" s="429"/>
      <c r="D57" s="429"/>
      <c r="E57" s="429"/>
      <c r="F57" s="429"/>
      <c r="G57" s="429"/>
      <c r="H57" s="429"/>
      <c r="I57" s="429"/>
      <c r="J57" s="429"/>
      <c r="K57" s="429"/>
      <c r="L57" s="429"/>
      <c r="M57" s="429"/>
      <c r="N57" s="429"/>
      <c r="O57" s="429"/>
      <c r="P57" s="429"/>
    </row>
    <row r="58" spans="1:28" ht="15.75">
      <c r="A58" s="429"/>
      <c r="B58" s="429"/>
      <c r="C58" s="429"/>
      <c r="D58" s="429"/>
      <c r="E58" s="429"/>
      <c r="F58" s="429"/>
      <c r="G58" s="429"/>
      <c r="H58" s="429"/>
      <c r="I58" s="429"/>
      <c r="J58" s="429"/>
      <c r="K58" s="429"/>
      <c r="L58" s="429"/>
      <c r="M58" s="429"/>
      <c r="N58" s="429"/>
      <c r="O58" s="429"/>
      <c r="P58" s="429"/>
    </row>
    <row r="59" spans="1:28" ht="15.75">
      <c r="A59" s="429"/>
      <c r="B59" s="429"/>
      <c r="C59" s="429"/>
      <c r="D59" s="429"/>
      <c r="E59" s="429"/>
      <c r="F59" s="429"/>
      <c r="G59" s="429"/>
      <c r="H59" s="429"/>
      <c r="I59" s="429"/>
      <c r="J59" s="429"/>
      <c r="K59" s="429"/>
      <c r="L59" s="429"/>
      <c r="M59" s="429"/>
      <c r="N59" s="429"/>
      <c r="O59" s="429"/>
      <c r="P59" s="429"/>
    </row>
    <row r="60" spans="1:28" ht="15.75">
      <c r="A60" s="429"/>
      <c r="B60" s="429"/>
      <c r="C60" s="429"/>
      <c r="D60" s="429"/>
      <c r="E60" s="429"/>
      <c r="F60" s="429"/>
      <c r="G60" s="429"/>
      <c r="H60" s="429"/>
      <c r="I60" s="429"/>
      <c r="J60" s="429"/>
      <c r="K60" s="429"/>
      <c r="L60" s="429"/>
      <c r="M60" s="429"/>
      <c r="N60" s="429"/>
      <c r="O60" s="429"/>
      <c r="P60" s="429"/>
    </row>
    <row r="61" spans="1:28" ht="15.75">
      <c r="A61" s="429"/>
      <c r="B61" s="429"/>
      <c r="C61" s="429"/>
      <c r="D61" s="429"/>
      <c r="E61" s="429"/>
      <c r="F61" s="429"/>
      <c r="G61" s="429"/>
      <c r="H61" s="429"/>
      <c r="I61" s="429"/>
      <c r="J61" s="429"/>
      <c r="K61" s="429"/>
      <c r="L61" s="429"/>
      <c r="M61" s="429"/>
      <c r="N61" s="429"/>
      <c r="O61" s="429"/>
      <c r="P61" s="429"/>
    </row>
    <row r="62" spans="1:28" ht="15.75">
      <c r="A62" s="429"/>
      <c r="B62" s="429"/>
      <c r="C62" s="429"/>
      <c r="D62" s="429"/>
      <c r="E62" s="429"/>
      <c r="F62" s="429"/>
      <c r="G62" s="429"/>
      <c r="H62" s="429"/>
      <c r="I62" s="429"/>
      <c r="J62" s="429"/>
      <c r="K62" s="429"/>
      <c r="L62" s="429"/>
      <c r="M62" s="429"/>
      <c r="N62" s="429"/>
      <c r="O62" s="429"/>
      <c r="P62" s="429"/>
    </row>
    <row r="63" spans="1:28" ht="15.75">
      <c r="A63" s="429"/>
      <c r="B63" s="429"/>
      <c r="C63" s="429"/>
      <c r="D63" s="429"/>
      <c r="E63" s="429"/>
      <c r="F63" s="429"/>
      <c r="G63" s="429"/>
      <c r="H63" s="429"/>
      <c r="I63" s="429"/>
      <c r="J63" s="429"/>
      <c r="K63" s="429"/>
      <c r="L63" s="429"/>
      <c r="M63" s="429"/>
      <c r="N63" s="429"/>
      <c r="O63" s="429"/>
      <c r="P63" s="429"/>
    </row>
    <row r="64" spans="1:28" ht="15.75">
      <c r="A64" s="429"/>
      <c r="B64" s="429"/>
      <c r="C64" s="429"/>
      <c r="D64" s="429"/>
      <c r="E64" s="429"/>
      <c r="F64" s="429"/>
      <c r="G64" s="429"/>
      <c r="H64" s="429"/>
      <c r="I64" s="429"/>
      <c r="J64" s="429"/>
      <c r="K64" s="429"/>
      <c r="L64" s="429"/>
      <c r="M64" s="429"/>
      <c r="N64" s="429"/>
      <c r="O64" s="429"/>
      <c r="P64" s="429"/>
    </row>
    <row r="65" spans="1:16" ht="15.75">
      <c r="A65" s="429"/>
      <c r="B65" s="429"/>
      <c r="C65" s="429"/>
      <c r="D65" s="429"/>
      <c r="E65" s="429"/>
      <c r="F65" s="429"/>
      <c r="G65" s="429"/>
      <c r="H65" s="429"/>
      <c r="I65" s="429"/>
      <c r="J65" s="429"/>
      <c r="K65" s="429"/>
      <c r="L65" s="429"/>
      <c r="M65" s="429"/>
      <c r="N65" s="429"/>
      <c r="O65" s="429"/>
      <c r="P65" s="429"/>
    </row>
    <row r="66" spans="1:16" ht="15.75">
      <c r="A66" s="429"/>
      <c r="B66" s="429"/>
      <c r="C66" s="429"/>
      <c r="D66" s="429"/>
      <c r="E66" s="429"/>
      <c r="F66" s="429"/>
      <c r="G66" s="429"/>
      <c r="H66" s="429"/>
      <c r="I66" s="429"/>
      <c r="J66" s="429"/>
      <c r="K66" s="429"/>
      <c r="L66" s="429"/>
      <c r="M66" s="429"/>
      <c r="N66" s="429"/>
      <c r="O66" s="429"/>
      <c r="P66" s="429"/>
    </row>
    <row r="67" spans="1:16" ht="15.75">
      <c r="A67" s="429"/>
      <c r="B67" s="429"/>
      <c r="C67" s="429"/>
      <c r="D67" s="429"/>
      <c r="E67" s="429"/>
      <c r="F67" s="429"/>
      <c r="G67" s="429"/>
      <c r="H67" s="429"/>
      <c r="I67" s="429"/>
      <c r="J67" s="429"/>
      <c r="K67" s="429"/>
      <c r="L67" s="429"/>
      <c r="M67" s="429"/>
      <c r="N67" s="429"/>
      <c r="O67" s="429"/>
      <c r="P67" s="429"/>
    </row>
    <row r="68" spans="1:16" ht="15.75">
      <c r="A68" s="429"/>
      <c r="B68" s="429"/>
      <c r="C68" s="429"/>
      <c r="D68" s="429"/>
      <c r="E68" s="429"/>
      <c r="F68" s="429"/>
      <c r="G68" s="429"/>
      <c r="H68" s="429"/>
      <c r="I68" s="429"/>
      <c r="J68" s="429"/>
      <c r="K68" s="429"/>
      <c r="L68" s="429"/>
      <c r="M68" s="429"/>
      <c r="N68" s="429"/>
      <c r="O68" s="429"/>
      <c r="P68" s="429"/>
    </row>
    <row r="69" spans="1:16" ht="15.75">
      <c r="A69" s="429"/>
      <c r="B69" s="429"/>
      <c r="C69" s="429"/>
      <c r="D69" s="429"/>
      <c r="E69" s="429"/>
      <c r="F69" s="429"/>
      <c r="G69" s="429"/>
      <c r="H69" s="429"/>
      <c r="I69" s="429"/>
      <c r="J69" s="429"/>
      <c r="K69" s="429"/>
      <c r="L69" s="429"/>
      <c r="M69" s="429"/>
      <c r="N69" s="429"/>
      <c r="O69" s="429"/>
      <c r="P69" s="429"/>
    </row>
    <row r="70" spans="1:16" ht="15.75">
      <c r="A70" s="429"/>
      <c r="B70" s="429"/>
      <c r="C70" s="429"/>
      <c r="D70" s="429"/>
      <c r="E70" s="429"/>
      <c r="F70" s="429"/>
      <c r="G70" s="429"/>
      <c r="H70" s="429"/>
      <c r="I70" s="429"/>
      <c r="J70" s="429"/>
      <c r="K70" s="429"/>
      <c r="L70" s="429"/>
      <c r="M70" s="429"/>
      <c r="N70" s="429"/>
      <c r="O70" s="429"/>
      <c r="P70" s="429"/>
    </row>
    <row r="71" spans="1:16" ht="15.75">
      <c r="A71" s="429"/>
      <c r="B71" s="429"/>
      <c r="C71" s="429"/>
      <c r="D71" s="429"/>
      <c r="E71" s="429"/>
      <c r="F71" s="429"/>
      <c r="G71" s="429"/>
      <c r="H71" s="429"/>
      <c r="I71" s="429"/>
      <c r="J71" s="429"/>
      <c r="K71" s="429"/>
      <c r="L71" s="429"/>
      <c r="M71" s="429"/>
      <c r="N71" s="429"/>
      <c r="O71" s="429"/>
      <c r="P71" s="429"/>
    </row>
  </sheetData>
  <mergeCells count="1">
    <mergeCell ref="U50:Z50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0" orientation="portrait" blackAndWhite="1" r:id="rId1"/>
  <headerFooter alignWithMargins="0"/>
  <colBreaks count="1" manualBreakCount="1">
    <brk id="13" max="37" man="1"/>
  </colBreaks>
  <ignoredErrors>
    <ignoredError sqref="X13 U13 R13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Z61"/>
  <sheetViews>
    <sheetView view="pageBreakPreview" zoomScaleNormal="100" workbookViewId="0">
      <selection activeCell="T21" sqref="T21"/>
    </sheetView>
  </sheetViews>
  <sheetFormatPr defaultRowHeight="13.5"/>
  <cols>
    <col min="1" max="1" width="10.140625" style="26" customWidth="1"/>
    <col min="2" max="7" width="10" style="26" customWidth="1"/>
    <col min="8" max="8" width="13.140625" style="26" bestFit="1" customWidth="1"/>
    <col min="9" max="9" width="14" style="26" bestFit="1" customWidth="1"/>
    <col min="10" max="10" width="10" style="26" customWidth="1"/>
    <col min="11" max="16384" width="9.140625" style="26"/>
  </cols>
  <sheetData>
    <row r="1" spans="1:26" s="24" customFormat="1" ht="24.95" customHeight="1">
      <c r="A1" s="175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</row>
    <row r="2" spans="1:26" s="25" customFormat="1" ht="29.25" customHeight="1">
      <c r="A2" s="1062" t="s">
        <v>749</v>
      </c>
      <c r="B2" s="1062"/>
      <c r="C2" s="1062"/>
      <c r="D2" s="1062"/>
      <c r="E2" s="1062"/>
      <c r="F2" s="1062"/>
      <c r="G2" s="1062"/>
      <c r="H2" s="1062"/>
      <c r="I2" s="1062"/>
      <c r="J2" s="1062"/>
      <c r="K2" s="407"/>
      <c r="L2" s="407"/>
      <c r="M2" s="393"/>
      <c r="N2" s="393"/>
      <c r="O2" s="407"/>
      <c r="P2" s="407"/>
      <c r="Q2" s="408"/>
      <c r="R2" s="408"/>
      <c r="S2" s="408"/>
      <c r="T2" s="408"/>
      <c r="U2" s="408"/>
      <c r="V2" s="408"/>
      <c r="W2" s="408"/>
      <c r="X2" s="408"/>
      <c r="Y2" s="408"/>
      <c r="Z2" s="408"/>
    </row>
    <row r="3" spans="1:26" s="368" customFormat="1" ht="32.25" customHeight="1">
      <c r="A3" s="1112" t="s">
        <v>224</v>
      </c>
      <c r="B3" s="1112"/>
      <c r="C3" s="1112"/>
      <c r="D3" s="1112"/>
      <c r="E3" s="1112"/>
      <c r="F3" s="1112"/>
      <c r="G3" s="1112"/>
      <c r="H3" s="1112"/>
      <c r="I3" s="1112"/>
      <c r="J3" s="1112"/>
      <c r="K3" s="274"/>
      <c r="L3" s="274"/>
      <c r="M3" s="274"/>
      <c r="N3" s="274"/>
      <c r="O3" s="274"/>
      <c r="P3" s="274"/>
    </row>
    <row r="4" spans="1:26" s="27" customFormat="1" ht="15" customHeight="1" thickBot="1">
      <c r="A4" s="180" t="s">
        <v>0</v>
      </c>
      <c r="B4" s="180"/>
      <c r="C4" s="180"/>
      <c r="D4" s="180"/>
      <c r="E4" s="180"/>
      <c r="F4" s="180"/>
      <c r="G4" s="180"/>
      <c r="H4" s="180"/>
      <c r="I4" s="180"/>
      <c r="J4" s="396" t="s">
        <v>628</v>
      </c>
      <c r="K4" s="180"/>
      <c r="L4" s="180"/>
      <c r="M4" s="180"/>
      <c r="N4" s="180"/>
      <c r="O4" s="180"/>
      <c r="P4" s="180"/>
    </row>
    <row r="5" spans="1:26" s="25" customFormat="1" ht="24.95" customHeight="1">
      <c r="A5" s="141"/>
      <c r="B5" s="908" t="s">
        <v>76</v>
      </c>
      <c r="C5" s="303" t="s">
        <v>492</v>
      </c>
      <c r="D5" s="693" t="s">
        <v>53</v>
      </c>
      <c r="E5" s="303" t="s">
        <v>37</v>
      </c>
      <c r="F5" s="303" t="s">
        <v>38</v>
      </c>
      <c r="G5" s="693" t="s">
        <v>39</v>
      </c>
      <c r="H5" s="303" t="s">
        <v>40</v>
      </c>
      <c r="I5" s="693" t="s">
        <v>41</v>
      </c>
      <c r="J5" s="692" t="s">
        <v>42</v>
      </c>
      <c r="K5" s="393"/>
      <c r="L5" s="393"/>
      <c r="M5" s="393"/>
      <c r="N5" s="393"/>
      <c r="O5" s="393"/>
      <c r="P5" s="393"/>
    </row>
    <row r="6" spans="1:26" s="25" customFormat="1" ht="15.75">
      <c r="A6" s="143" t="s">
        <v>86</v>
      </c>
      <c r="B6" s="909"/>
      <c r="C6" s="306"/>
      <c r="D6" s="907"/>
      <c r="E6" s="306"/>
      <c r="F6" s="306"/>
      <c r="G6" s="907"/>
      <c r="H6" s="306"/>
      <c r="I6" s="907"/>
      <c r="J6" s="307"/>
      <c r="K6" s="393"/>
      <c r="L6" s="393"/>
      <c r="M6" s="393"/>
      <c r="N6" s="393"/>
      <c r="O6" s="393"/>
      <c r="P6" s="393"/>
    </row>
    <row r="7" spans="1:26" s="25" customFormat="1" ht="24.95" customHeight="1">
      <c r="A7" s="147"/>
      <c r="B7" s="910" t="s">
        <v>36</v>
      </c>
      <c r="C7" s="309" t="s">
        <v>51</v>
      </c>
      <c r="D7" s="911" t="s">
        <v>54</v>
      </c>
      <c r="E7" s="309" t="s">
        <v>70</v>
      </c>
      <c r="F7" s="309" t="s">
        <v>69</v>
      </c>
      <c r="G7" s="911" t="s">
        <v>60</v>
      </c>
      <c r="H7" s="309" t="s">
        <v>68</v>
      </c>
      <c r="I7" s="911" t="s">
        <v>67</v>
      </c>
      <c r="J7" s="912" t="s">
        <v>52</v>
      </c>
      <c r="K7" s="393"/>
      <c r="L7" s="393"/>
      <c r="M7" s="393"/>
      <c r="N7" s="393"/>
      <c r="O7" s="393"/>
      <c r="P7" s="393"/>
    </row>
    <row r="8" spans="1:26" ht="30.75" hidden="1" customHeight="1">
      <c r="A8" s="151">
        <v>2011</v>
      </c>
      <c r="B8" s="182">
        <v>7343</v>
      </c>
      <c r="C8" s="182">
        <v>3209</v>
      </c>
      <c r="D8" s="182">
        <v>1219</v>
      </c>
      <c r="E8" s="182">
        <v>114</v>
      </c>
      <c r="F8" s="182">
        <v>53</v>
      </c>
      <c r="G8" s="182">
        <v>268</v>
      </c>
      <c r="H8" s="182">
        <v>36</v>
      </c>
      <c r="I8" s="182">
        <v>127</v>
      </c>
      <c r="J8" s="182">
        <v>30</v>
      </c>
      <c r="K8" s="180"/>
      <c r="L8" s="180"/>
      <c r="M8" s="180"/>
      <c r="N8" s="180"/>
      <c r="O8" s="180"/>
      <c r="P8" s="180"/>
    </row>
    <row r="9" spans="1:26" ht="30.75" hidden="1" customHeight="1">
      <c r="A9" s="151">
        <v>2012</v>
      </c>
      <c r="B9" s="182">
        <v>7380</v>
      </c>
      <c r="C9" s="182">
        <v>3422</v>
      </c>
      <c r="D9" s="182">
        <v>1160</v>
      </c>
      <c r="E9" s="182">
        <v>98</v>
      </c>
      <c r="F9" s="182">
        <v>60</v>
      </c>
      <c r="G9" s="182">
        <v>291</v>
      </c>
      <c r="H9" s="182">
        <v>32</v>
      </c>
      <c r="I9" s="182">
        <v>108</v>
      </c>
      <c r="J9" s="182">
        <v>35</v>
      </c>
      <c r="K9" s="180"/>
      <c r="L9" s="180"/>
      <c r="M9" s="180"/>
      <c r="N9" s="409"/>
      <c r="O9" s="180"/>
      <c r="P9" s="180"/>
    </row>
    <row r="10" spans="1:26" ht="30.75" customHeight="1">
      <c r="A10" s="151">
        <v>2013</v>
      </c>
      <c r="B10" s="182">
        <v>8150</v>
      </c>
      <c r="C10" s="182">
        <v>3625</v>
      </c>
      <c r="D10" s="182">
        <v>1334</v>
      </c>
      <c r="E10" s="182">
        <v>103</v>
      </c>
      <c r="F10" s="182">
        <v>87</v>
      </c>
      <c r="G10" s="182">
        <v>315</v>
      </c>
      <c r="H10" s="182">
        <v>44</v>
      </c>
      <c r="I10" s="182">
        <v>191</v>
      </c>
      <c r="J10" s="182">
        <v>34</v>
      </c>
      <c r="K10" s="180"/>
      <c r="L10" s="180"/>
      <c r="M10" s="180"/>
      <c r="N10" s="409"/>
      <c r="O10" s="180"/>
      <c r="P10" s="180"/>
    </row>
    <row r="11" spans="1:26" ht="30.75" customHeight="1">
      <c r="A11" s="151">
        <v>2014</v>
      </c>
      <c r="B11" s="182">
        <v>7094</v>
      </c>
      <c r="C11" s="182">
        <v>3032</v>
      </c>
      <c r="D11" s="182">
        <v>1182</v>
      </c>
      <c r="E11" s="182">
        <v>64</v>
      </c>
      <c r="F11" s="182">
        <v>76</v>
      </c>
      <c r="G11" s="182">
        <v>294</v>
      </c>
      <c r="H11" s="182">
        <v>35</v>
      </c>
      <c r="I11" s="182">
        <v>124</v>
      </c>
      <c r="J11" s="182">
        <v>20</v>
      </c>
      <c r="K11" s="180"/>
      <c r="L11" s="180"/>
      <c r="M11" s="180"/>
      <c r="N11" s="410"/>
      <c r="O11" s="180"/>
      <c r="P11" s="180"/>
    </row>
    <row r="12" spans="1:26" ht="30.75" customHeight="1">
      <c r="A12" s="151">
        <v>2015</v>
      </c>
      <c r="B12" s="182">
        <v>6776</v>
      </c>
      <c r="C12" s="182">
        <v>2849</v>
      </c>
      <c r="D12" s="182">
        <v>1139</v>
      </c>
      <c r="E12" s="182">
        <v>60</v>
      </c>
      <c r="F12" s="182">
        <v>43</v>
      </c>
      <c r="G12" s="182">
        <v>321</v>
      </c>
      <c r="H12" s="182">
        <v>33</v>
      </c>
      <c r="I12" s="182">
        <v>120</v>
      </c>
      <c r="J12" s="182">
        <v>14</v>
      </c>
      <c r="K12" s="180"/>
      <c r="L12" s="180"/>
      <c r="M12" s="180"/>
      <c r="N12" s="410"/>
      <c r="O12" s="180"/>
      <c r="P12" s="180"/>
    </row>
    <row r="13" spans="1:26" ht="30.75" customHeight="1">
      <c r="A13" s="151">
        <v>2016</v>
      </c>
      <c r="B13" s="182">
        <v>7196</v>
      </c>
      <c r="C13" s="182">
        <v>3146</v>
      </c>
      <c r="D13" s="182">
        <v>1211</v>
      </c>
      <c r="E13" s="182">
        <v>53</v>
      </c>
      <c r="F13" s="182">
        <v>68</v>
      </c>
      <c r="G13" s="182">
        <v>329</v>
      </c>
      <c r="H13" s="182">
        <v>31</v>
      </c>
      <c r="I13" s="182">
        <v>102</v>
      </c>
      <c r="J13" s="182">
        <v>20</v>
      </c>
      <c r="K13" s="180"/>
      <c r="L13" s="180"/>
      <c r="M13" s="180"/>
      <c r="N13" s="410"/>
      <c r="O13" s="180"/>
      <c r="P13" s="180"/>
    </row>
    <row r="14" spans="1:26" s="29" customFormat="1" ht="30.75" customHeight="1">
      <c r="A14" s="151">
        <v>2017</v>
      </c>
      <c r="B14" s="182">
        <f>SUM(C14:J14,B32:J32)</f>
        <v>7241</v>
      </c>
      <c r="C14" s="743">
        <v>3117</v>
      </c>
      <c r="D14" s="743">
        <v>1277</v>
      </c>
      <c r="E14" s="744">
        <v>73</v>
      </c>
      <c r="F14" s="744">
        <v>71</v>
      </c>
      <c r="G14" s="744">
        <v>321</v>
      </c>
      <c r="H14" s="744">
        <v>37</v>
      </c>
      <c r="I14" s="744">
        <v>151</v>
      </c>
      <c r="J14" s="744">
        <v>35</v>
      </c>
      <c r="K14" s="394"/>
      <c r="L14" s="394"/>
      <c r="M14" s="394"/>
      <c r="N14" s="410"/>
      <c r="O14" s="394"/>
      <c r="P14" s="394"/>
    </row>
    <row r="15" spans="1:26" s="25" customFormat="1" ht="30" customHeight="1">
      <c r="A15" s="155">
        <v>2018</v>
      </c>
      <c r="B15" s="205">
        <f>SUM(C15:J15,B32:J32)</f>
        <v>6802</v>
      </c>
      <c r="C15" s="915">
        <v>2884</v>
      </c>
      <c r="D15" s="915">
        <v>1133</v>
      </c>
      <c r="E15" s="914">
        <v>72</v>
      </c>
      <c r="F15" s="914">
        <v>73</v>
      </c>
      <c r="G15" s="914">
        <v>338</v>
      </c>
      <c r="H15" s="914">
        <v>24</v>
      </c>
      <c r="I15" s="914">
        <v>82</v>
      </c>
      <c r="J15" s="914">
        <v>37</v>
      </c>
      <c r="K15" s="393"/>
      <c r="L15" s="393"/>
      <c r="M15" s="393"/>
      <c r="N15" s="410"/>
      <c r="O15" s="393"/>
      <c r="P15" s="393"/>
    </row>
    <row r="16" spans="1:26" s="27" customFormat="1" ht="15" customHeight="1">
      <c r="A16" s="388"/>
      <c r="B16" s="389"/>
      <c r="C16" s="390"/>
      <c r="D16" s="390"/>
      <c r="E16" s="390"/>
      <c r="F16" s="390"/>
      <c r="G16" s="390"/>
      <c r="H16" s="390"/>
      <c r="I16" s="390"/>
      <c r="J16" s="390"/>
      <c r="K16" s="180"/>
      <c r="L16" s="180"/>
      <c r="M16" s="180"/>
      <c r="N16" s="410"/>
      <c r="O16" s="180"/>
      <c r="P16" s="180"/>
    </row>
    <row r="17" spans="1:16" ht="15.75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</row>
    <row r="18" spans="1:16" ht="15.75">
      <c r="A18" s="175"/>
      <c r="B18" s="175"/>
      <c r="C18" s="175"/>
      <c r="D18" s="175"/>
      <c r="E18" s="175"/>
      <c r="F18" s="175"/>
      <c r="G18" s="175"/>
      <c r="H18" s="175"/>
      <c r="I18" s="245"/>
      <c r="J18" s="180"/>
      <c r="K18" s="180"/>
      <c r="L18" s="180"/>
      <c r="M18" s="180"/>
      <c r="N18" s="180"/>
      <c r="O18" s="180"/>
      <c r="P18" s="180"/>
    </row>
    <row r="19" spans="1:16" ht="30">
      <c r="A19" s="411"/>
      <c r="B19" s="1062" t="s">
        <v>80</v>
      </c>
      <c r="C19" s="1114"/>
      <c r="D19" s="1114"/>
      <c r="E19" s="1114"/>
      <c r="F19" s="1114"/>
      <c r="G19" s="1114"/>
      <c r="H19" s="1114"/>
      <c r="I19" s="1114"/>
      <c r="J19" s="180"/>
      <c r="K19" s="180"/>
      <c r="L19" s="180"/>
      <c r="M19" s="180"/>
      <c r="N19" s="180"/>
      <c r="O19" s="180"/>
      <c r="P19" s="180"/>
    </row>
    <row r="20" spans="1:16" ht="30">
      <c r="A20" s="412"/>
      <c r="B20" s="1112" t="s">
        <v>444</v>
      </c>
      <c r="C20" s="1113"/>
      <c r="D20" s="1113"/>
      <c r="E20" s="1113"/>
      <c r="F20" s="1113"/>
      <c r="G20" s="1113"/>
      <c r="H20" s="1113"/>
      <c r="I20" s="1113"/>
      <c r="J20" s="180"/>
      <c r="K20" s="180"/>
      <c r="L20" s="180"/>
      <c r="M20" s="180"/>
      <c r="N20" s="180"/>
      <c r="O20" s="180"/>
      <c r="P20" s="180"/>
    </row>
    <row r="21" spans="1:16" ht="21" customHeight="1" thickBot="1">
      <c r="A21" s="180" t="s">
        <v>0</v>
      </c>
      <c r="B21" s="180"/>
      <c r="C21" s="180"/>
      <c r="D21" s="180"/>
      <c r="E21" s="180"/>
      <c r="F21" s="180"/>
      <c r="G21" s="180"/>
      <c r="H21" s="180"/>
      <c r="I21" s="180"/>
      <c r="J21" s="396" t="s">
        <v>628</v>
      </c>
      <c r="K21" s="180"/>
      <c r="L21" s="180"/>
      <c r="M21" s="180"/>
      <c r="N21" s="180"/>
      <c r="O21" s="180"/>
      <c r="P21" s="180"/>
    </row>
    <row r="22" spans="1:16" ht="21.75" customHeight="1">
      <c r="A22" s="141"/>
      <c r="B22" s="906" t="s">
        <v>417</v>
      </c>
      <c r="C22" s="693" t="s">
        <v>43</v>
      </c>
      <c r="D22" s="303" t="s">
        <v>44</v>
      </c>
      <c r="E22" s="693" t="s">
        <v>45</v>
      </c>
      <c r="F22" s="303" t="s">
        <v>46</v>
      </c>
      <c r="G22" s="693" t="s">
        <v>47</v>
      </c>
      <c r="H22" s="303" t="s">
        <v>48</v>
      </c>
      <c r="I22" s="693" t="s">
        <v>49</v>
      </c>
      <c r="J22" s="692" t="s">
        <v>50</v>
      </c>
      <c r="K22" s="180"/>
      <c r="L22" s="180"/>
      <c r="M22" s="180"/>
      <c r="N22" s="410"/>
      <c r="O22" s="180"/>
      <c r="P22" s="180"/>
    </row>
    <row r="23" spans="1:16" ht="21" customHeight="1">
      <c r="A23" s="143" t="s">
        <v>86</v>
      </c>
      <c r="B23" s="691"/>
      <c r="C23" s="907"/>
      <c r="D23" s="306"/>
      <c r="E23" s="907"/>
      <c r="F23" s="306"/>
      <c r="G23" s="907"/>
      <c r="H23" s="306"/>
      <c r="I23" s="907"/>
      <c r="J23" s="307"/>
      <c r="K23" s="180"/>
      <c r="L23" s="180"/>
      <c r="M23" s="180"/>
      <c r="N23" s="409"/>
      <c r="O23" s="180"/>
      <c r="P23" s="180"/>
    </row>
    <row r="24" spans="1:16" ht="30" hidden="1" customHeight="1">
      <c r="A24" s="385"/>
      <c r="B24" s="402" t="s">
        <v>416</v>
      </c>
      <c r="C24" s="387" t="s">
        <v>66</v>
      </c>
      <c r="D24" s="386" t="s">
        <v>58</v>
      </c>
      <c r="E24" s="387" t="s">
        <v>59</v>
      </c>
      <c r="F24" s="386" t="s">
        <v>65</v>
      </c>
      <c r="G24" s="387" t="s">
        <v>64</v>
      </c>
      <c r="H24" s="403" t="s">
        <v>63</v>
      </c>
      <c r="I24" s="384" t="s">
        <v>62</v>
      </c>
      <c r="J24" s="404" t="s">
        <v>61</v>
      </c>
      <c r="K24" s="180"/>
      <c r="L24" s="180"/>
      <c r="M24" s="180"/>
      <c r="N24" s="410"/>
      <c r="O24" s="180"/>
      <c r="P24" s="180"/>
    </row>
    <row r="25" spans="1:16" ht="30" hidden="1" customHeight="1">
      <c r="A25" s="151">
        <v>2011</v>
      </c>
      <c r="B25" s="182"/>
      <c r="C25" s="182">
        <v>1673</v>
      </c>
      <c r="D25" s="182">
        <v>131</v>
      </c>
      <c r="E25" s="182">
        <v>130</v>
      </c>
      <c r="F25" s="182">
        <v>67</v>
      </c>
      <c r="G25" s="182">
        <v>86</v>
      </c>
      <c r="H25" s="182">
        <v>98</v>
      </c>
      <c r="I25" s="182">
        <v>90</v>
      </c>
      <c r="J25" s="182">
        <v>12</v>
      </c>
      <c r="K25" s="180"/>
      <c r="L25" s="180"/>
      <c r="M25" s="180"/>
      <c r="N25" s="410"/>
      <c r="O25" s="180"/>
      <c r="P25" s="180"/>
    </row>
    <row r="26" spans="1:16" ht="30" hidden="1" customHeight="1">
      <c r="A26" s="151">
        <v>2012</v>
      </c>
      <c r="B26" s="182">
        <v>9</v>
      </c>
      <c r="C26" s="182">
        <v>1608</v>
      </c>
      <c r="D26" s="182">
        <v>97</v>
      </c>
      <c r="E26" s="182">
        <v>118</v>
      </c>
      <c r="F26" s="182">
        <v>84</v>
      </c>
      <c r="G26" s="182">
        <v>62</v>
      </c>
      <c r="H26" s="182">
        <v>117</v>
      </c>
      <c r="I26" s="182">
        <v>61</v>
      </c>
      <c r="J26" s="267">
        <v>18</v>
      </c>
      <c r="K26" s="180"/>
      <c r="L26" s="180"/>
      <c r="M26" s="180"/>
      <c r="N26" s="410"/>
      <c r="O26" s="180"/>
      <c r="P26" s="180"/>
    </row>
    <row r="27" spans="1:16" ht="30" customHeight="1">
      <c r="A27" s="151">
        <v>2013</v>
      </c>
      <c r="B27" s="182">
        <v>14</v>
      </c>
      <c r="C27" s="182">
        <v>1674</v>
      </c>
      <c r="D27" s="182">
        <v>128</v>
      </c>
      <c r="E27" s="182">
        <v>148</v>
      </c>
      <c r="F27" s="182">
        <v>82</v>
      </c>
      <c r="G27" s="182">
        <v>93</v>
      </c>
      <c r="H27" s="182">
        <v>136</v>
      </c>
      <c r="I27" s="182">
        <v>116</v>
      </c>
      <c r="J27" s="267">
        <v>26</v>
      </c>
      <c r="K27" s="180"/>
      <c r="L27" s="180"/>
      <c r="M27" s="180"/>
      <c r="N27" s="410"/>
      <c r="O27" s="180"/>
      <c r="P27" s="180"/>
    </row>
    <row r="28" spans="1:16" ht="30" customHeight="1">
      <c r="A28" s="151">
        <v>2014</v>
      </c>
      <c r="B28" s="182">
        <v>12</v>
      </c>
      <c r="C28" s="182">
        <v>1631</v>
      </c>
      <c r="D28" s="182">
        <v>130</v>
      </c>
      <c r="E28" s="182">
        <v>118</v>
      </c>
      <c r="F28" s="182">
        <v>80</v>
      </c>
      <c r="G28" s="182">
        <v>58</v>
      </c>
      <c r="H28" s="182">
        <v>119</v>
      </c>
      <c r="I28" s="182">
        <v>92</v>
      </c>
      <c r="J28" s="267">
        <v>27</v>
      </c>
      <c r="K28" s="180"/>
      <c r="L28" s="180"/>
      <c r="M28" s="180"/>
      <c r="N28" s="410"/>
      <c r="O28" s="180"/>
      <c r="P28" s="180"/>
    </row>
    <row r="29" spans="1:16" ht="30" customHeight="1">
      <c r="A29" s="151">
        <v>2015</v>
      </c>
      <c r="B29" s="182">
        <v>14</v>
      </c>
      <c r="C29" s="182">
        <v>1584</v>
      </c>
      <c r="D29" s="182">
        <v>127</v>
      </c>
      <c r="E29" s="182">
        <v>122</v>
      </c>
      <c r="F29" s="182">
        <v>76</v>
      </c>
      <c r="G29" s="182">
        <v>72</v>
      </c>
      <c r="H29" s="182">
        <v>77</v>
      </c>
      <c r="I29" s="182">
        <v>87</v>
      </c>
      <c r="J29" s="267">
        <v>38</v>
      </c>
      <c r="K29" s="180"/>
      <c r="L29" s="180"/>
      <c r="M29" s="180"/>
      <c r="N29" s="410"/>
      <c r="O29" s="180"/>
      <c r="P29" s="180"/>
    </row>
    <row r="30" spans="1:16" ht="30" customHeight="1">
      <c r="A30" s="151">
        <v>2016</v>
      </c>
      <c r="B30" s="182">
        <v>25</v>
      </c>
      <c r="C30" s="182">
        <v>1621</v>
      </c>
      <c r="D30" s="182">
        <v>111</v>
      </c>
      <c r="E30" s="182">
        <v>116</v>
      </c>
      <c r="F30" s="182">
        <v>48</v>
      </c>
      <c r="G30" s="182">
        <v>91</v>
      </c>
      <c r="H30" s="182">
        <v>128</v>
      </c>
      <c r="I30" s="182">
        <v>81</v>
      </c>
      <c r="J30" s="267">
        <v>15</v>
      </c>
      <c r="K30" s="180"/>
      <c r="L30" s="180"/>
      <c r="M30" s="180"/>
      <c r="N30" s="410"/>
      <c r="O30" s="180"/>
      <c r="P30" s="180"/>
    </row>
    <row r="31" spans="1:16" ht="30.75" customHeight="1">
      <c r="A31" s="151">
        <v>2017</v>
      </c>
      <c r="B31" s="744">
        <v>15</v>
      </c>
      <c r="C31" s="743">
        <v>1687</v>
      </c>
      <c r="D31" s="744">
        <v>130</v>
      </c>
      <c r="E31" s="744">
        <v>109</v>
      </c>
      <c r="F31" s="744">
        <v>51</v>
      </c>
      <c r="G31" s="744">
        <v>70</v>
      </c>
      <c r="H31" s="744">
        <v>101</v>
      </c>
      <c r="I31" s="744">
        <v>77</v>
      </c>
      <c r="J31" s="744">
        <v>35</v>
      </c>
      <c r="K31" s="180"/>
      <c r="L31" s="180"/>
      <c r="M31" s="180"/>
      <c r="N31" s="180"/>
      <c r="O31" s="180"/>
      <c r="P31" s="180"/>
    </row>
    <row r="32" spans="1:16" ht="28.5" customHeight="1">
      <c r="A32" s="155">
        <v>2018</v>
      </c>
      <c r="B32" s="914">
        <v>21</v>
      </c>
      <c r="C32" s="915">
        <v>1593</v>
      </c>
      <c r="D32" s="914">
        <v>108</v>
      </c>
      <c r="E32" s="914">
        <v>155</v>
      </c>
      <c r="F32" s="914">
        <v>46</v>
      </c>
      <c r="G32" s="914">
        <v>53</v>
      </c>
      <c r="H32" s="914">
        <v>67</v>
      </c>
      <c r="I32" s="914">
        <v>94</v>
      </c>
      <c r="J32" s="914">
        <v>22</v>
      </c>
      <c r="K32" s="180"/>
      <c r="L32" s="180"/>
      <c r="M32" s="180"/>
      <c r="N32" s="180"/>
      <c r="O32" s="180"/>
      <c r="P32" s="180"/>
    </row>
    <row r="33" spans="1:16" ht="15.75">
      <c r="A33" s="390"/>
      <c r="B33" s="390"/>
      <c r="C33" s="390"/>
      <c r="D33" s="390"/>
      <c r="E33" s="390"/>
      <c r="F33" s="390"/>
      <c r="G33" s="390"/>
      <c r="H33" s="390"/>
      <c r="I33" s="390"/>
      <c r="J33" s="390"/>
      <c r="K33" s="180"/>
      <c r="L33" s="180"/>
      <c r="M33" s="180"/>
      <c r="N33" s="180"/>
      <c r="O33" s="180"/>
      <c r="P33" s="180"/>
    </row>
    <row r="34" spans="1:16" ht="15.75">
      <c r="A34" s="180"/>
      <c r="B34" s="180"/>
      <c r="C34" s="405" t="s">
        <v>18</v>
      </c>
      <c r="D34" s="405"/>
      <c r="E34" s="406"/>
      <c r="F34" s="406"/>
      <c r="G34" s="406"/>
      <c r="H34" s="406"/>
      <c r="I34" s="406"/>
      <c r="J34" s="180"/>
      <c r="K34" s="180"/>
      <c r="L34" s="180"/>
      <c r="M34" s="180"/>
      <c r="N34" s="180"/>
      <c r="O34" s="180"/>
      <c r="P34" s="180"/>
    </row>
    <row r="35" spans="1:16" ht="15.75">
      <c r="A35" s="179" t="s">
        <v>435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</row>
    <row r="36" spans="1:16" ht="15.75">
      <c r="A36" s="180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</row>
    <row r="37" spans="1:16" ht="15.75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</row>
    <row r="38" spans="1:16" ht="15.75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</row>
    <row r="39" spans="1:16" ht="15.75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</row>
    <row r="40" spans="1:16" ht="15.75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</row>
    <row r="41" spans="1:16" ht="15.75">
      <c r="A41" s="180"/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</row>
    <row r="42" spans="1:16" ht="15.75">
      <c r="A42" s="180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</row>
    <row r="43" spans="1:16" ht="15.75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</row>
    <row r="44" spans="1:16" ht="15.75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</row>
    <row r="45" spans="1:16" ht="15.75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</row>
    <row r="46" spans="1:16" ht="15.75">
      <c r="A46" s="180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</row>
    <row r="47" spans="1:16" ht="15.75">
      <c r="A47" s="180"/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</row>
    <row r="48" spans="1:16" ht="15.75">
      <c r="A48" s="180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</row>
    <row r="49" spans="1:16" ht="15.75">
      <c r="A49" s="180"/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</row>
    <row r="50" spans="1:16" ht="15.75">
      <c r="A50" s="180"/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</row>
    <row r="51" spans="1:16" ht="15.7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</row>
    <row r="52" spans="1:16" ht="15.75">
      <c r="A52" s="180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</row>
    <row r="53" spans="1:16" ht="15.75">
      <c r="A53" s="180"/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</row>
    <row r="54" spans="1:16" ht="15.75">
      <c r="A54" s="180"/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</row>
    <row r="55" spans="1:16" ht="15.75">
      <c r="A55" s="180"/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</row>
    <row r="56" spans="1:16" ht="15.75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</row>
    <row r="57" spans="1:16" ht="15.75">
      <c r="A57" s="180"/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</row>
    <row r="58" spans="1:16" ht="15.75">
      <c r="A58" s="180"/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</row>
    <row r="59" spans="1:16" ht="15.75">
      <c r="A59" s="180"/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</row>
    <row r="60" spans="1:16" ht="15.75">
      <c r="A60" s="180"/>
      <c r="B60" s="180"/>
      <c r="C60" s="180"/>
      <c r="D60" s="180"/>
      <c r="E60" s="180"/>
      <c r="F60" s="180"/>
      <c r="G60" s="180"/>
      <c r="H60" s="180"/>
      <c r="I60" s="180"/>
      <c r="J60" s="180"/>
    </row>
    <row r="61" spans="1:16" ht="15.75">
      <c r="A61" s="180"/>
      <c r="B61" s="180"/>
      <c r="C61" s="180"/>
      <c r="D61" s="180"/>
      <c r="E61" s="180"/>
      <c r="F61" s="180"/>
      <c r="G61" s="180"/>
      <c r="H61" s="180"/>
      <c r="I61" s="180"/>
      <c r="J61" s="180"/>
    </row>
  </sheetData>
  <mergeCells count="4">
    <mergeCell ref="B20:I20"/>
    <mergeCell ref="A2:J2"/>
    <mergeCell ref="A3:J3"/>
    <mergeCell ref="B19:I19"/>
  </mergeCells>
  <phoneticPr fontId="6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89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61"/>
  <sheetViews>
    <sheetView view="pageBreakPreview" zoomScaleNormal="100" workbookViewId="0">
      <selection activeCell="M19" sqref="M19"/>
    </sheetView>
  </sheetViews>
  <sheetFormatPr defaultRowHeight="13.5"/>
  <cols>
    <col min="1" max="1" width="10.140625" style="26" customWidth="1"/>
    <col min="2" max="10" width="10" style="26" customWidth="1"/>
    <col min="11" max="16384" width="9.140625" style="26"/>
  </cols>
  <sheetData>
    <row r="1" spans="1:16" s="24" customFormat="1" ht="24.95" customHeight="1">
      <c r="A1" s="175"/>
      <c r="B1" s="175"/>
      <c r="C1" s="175"/>
      <c r="D1" s="175"/>
      <c r="E1" s="175"/>
      <c r="F1" s="175"/>
      <c r="G1" s="175"/>
      <c r="H1" s="175"/>
      <c r="I1" s="175"/>
      <c r="J1" s="325"/>
      <c r="K1" s="175"/>
      <c r="L1" s="175"/>
      <c r="M1" s="175"/>
      <c r="N1" s="175"/>
      <c r="O1" s="175"/>
      <c r="P1" s="175"/>
    </row>
    <row r="2" spans="1:16" s="25" customFormat="1" ht="30">
      <c r="A2" s="1116" t="s">
        <v>779</v>
      </c>
      <c r="B2" s="1116"/>
      <c r="C2" s="1116"/>
      <c r="D2" s="1116"/>
      <c r="E2" s="1116"/>
      <c r="F2" s="1116"/>
      <c r="G2" s="1116"/>
      <c r="H2" s="1116"/>
      <c r="I2" s="1116"/>
      <c r="J2" s="1116"/>
      <c r="K2" s="393"/>
      <c r="L2" s="393"/>
      <c r="M2" s="393"/>
      <c r="N2" s="393"/>
      <c r="O2" s="393"/>
      <c r="P2" s="393"/>
    </row>
    <row r="3" spans="1:16" s="368" customFormat="1" ht="36.75" customHeight="1">
      <c r="A3" s="1117" t="s">
        <v>385</v>
      </c>
      <c r="B3" s="1117"/>
      <c r="C3" s="1117"/>
      <c r="D3" s="1117"/>
      <c r="E3" s="1117"/>
      <c r="F3" s="1117"/>
      <c r="G3" s="1117"/>
      <c r="H3" s="1117"/>
      <c r="I3" s="1117"/>
      <c r="J3" s="1117"/>
      <c r="K3" s="274"/>
      <c r="L3" s="274"/>
      <c r="M3" s="274"/>
      <c r="N3" s="274"/>
      <c r="O3" s="274"/>
      <c r="P3" s="274"/>
    </row>
    <row r="4" spans="1:16" s="27" customFormat="1" ht="15" customHeight="1" thickBot="1">
      <c r="A4" s="180" t="s">
        <v>386</v>
      </c>
      <c r="B4" s="180"/>
      <c r="C4" s="180"/>
      <c r="D4" s="180"/>
      <c r="E4" s="185"/>
      <c r="F4" s="180"/>
      <c r="G4" s="180"/>
      <c r="H4" s="180"/>
      <c r="I4" s="180"/>
      <c r="J4" s="396" t="s">
        <v>628</v>
      </c>
      <c r="K4" s="180"/>
      <c r="L4" s="180"/>
      <c r="M4" s="180"/>
      <c r="N4" s="180"/>
      <c r="O4" s="180"/>
      <c r="P4" s="180"/>
    </row>
    <row r="5" spans="1:16" s="25" customFormat="1" ht="24.95" customHeight="1">
      <c r="A5" s="141"/>
      <c r="B5" s="692" t="s">
        <v>387</v>
      </c>
      <c r="C5" s="303" t="s">
        <v>443</v>
      </c>
      <c r="D5" s="693" t="s">
        <v>388</v>
      </c>
      <c r="E5" s="303" t="s">
        <v>389</v>
      </c>
      <c r="F5" s="303" t="s">
        <v>390</v>
      </c>
      <c r="G5" s="693" t="s">
        <v>391</v>
      </c>
      <c r="H5" s="303" t="s">
        <v>392</v>
      </c>
      <c r="I5" s="693" t="s">
        <v>393</v>
      </c>
      <c r="J5" s="692" t="s">
        <v>394</v>
      </c>
      <c r="K5" s="393"/>
      <c r="L5" s="393"/>
      <c r="M5" s="393"/>
      <c r="N5" s="393"/>
      <c r="O5" s="393"/>
      <c r="P5" s="393"/>
    </row>
    <row r="6" spans="1:16" s="25" customFormat="1" ht="15.75">
      <c r="A6" s="143" t="s">
        <v>395</v>
      </c>
      <c r="B6" s="307"/>
      <c r="C6" s="306"/>
      <c r="D6" s="907"/>
      <c r="E6" s="306"/>
      <c r="F6" s="306"/>
      <c r="G6" s="907"/>
      <c r="H6" s="306"/>
      <c r="I6" s="907"/>
      <c r="J6" s="307"/>
      <c r="K6" s="393"/>
      <c r="L6" s="393"/>
      <c r="M6" s="393"/>
      <c r="N6" s="393"/>
      <c r="O6" s="393"/>
      <c r="P6" s="397"/>
    </row>
    <row r="7" spans="1:16" s="25" customFormat="1" ht="24.95" customHeight="1">
      <c r="A7" s="147"/>
      <c r="B7" s="912" t="s">
        <v>396</v>
      </c>
      <c r="C7" s="309" t="s">
        <v>397</v>
      </c>
      <c r="D7" s="911" t="s">
        <v>398</v>
      </c>
      <c r="E7" s="309" t="s">
        <v>399</v>
      </c>
      <c r="F7" s="309" t="s">
        <v>400</v>
      </c>
      <c r="G7" s="911" t="s">
        <v>401</v>
      </c>
      <c r="H7" s="309" t="s">
        <v>402</v>
      </c>
      <c r="I7" s="911" t="s">
        <v>403</v>
      </c>
      <c r="J7" s="912" t="s">
        <v>404</v>
      </c>
      <c r="K7" s="393"/>
      <c r="L7" s="393"/>
      <c r="M7" s="393"/>
      <c r="N7" s="393"/>
      <c r="O7" s="393"/>
      <c r="P7" s="398"/>
    </row>
    <row r="8" spans="1:16" ht="30.75" hidden="1" customHeight="1">
      <c r="A8" s="151">
        <v>2011</v>
      </c>
      <c r="B8" s="182">
        <v>7205</v>
      </c>
      <c r="C8" s="182">
        <v>3546</v>
      </c>
      <c r="D8" s="182">
        <v>915</v>
      </c>
      <c r="E8" s="182">
        <v>59</v>
      </c>
      <c r="F8" s="182">
        <v>45</v>
      </c>
      <c r="G8" s="182">
        <v>251</v>
      </c>
      <c r="H8" s="182">
        <v>33</v>
      </c>
      <c r="I8" s="182">
        <v>166</v>
      </c>
      <c r="J8" s="182">
        <v>22</v>
      </c>
      <c r="K8" s="180"/>
      <c r="L8" s="180"/>
      <c r="M8" s="180"/>
      <c r="N8" s="180"/>
      <c r="O8" s="180"/>
      <c r="P8" s="399"/>
    </row>
    <row r="9" spans="1:16" ht="30.75" hidden="1" customHeight="1">
      <c r="A9" s="151">
        <v>2012</v>
      </c>
      <c r="B9" s="182">
        <v>7370</v>
      </c>
      <c r="C9" s="182">
        <v>3658</v>
      </c>
      <c r="D9" s="182">
        <v>1043</v>
      </c>
      <c r="E9" s="182">
        <v>74</v>
      </c>
      <c r="F9" s="182">
        <v>52</v>
      </c>
      <c r="G9" s="182">
        <v>244</v>
      </c>
      <c r="H9" s="182">
        <v>40</v>
      </c>
      <c r="I9" s="182">
        <v>147</v>
      </c>
      <c r="J9" s="182">
        <v>35</v>
      </c>
      <c r="K9" s="180"/>
      <c r="L9" s="180"/>
      <c r="M9" s="180"/>
      <c r="N9" s="180"/>
      <c r="O9" s="180"/>
      <c r="P9" s="399"/>
    </row>
    <row r="10" spans="1:16" ht="30.75" customHeight="1">
      <c r="A10" s="151">
        <v>2013</v>
      </c>
      <c r="B10" s="182">
        <v>7053</v>
      </c>
      <c r="C10" s="182">
        <v>3670</v>
      </c>
      <c r="D10" s="182">
        <v>928</v>
      </c>
      <c r="E10" s="182">
        <v>51</v>
      </c>
      <c r="F10" s="182">
        <v>58</v>
      </c>
      <c r="G10" s="182">
        <v>248</v>
      </c>
      <c r="H10" s="182">
        <v>40</v>
      </c>
      <c r="I10" s="182">
        <v>136</v>
      </c>
      <c r="J10" s="182">
        <v>37</v>
      </c>
      <c r="K10" s="180"/>
      <c r="L10" s="180"/>
      <c r="M10" s="180"/>
      <c r="N10" s="180"/>
      <c r="O10" s="180"/>
      <c r="P10" s="399"/>
    </row>
    <row r="11" spans="1:16" ht="30.75" customHeight="1">
      <c r="A11" s="151">
        <v>2014</v>
      </c>
      <c r="B11" s="182">
        <v>7091</v>
      </c>
      <c r="C11" s="182">
        <v>3456</v>
      </c>
      <c r="D11" s="182">
        <v>973</v>
      </c>
      <c r="E11" s="182">
        <v>82</v>
      </c>
      <c r="F11" s="182">
        <v>52</v>
      </c>
      <c r="G11" s="182">
        <v>247</v>
      </c>
      <c r="H11" s="182">
        <v>33</v>
      </c>
      <c r="I11" s="182">
        <v>142</v>
      </c>
      <c r="J11" s="182">
        <v>43</v>
      </c>
      <c r="K11" s="180"/>
      <c r="L11" s="180"/>
      <c r="M11" s="180"/>
      <c r="N11" s="180"/>
      <c r="O11" s="180"/>
      <c r="P11" s="399"/>
    </row>
    <row r="12" spans="1:16" ht="30.75" customHeight="1">
      <c r="A12" s="151">
        <v>2015</v>
      </c>
      <c r="B12" s="182">
        <v>6759</v>
      </c>
      <c r="C12" s="182">
        <v>3137</v>
      </c>
      <c r="D12" s="182">
        <v>928</v>
      </c>
      <c r="E12" s="182">
        <v>62</v>
      </c>
      <c r="F12" s="182">
        <v>73</v>
      </c>
      <c r="G12" s="182">
        <v>266</v>
      </c>
      <c r="H12" s="182">
        <v>34</v>
      </c>
      <c r="I12" s="182">
        <v>154</v>
      </c>
      <c r="J12" s="182">
        <v>19</v>
      </c>
      <c r="K12" s="180"/>
      <c r="L12" s="180"/>
      <c r="M12" s="180"/>
      <c r="N12" s="180"/>
      <c r="O12" s="180"/>
      <c r="P12" s="399"/>
    </row>
    <row r="13" spans="1:16" ht="30.75" customHeight="1">
      <c r="A13" s="151">
        <v>2016</v>
      </c>
      <c r="B13" s="182">
        <v>7173</v>
      </c>
      <c r="C13" s="182">
        <v>3588</v>
      </c>
      <c r="D13" s="182">
        <v>943</v>
      </c>
      <c r="E13" s="182">
        <v>57</v>
      </c>
      <c r="F13" s="182">
        <v>68</v>
      </c>
      <c r="G13" s="182">
        <v>254</v>
      </c>
      <c r="H13" s="182">
        <v>42</v>
      </c>
      <c r="I13" s="182">
        <v>130</v>
      </c>
      <c r="J13" s="182">
        <v>25</v>
      </c>
      <c r="K13" s="180"/>
      <c r="L13" s="180"/>
      <c r="M13" s="180"/>
      <c r="N13" s="180"/>
      <c r="O13" s="180"/>
      <c r="P13" s="399"/>
    </row>
    <row r="14" spans="1:16" s="29" customFormat="1" ht="30.75" customHeight="1">
      <c r="A14" s="151">
        <v>2017</v>
      </c>
      <c r="B14" s="182">
        <f>SUM(C14:J14,B31:J31)</f>
        <v>6789</v>
      </c>
      <c r="C14" s="743">
        <v>3298</v>
      </c>
      <c r="D14" s="744">
        <v>954</v>
      </c>
      <c r="E14" s="744">
        <v>57</v>
      </c>
      <c r="F14" s="744">
        <v>36</v>
      </c>
      <c r="G14" s="744">
        <v>213</v>
      </c>
      <c r="H14" s="744">
        <v>28</v>
      </c>
      <c r="I14" s="744">
        <v>128</v>
      </c>
      <c r="J14" s="744">
        <v>9</v>
      </c>
      <c r="K14" s="394"/>
      <c r="L14" s="394"/>
      <c r="M14" s="394"/>
      <c r="N14" s="394"/>
      <c r="O14" s="394"/>
      <c r="P14" s="401"/>
    </row>
    <row r="15" spans="1:16" s="29" customFormat="1" ht="30.75" customHeight="1">
      <c r="A15" s="155">
        <v>2018</v>
      </c>
      <c r="B15" s="205">
        <f>SUM(C15:J15,B33:J33)</f>
        <v>6876</v>
      </c>
      <c r="C15" s="915">
        <v>3258</v>
      </c>
      <c r="D15" s="914">
        <v>914</v>
      </c>
      <c r="E15" s="914">
        <v>53</v>
      </c>
      <c r="F15" s="914">
        <v>50</v>
      </c>
      <c r="G15" s="914">
        <v>247</v>
      </c>
      <c r="H15" s="914">
        <v>20</v>
      </c>
      <c r="I15" s="914">
        <v>129</v>
      </c>
      <c r="J15" s="914">
        <v>15</v>
      </c>
      <c r="K15" s="394"/>
      <c r="L15" s="394"/>
      <c r="M15" s="394"/>
      <c r="N15" s="394"/>
      <c r="O15" s="394"/>
      <c r="P15" s="401"/>
    </row>
    <row r="16" spans="1:16" s="25" customFormat="1" ht="12" customHeight="1">
      <c r="A16" s="388"/>
      <c r="B16" s="389"/>
      <c r="C16" s="390"/>
      <c r="D16" s="390"/>
      <c r="E16" s="390"/>
      <c r="F16" s="390"/>
      <c r="G16" s="390"/>
      <c r="H16" s="390"/>
      <c r="I16" s="390"/>
      <c r="J16" s="390"/>
      <c r="K16" s="393"/>
      <c r="L16" s="393"/>
      <c r="M16" s="393"/>
      <c r="N16" s="393"/>
      <c r="O16" s="393"/>
      <c r="P16" s="400"/>
    </row>
    <row r="17" spans="1:16" s="27" customFormat="1" ht="15" customHeight="1">
      <c r="A17" s="179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401"/>
    </row>
    <row r="18" spans="1:16" ht="15.75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401"/>
    </row>
    <row r="19" spans="1:16" ht="15.75">
      <c r="A19" s="395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401"/>
    </row>
    <row r="20" spans="1:16" ht="30">
      <c r="A20" s="1062" t="s">
        <v>384</v>
      </c>
      <c r="B20" s="1062"/>
      <c r="C20" s="1062"/>
      <c r="D20" s="1062"/>
      <c r="E20" s="1062"/>
      <c r="F20" s="1062"/>
      <c r="G20" s="1062"/>
      <c r="H20" s="1062"/>
      <c r="I20" s="1062"/>
      <c r="J20" s="1062"/>
      <c r="K20" s="180"/>
      <c r="L20" s="180"/>
      <c r="M20" s="180"/>
      <c r="N20" s="180"/>
      <c r="O20" s="180"/>
      <c r="P20" s="401"/>
    </row>
    <row r="21" spans="1:16" ht="25.5">
      <c r="A21" s="1115" t="s">
        <v>442</v>
      </c>
      <c r="B21" s="1115"/>
      <c r="C21" s="1115"/>
      <c r="D21" s="1115"/>
      <c r="E21" s="1115"/>
      <c r="F21" s="1115"/>
      <c r="G21" s="1115"/>
      <c r="H21" s="1115"/>
      <c r="I21" s="1115"/>
      <c r="J21" s="1115"/>
      <c r="K21" s="180"/>
      <c r="L21" s="180"/>
      <c r="M21" s="180"/>
      <c r="N21" s="180"/>
      <c r="O21" s="180"/>
      <c r="P21" s="401"/>
    </row>
    <row r="22" spans="1:16" ht="16.5" thickBot="1">
      <c r="A22" s="180" t="s">
        <v>84</v>
      </c>
      <c r="B22" s="180"/>
      <c r="C22" s="180"/>
      <c r="D22" s="180"/>
      <c r="E22" s="180"/>
      <c r="F22" s="180"/>
      <c r="G22" s="180"/>
      <c r="H22" s="180"/>
      <c r="I22" s="180"/>
      <c r="J22" s="396" t="s">
        <v>628</v>
      </c>
      <c r="K22" s="180"/>
      <c r="L22" s="180"/>
      <c r="M22" s="180"/>
      <c r="N22" s="180"/>
      <c r="O22" s="180"/>
      <c r="P22" s="401"/>
    </row>
    <row r="23" spans="1:16" ht="21.75" customHeight="1">
      <c r="A23" s="141"/>
      <c r="B23" s="906" t="s">
        <v>417</v>
      </c>
      <c r="C23" s="693" t="s">
        <v>43</v>
      </c>
      <c r="D23" s="303" t="s">
        <v>44</v>
      </c>
      <c r="E23" s="693" t="s">
        <v>45</v>
      </c>
      <c r="F23" s="303" t="s">
        <v>46</v>
      </c>
      <c r="G23" s="693" t="s">
        <v>47</v>
      </c>
      <c r="H23" s="303" t="s">
        <v>48</v>
      </c>
      <c r="I23" s="693" t="s">
        <v>49</v>
      </c>
      <c r="J23" s="692" t="s">
        <v>50</v>
      </c>
      <c r="K23" s="180"/>
      <c r="L23" s="180"/>
      <c r="M23" s="180"/>
      <c r="N23" s="180"/>
      <c r="O23" s="180"/>
      <c r="P23" s="401"/>
    </row>
    <row r="24" spans="1:16" ht="15.75">
      <c r="A24" s="143" t="s">
        <v>86</v>
      </c>
      <c r="B24" s="691"/>
      <c r="C24" s="907"/>
      <c r="D24" s="306"/>
      <c r="E24" s="907"/>
      <c r="F24" s="306"/>
      <c r="G24" s="907"/>
      <c r="H24" s="306"/>
      <c r="I24" s="907"/>
      <c r="J24" s="307"/>
      <c r="K24" s="180"/>
      <c r="L24" s="180"/>
      <c r="M24" s="180"/>
      <c r="N24" s="180"/>
      <c r="O24" s="180"/>
      <c r="P24" s="180"/>
    </row>
    <row r="25" spans="1:16" ht="21.75" customHeight="1">
      <c r="A25" s="147"/>
      <c r="B25" s="356" t="s">
        <v>416</v>
      </c>
      <c r="C25" s="911" t="s">
        <v>66</v>
      </c>
      <c r="D25" s="309" t="s">
        <v>58</v>
      </c>
      <c r="E25" s="911" t="s">
        <v>59</v>
      </c>
      <c r="F25" s="309" t="s">
        <v>65</v>
      </c>
      <c r="G25" s="911" t="s">
        <v>64</v>
      </c>
      <c r="H25" s="913" t="s">
        <v>63</v>
      </c>
      <c r="I25" s="695" t="s">
        <v>62</v>
      </c>
      <c r="J25" s="694" t="s">
        <v>61</v>
      </c>
      <c r="K25" s="180"/>
      <c r="L25" s="180"/>
      <c r="M25" s="180"/>
      <c r="N25" s="180"/>
      <c r="O25" s="180"/>
      <c r="P25" s="180"/>
    </row>
    <row r="26" spans="1:16" ht="30" hidden="1" customHeight="1">
      <c r="A26" s="151">
        <v>2011</v>
      </c>
      <c r="B26" s="182"/>
      <c r="C26" s="182">
        <v>1434</v>
      </c>
      <c r="D26" s="182">
        <v>140</v>
      </c>
      <c r="E26" s="182">
        <v>221</v>
      </c>
      <c r="F26" s="182">
        <v>95</v>
      </c>
      <c r="G26" s="182">
        <v>74</v>
      </c>
      <c r="H26" s="182">
        <v>109</v>
      </c>
      <c r="I26" s="182">
        <v>79</v>
      </c>
      <c r="J26" s="182">
        <v>16</v>
      </c>
      <c r="K26" s="180"/>
      <c r="L26" s="180"/>
      <c r="M26" s="180"/>
      <c r="N26" s="180"/>
      <c r="O26" s="180"/>
      <c r="P26" s="180"/>
    </row>
    <row r="27" spans="1:16" ht="30" hidden="1" customHeight="1">
      <c r="A27" s="151">
        <v>2012</v>
      </c>
      <c r="B27" s="182">
        <v>17</v>
      </c>
      <c r="C27" s="182">
        <v>1405</v>
      </c>
      <c r="D27" s="182">
        <v>128</v>
      </c>
      <c r="E27" s="182">
        <v>167</v>
      </c>
      <c r="F27" s="182">
        <v>68</v>
      </c>
      <c r="G27" s="182">
        <v>72</v>
      </c>
      <c r="H27" s="182">
        <v>128</v>
      </c>
      <c r="I27" s="182">
        <v>62</v>
      </c>
      <c r="J27" s="267">
        <v>30</v>
      </c>
      <c r="K27" s="180"/>
      <c r="L27" s="180"/>
      <c r="M27" s="180"/>
      <c r="N27" s="180"/>
      <c r="O27" s="180"/>
      <c r="P27" s="180"/>
    </row>
    <row r="28" spans="1:16" ht="30" customHeight="1">
      <c r="A28" s="151">
        <v>2013</v>
      </c>
      <c r="B28" s="182">
        <v>19</v>
      </c>
      <c r="C28" s="182">
        <v>1264</v>
      </c>
      <c r="D28" s="182">
        <v>97</v>
      </c>
      <c r="E28" s="182">
        <v>188</v>
      </c>
      <c r="F28" s="182">
        <v>75</v>
      </c>
      <c r="G28" s="182">
        <v>42</v>
      </c>
      <c r="H28" s="182">
        <v>84</v>
      </c>
      <c r="I28" s="182">
        <v>94</v>
      </c>
      <c r="J28" s="267">
        <v>22</v>
      </c>
      <c r="K28" s="180"/>
      <c r="L28" s="180"/>
      <c r="M28" s="180"/>
      <c r="N28" s="180"/>
      <c r="O28" s="180"/>
      <c r="P28" s="180"/>
    </row>
    <row r="29" spans="1:16" ht="30" customHeight="1">
      <c r="A29" s="151">
        <v>2014</v>
      </c>
      <c r="B29" s="182">
        <v>29</v>
      </c>
      <c r="C29" s="182">
        <v>1305</v>
      </c>
      <c r="D29" s="182">
        <v>127</v>
      </c>
      <c r="E29" s="182">
        <v>182</v>
      </c>
      <c r="F29" s="182">
        <v>82</v>
      </c>
      <c r="G29" s="182">
        <v>82</v>
      </c>
      <c r="H29" s="182">
        <v>98</v>
      </c>
      <c r="I29" s="182">
        <v>106</v>
      </c>
      <c r="J29" s="267">
        <v>52</v>
      </c>
      <c r="K29" s="180"/>
      <c r="L29" s="180"/>
      <c r="M29" s="180"/>
      <c r="N29" s="180"/>
      <c r="O29" s="180"/>
      <c r="P29" s="180"/>
    </row>
    <row r="30" spans="1:16" ht="30" customHeight="1">
      <c r="A30" s="151">
        <v>2015</v>
      </c>
      <c r="B30" s="182">
        <v>46</v>
      </c>
      <c r="C30" s="182">
        <v>1329</v>
      </c>
      <c r="D30" s="182">
        <v>139</v>
      </c>
      <c r="E30" s="182">
        <v>164</v>
      </c>
      <c r="F30" s="182">
        <v>74</v>
      </c>
      <c r="G30" s="182">
        <v>65</v>
      </c>
      <c r="H30" s="182">
        <v>138</v>
      </c>
      <c r="I30" s="182">
        <v>100</v>
      </c>
      <c r="J30" s="267">
        <v>31</v>
      </c>
      <c r="K30" s="180"/>
      <c r="L30" s="180"/>
      <c r="M30" s="180"/>
      <c r="N30" s="180"/>
      <c r="O30" s="180"/>
      <c r="P30" s="180"/>
    </row>
    <row r="31" spans="1:16" ht="30" customHeight="1">
      <c r="A31" s="151">
        <v>2016</v>
      </c>
      <c r="B31" s="182">
        <v>24</v>
      </c>
      <c r="C31" s="182">
        <v>1334</v>
      </c>
      <c r="D31" s="182">
        <v>146</v>
      </c>
      <c r="E31" s="182">
        <v>159</v>
      </c>
      <c r="F31" s="182">
        <v>64</v>
      </c>
      <c r="G31" s="182">
        <v>88</v>
      </c>
      <c r="H31" s="182">
        <v>131</v>
      </c>
      <c r="I31" s="182">
        <v>83</v>
      </c>
      <c r="J31" s="267">
        <v>37</v>
      </c>
      <c r="K31" s="180"/>
      <c r="L31" s="180"/>
      <c r="M31" s="180"/>
      <c r="N31" s="180"/>
      <c r="O31" s="180"/>
      <c r="P31" s="180"/>
    </row>
    <row r="32" spans="1:16" ht="30" customHeight="1">
      <c r="A32" s="151">
        <v>2017</v>
      </c>
      <c r="B32" s="744">
        <v>27</v>
      </c>
      <c r="C32" s="743">
        <v>1449</v>
      </c>
      <c r="D32" s="744">
        <v>126</v>
      </c>
      <c r="E32" s="744">
        <v>154</v>
      </c>
      <c r="F32" s="744">
        <v>73</v>
      </c>
      <c r="G32" s="744">
        <v>51</v>
      </c>
      <c r="H32" s="744">
        <v>111</v>
      </c>
      <c r="I32" s="744">
        <v>64</v>
      </c>
      <c r="J32" s="744">
        <v>42</v>
      </c>
      <c r="K32" s="180"/>
      <c r="L32" s="180"/>
      <c r="M32" s="180"/>
      <c r="N32" s="180"/>
      <c r="O32" s="180"/>
      <c r="P32" s="180"/>
    </row>
    <row r="33" spans="1:16" ht="32.25" customHeight="1">
      <c r="A33" s="155">
        <v>2018</v>
      </c>
      <c r="B33" s="914">
        <v>46</v>
      </c>
      <c r="C33" s="915">
        <v>1536</v>
      </c>
      <c r="D33" s="914">
        <v>117</v>
      </c>
      <c r="E33" s="914">
        <v>171</v>
      </c>
      <c r="F33" s="914">
        <v>42</v>
      </c>
      <c r="G33" s="914">
        <v>68</v>
      </c>
      <c r="H33" s="914">
        <v>101</v>
      </c>
      <c r="I33" s="914">
        <v>76</v>
      </c>
      <c r="J33" s="914">
        <v>33</v>
      </c>
      <c r="K33" s="180"/>
      <c r="L33" s="180"/>
      <c r="M33" s="180"/>
      <c r="N33" s="180"/>
      <c r="O33" s="180"/>
      <c r="P33" s="180"/>
    </row>
    <row r="34" spans="1:16" ht="15.75">
      <c r="A34" s="252"/>
      <c r="B34" s="390"/>
      <c r="C34" s="390"/>
      <c r="D34" s="390"/>
      <c r="E34" s="390"/>
      <c r="F34" s="390"/>
      <c r="G34" s="390"/>
      <c r="H34" s="390"/>
      <c r="I34" s="390"/>
      <c r="J34" s="390"/>
      <c r="K34" s="180"/>
      <c r="L34" s="180"/>
      <c r="M34" s="180"/>
      <c r="N34" s="180"/>
      <c r="O34" s="180"/>
      <c r="P34" s="180"/>
    </row>
    <row r="35" spans="1:16" ht="15.75">
      <c r="A35" s="180"/>
      <c r="B35" s="180"/>
      <c r="C35" s="180"/>
      <c r="D35" s="405" t="s">
        <v>18</v>
      </c>
      <c r="E35" s="405"/>
      <c r="F35" s="406"/>
      <c r="G35" s="406"/>
      <c r="H35" s="406"/>
      <c r="I35" s="406"/>
      <c r="J35" s="406"/>
      <c r="K35" s="180"/>
      <c r="L35" s="180"/>
      <c r="M35" s="180"/>
      <c r="N35" s="180"/>
      <c r="O35" s="180"/>
      <c r="P35" s="180"/>
    </row>
    <row r="36" spans="1:16" ht="15.75">
      <c r="A36" s="179" t="s">
        <v>405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</row>
    <row r="37" spans="1:16" ht="15.75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</row>
    <row r="38" spans="1:16" ht="15.75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</row>
    <row r="39" spans="1:16" ht="15.75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</row>
    <row r="40" spans="1:16" ht="15.75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</row>
    <row r="41" spans="1:16" ht="15.75">
      <c r="A41" s="180"/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</row>
    <row r="42" spans="1:16" ht="15.75">
      <c r="A42" s="180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</row>
    <row r="43" spans="1:16" ht="15.75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</row>
    <row r="44" spans="1:16" ht="15.75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</row>
    <row r="45" spans="1:16" ht="15.75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</row>
    <row r="46" spans="1:16" ht="15.75">
      <c r="A46" s="180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</row>
    <row r="47" spans="1:16" ht="15.75">
      <c r="A47" s="180"/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</row>
    <row r="48" spans="1:16" ht="15.75">
      <c r="A48" s="180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</row>
    <row r="49" spans="1:16" ht="15.75">
      <c r="A49" s="180"/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</row>
    <row r="50" spans="1:16" ht="15.75">
      <c r="A50" s="180"/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</row>
    <row r="51" spans="1:16" ht="15.7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</row>
    <row r="52" spans="1:16" ht="15.75">
      <c r="A52" s="180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</row>
    <row r="53" spans="1:16" ht="15.75">
      <c r="A53" s="180"/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</row>
    <row r="54" spans="1:16" ht="15.75">
      <c r="A54" s="180"/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</row>
    <row r="55" spans="1:16" ht="15.75">
      <c r="A55" s="180"/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</row>
    <row r="56" spans="1:16" ht="15.75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</row>
    <row r="57" spans="1:16" ht="15.75">
      <c r="A57" s="180"/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</row>
    <row r="58" spans="1:16" ht="15.75">
      <c r="A58" s="180"/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</row>
    <row r="59" spans="1:16" ht="15.75">
      <c r="A59" s="180"/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</row>
    <row r="60" spans="1:16" ht="15.75">
      <c r="A60" s="180"/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</row>
    <row r="61" spans="1:16" ht="15.75">
      <c r="A61" s="180"/>
      <c r="B61" s="180"/>
      <c r="C61" s="180"/>
      <c r="D61" s="180"/>
      <c r="E61" s="180"/>
      <c r="F61" s="180"/>
      <c r="G61" s="180"/>
      <c r="H61" s="180"/>
      <c r="I61" s="180"/>
      <c r="J61" s="180"/>
    </row>
  </sheetData>
  <mergeCells count="4">
    <mergeCell ref="A21:J21"/>
    <mergeCell ref="A2:J2"/>
    <mergeCell ref="A3:J3"/>
    <mergeCell ref="A20:J20"/>
  </mergeCells>
  <phoneticPr fontId="6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5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N762"/>
  <sheetViews>
    <sheetView view="pageBreakPreview" topLeftCell="A7" zoomScaleNormal="100" zoomScaleSheetLayoutView="100" workbookViewId="0">
      <selection activeCell="AN14" sqref="AN14"/>
    </sheetView>
  </sheetViews>
  <sheetFormatPr defaultRowHeight="13.5"/>
  <cols>
    <col min="1" max="1" width="11.28515625" style="26" customWidth="1"/>
    <col min="2" max="2" width="8.140625" style="26" customWidth="1"/>
    <col min="3" max="3" width="7.85546875" style="26" bestFit="1" customWidth="1"/>
    <col min="4" max="4" width="7" style="26" customWidth="1"/>
    <col min="5" max="13" width="6.140625" style="26" customWidth="1"/>
    <col min="14" max="19" width="5.85546875" style="26" customWidth="1"/>
    <col min="20" max="20" width="11.7109375" style="26" customWidth="1"/>
    <col min="21" max="23" width="6.140625" style="26" customWidth="1"/>
    <col min="24" max="32" width="5.85546875" style="26" customWidth="1"/>
    <col min="33" max="34" width="5.5703125" style="26" customWidth="1"/>
    <col min="35" max="36" width="6.140625" style="26" customWidth="1"/>
    <col min="37" max="37" width="6.28515625" style="26" customWidth="1"/>
    <col min="38" max="38" width="6.140625" style="26" customWidth="1"/>
    <col min="39" max="16384" width="9.140625" style="26"/>
  </cols>
  <sheetData>
    <row r="1" spans="1:40" s="24" customFormat="1" ht="24.95" customHeight="1">
      <c r="A1" s="323"/>
      <c r="B1" s="175"/>
      <c r="C1" s="175"/>
      <c r="D1" s="175"/>
      <c r="E1" s="175"/>
      <c r="F1" s="175"/>
      <c r="G1" s="175"/>
      <c r="H1" s="175"/>
      <c r="I1" s="324"/>
      <c r="J1" s="291"/>
      <c r="K1" s="175"/>
      <c r="L1" s="175"/>
      <c r="M1" s="175"/>
      <c r="N1" s="175"/>
      <c r="O1" s="175"/>
      <c r="P1" s="175"/>
      <c r="S1" s="325"/>
      <c r="T1" s="323"/>
      <c r="Z1" s="326"/>
      <c r="AG1" s="323"/>
      <c r="AH1" s="323"/>
      <c r="AI1" s="323"/>
      <c r="AL1" s="325" t="s">
        <v>689</v>
      </c>
    </row>
    <row r="2" spans="1:40" s="24" customFormat="1" ht="24.95" customHeight="1">
      <c r="A2" s="175"/>
      <c r="B2" s="175"/>
      <c r="C2" s="175"/>
      <c r="D2" s="175"/>
      <c r="E2" s="175"/>
      <c r="F2" s="175"/>
      <c r="G2" s="175"/>
      <c r="H2" s="175"/>
      <c r="I2" s="324"/>
      <c r="J2" s="291"/>
      <c r="K2" s="175"/>
      <c r="L2" s="175"/>
      <c r="M2" s="175"/>
      <c r="N2" s="175"/>
      <c r="O2" s="175"/>
      <c r="P2" s="175"/>
      <c r="T2" s="323"/>
      <c r="Z2" s="326"/>
      <c r="AG2" s="323"/>
      <c r="AH2" s="323"/>
      <c r="AI2" s="323"/>
    </row>
    <row r="3" spans="1:40" s="24" customFormat="1" ht="24.95" customHeight="1">
      <c r="A3" s="175"/>
      <c r="B3" s="175"/>
      <c r="C3" s="175"/>
      <c r="D3" s="175"/>
      <c r="E3" s="175"/>
      <c r="F3" s="175"/>
      <c r="G3" s="175"/>
      <c r="H3" s="175"/>
      <c r="I3" s="324"/>
      <c r="J3" s="291"/>
      <c r="K3" s="175"/>
      <c r="L3" s="175"/>
      <c r="M3" s="175"/>
      <c r="N3" s="175"/>
      <c r="O3" s="175"/>
      <c r="P3" s="175"/>
      <c r="T3" s="323"/>
      <c r="Z3" s="326"/>
      <c r="AG3" s="323"/>
      <c r="AH3" s="323"/>
      <c r="AI3" s="323"/>
    </row>
    <row r="4" spans="1:40" s="25" customFormat="1" ht="31.5">
      <c r="A4" s="1062" t="s">
        <v>780</v>
      </c>
      <c r="B4" s="1062"/>
      <c r="C4" s="1062"/>
      <c r="D4" s="1062"/>
      <c r="E4" s="1062"/>
      <c r="F4" s="1062"/>
      <c r="G4" s="1062"/>
      <c r="H4" s="1062"/>
      <c r="I4" s="1062"/>
      <c r="J4" s="1062"/>
      <c r="K4" s="1062"/>
      <c r="L4" s="1062"/>
      <c r="M4" s="1062"/>
      <c r="N4" s="1062"/>
      <c r="O4" s="1062"/>
      <c r="P4" s="1062"/>
      <c r="Q4" s="1062"/>
      <c r="R4" s="1062"/>
      <c r="S4" s="1062"/>
      <c r="T4" s="206" t="s">
        <v>781</v>
      </c>
      <c r="U4" s="206"/>
      <c r="V4" s="206"/>
      <c r="W4" s="327"/>
      <c r="X4" s="327"/>
      <c r="Y4" s="327"/>
      <c r="Z4" s="327"/>
      <c r="AA4" s="327"/>
      <c r="AB4" s="327"/>
      <c r="AC4" s="327"/>
      <c r="AD4" s="327"/>
      <c r="AE4" s="327"/>
      <c r="AF4" s="327"/>
      <c r="AG4" s="327"/>
      <c r="AH4" s="327"/>
      <c r="AI4" s="327"/>
      <c r="AJ4" s="327"/>
      <c r="AK4" s="327"/>
      <c r="AL4" s="327"/>
    </row>
    <row r="5" spans="1:40" ht="31.5">
      <c r="A5" s="1126" t="s">
        <v>81</v>
      </c>
      <c r="B5" s="1126"/>
      <c r="C5" s="1126"/>
      <c r="D5" s="1126"/>
      <c r="E5" s="1126"/>
      <c r="F5" s="1126"/>
      <c r="G5" s="1126"/>
      <c r="H5" s="1126"/>
      <c r="I5" s="1126"/>
      <c r="J5" s="1126"/>
      <c r="K5" s="1126"/>
      <c r="L5" s="1126"/>
      <c r="M5" s="1126"/>
      <c r="N5" s="1126"/>
      <c r="O5" s="1126"/>
      <c r="P5" s="1126"/>
      <c r="Q5" s="1126"/>
      <c r="R5" s="1126"/>
      <c r="S5" s="1126"/>
      <c r="T5" s="246" t="s">
        <v>630</v>
      </c>
      <c r="U5" s="246"/>
      <c r="V5" s="246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</row>
    <row r="6" spans="1:40" ht="31.5">
      <c r="A6" s="329"/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246"/>
      <c r="U6" s="246"/>
      <c r="V6" s="246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</row>
    <row r="7" spans="1:40" s="27" customFormat="1" ht="15" customHeight="1" thickBot="1">
      <c r="A7" s="299" t="s">
        <v>1</v>
      </c>
      <c r="B7" s="180"/>
      <c r="C7" s="180"/>
      <c r="D7" s="180"/>
      <c r="E7" s="180"/>
      <c r="F7" s="180"/>
      <c r="G7" s="237"/>
      <c r="H7" s="180"/>
      <c r="I7" s="184"/>
      <c r="J7" s="330"/>
      <c r="K7" s="237"/>
      <c r="L7" s="237"/>
      <c r="M7" s="237"/>
      <c r="N7" s="180"/>
      <c r="O7" s="180"/>
      <c r="P7" s="180"/>
      <c r="T7" s="299" t="s">
        <v>1</v>
      </c>
      <c r="W7" s="238"/>
      <c r="Y7" s="331"/>
      <c r="Z7" s="332"/>
    </row>
    <row r="8" spans="1:40" s="25" customFormat="1" ht="17.100000000000001" customHeight="1">
      <c r="A8" s="333" t="s">
        <v>484</v>
      </c>
      <c r="B8" s="334" t="s">
        <v>22</v>
      </c>
      <c r="C8" s="335"/>
      <c r="D8" s="336"/>
      <c r="E8" s="1127" t="s">
        <v>32</v>
      </c>
      <c r="F8" s="1128"/>
      <c r="G8" s="1129"/>
      <c r="H8" s="335" t="s">
        <v>634</v>
      </c>
      <c r="I8" s="335"/>
      <c r="J8" s="336"/>
      <c r="K8" s="1127" t="s">
        <v>635</v>
      </c>
      <c r="L8" s="1128"/>
      <c r="M8" s="1129"/>
      <c r="N8" s="1127" t="s">
        <v>636</v>
      </c>
      <c r="O8" s="1128"/>
      <c r="P8" s="1129"/>
      <c r="Q8" s="1123" t="s">
        <v>25</v>
      </c>
      <c r="R8" s="1124"/>
      <c r="S8" s="1125"/>
      <c r="T8" s="337" t="s">
        <v>485</v>
      </c>
      <c r="U8" s="1123" t="s">
        <v>637</v>
      </c>
      <c r="V8" s="1124"/>
      <c r="W8" s="1125"/>
      <c r="X8" s="338" t="s">
        <v>30</v>
      </c>
      <c r="Y8" s="338"/>
      <c r="Z8" s="338"/>
      <c r="AA8" s="339" t="s">
        <v>23</v>
      </c>
      <c r="AB8" s="340"/>
      <c r="AC8" s="341"/>
      <c r="AD8" s="339" t="s">
        <v>24</v>
      </c>
      <c r="AE8" s="338"/>
      <c r="AF8" s="342"/>
      <c r="AG8" s="1123" t="s">
        <v>638</v>
      </c>
      <c r="AH8" s="1124"/>
      <c r="AI8" s="1125"/>
      <c r="AJ8" s="339" t="s">
        <v>26</v>
      </c>
      <c r="AK8" s="338"/>
      <c r="AL8" s="338"/>
    </row>
    <row r="9" spans="1:40" s="25" customFormat="1" ht="45.75" customHeight="1">
      <c r="A9" s="343"/>
      <c r="B9" s="344" t="s">
        <v>17</v>
      </c>
      <c r="C9" s="345"/>
      <c r="D9" s="346"/>
      <c r="E9" s="1130" t="s">
        <v>33</v>
      </c>
      <c r="F9" s="1131"/>
      <c r="G9" s="1132"/>
      <c r="H9" s="345" t="s">
        <v>693</v>
      </c>
      <c r="I9" s="345"/>
      <c r="J9" s="346"/>
      <c r="K9" s="345" t="s">
        <v>692</v>
      </c>
      <c r="L9" s="345"/>
      <c r="M9" s="345"/>
      <c r="N9" s="1133" t="s">
        <v>699</v>
      </c>
      <c r="O9" s="1131"/>
      <c r="P9" s="1132"/>
      <c r="Q9" s="1118" t="s">
        <v>27</v>
      </c>
      <c r="R9" s="1119"/>
      <c r="S9" s="1120"/>
      <c r="T9" s="347"/>
      <c r="U9" s="1118" t="s">
        <v>694</v>
      </c>
      <c r="V9" s="1119"/>
      <c r="W9" s="1120"/>
      <c r="X9" s="1118" t="s">
        <v>695</v>
      </c>
      <c r="Y9" s="1119"/>
      <c r="Z9" s="1120"/>
      <c r="AA9" s="1118" t="s">
        <v>696</v>
      </c>
      <c r="AB9" s="1119"/>
      <c r="AC9" s="1120"/>
      <c r="AD9" s="1118" t="s">
        <v>697</v>
      </c>
      <c r="AE9" s="1119"/>
      <c r="AF9" s="1120"/>
      <c r="AG9" s="1118" t="s">
        <v>698</v>
      </c>
      <c r="AH9" s="1119"/>
      <c r="AI9" s="1120"/>
      <c r="AJ9" s="348" t="s">
        <v>28</v>
      </c>
      <c r="AK9" s="349"/>
      <c r="AL9" s="349"/>
    </row>
    <row r="10" spans="1:40" s="25" customFormat="1" ht="17.100000000000001" customHeight="1">
      <c r="A10" s="343"/>
      <c r="B10" s="306" t="s">
        <v>19</v>
      </c>
      <c r="C10" s="306" t="s">
        <v>20</v>
      </c>
      <c r="D10" s="306" t="s">
        <v>21</v>
      </c>
      <c r="E10" s="306" t="s">
        <v>31</v>
      </c>
      <c r="F10" s="306" t="s">
        <v>6</v>
      </c>
      <c r="G10" s="306" t="s">
        <v>7</v>
      </c>
      <c r="H10" s="305" t="s">
        <v>19</v>
      </c>
      <c r="I10" s="306" t="s">
        <v>20</v>
      </c>
      <c r="J10" s="306" t="s">
        <v>21</v>
      </c>
      <c r="K10" s="306" t="s">
        <v>19</v>
      </c>
      <c r="L10" s="306" t="s">
        <v>20</v>
      </c>
      <c r="M10" s="306" t="s">
        <v>21</v>
      </c>
      <c r="N10" s="306" t="s">
        <v>19</v>
      </c>
      <c r="O10" s="306" t="s">
        <v>20</v>
      </c>
      <c r="P10" s="306" t="s">
        <v>21</v>
      </c>
      <c r="Q10" s="350" t="s">
        <v>19</v>
      </c>
      <c r="R10" s="350" t="s">
        <v>20</v>
      </c>
      <c r="S10" s="350" t="s">
        <v>21</v>
      </c>
      <c r="T10" s="351"/>
      <c r="U10" s="350" t="s">
        <v>31</v>
      </c>
      <c r="V10" s="350" t="s">
        <v>6</v>
      </c>
      <c r="W10" s="350" t="s">
        <v>7</v>
      </c>
      <c r="X10" s="352" t="s">
        <v>31</v>
      </c>
      <c r="Y10" s="350" t="s">
        <v>6</v>
      </c>
      <c r="Z10" s="353" t="s">
        <v>7</v>
      </c>
      <c r="AA10" s="350" t="s">
        <v>19</v>
      </c>
      <c r="AB10" s="354" t="s">
        <v>20</v>
      </c>
      <c r="AC10" s="354" t="s">
        <v>21</v>
      </c>
      <c r="AD10" s="350" t="s">
        <v>19</v>
      </c>
      <c r="AE10" s="350" t="s">
        <v>20</v>
      </c>
      <c r="AF10" s="350" t="s">
        <v>21</v>
      </c>
      <c r="AG10" s="350" t="s">
        <v>31</v>
      </c>
      <c r="AH10" s="350" t="s">
        <v>6</v>
      </c>
      <c r="AI10" s="350" t="s">
        <v>7</v>
      </c>
      <c r="AJ10" s="350" t="s">
        <v>19</v>
      </c>
      <c r="AK10" s="350" t="s">
        <v>20</v>
      </c>
      <c r="AL10" s="353" t="s">
        <v>21</v>
      </c>
    </row>
    <row r="11" spans="1:40" s="25" customFormat="1" ht="17.100000000000001" customHeight="1">
      <c r="A11" s="355" t="s">
        <v>420</v>
      </c>
      <c r="B11" s="309" t="s">
        <v>82</v>
      </c>
      <c r="C11" s="356" t="s">
        <v>11</v>
      </c>
      <c r="D11" s="356" t="s">
        <v>12</v>
      </c>
      <c r="E11" s="309"/>
      <c r="F11" s="356"/>
      <c r="G11" s="356"/>
      <c r="H11" s="356"/>
      <c r="I11" s="356"/>
      <c r="J11" s="356"/>
      <c r="K11" s="309"/>
      <c r="L11" s="356"/>
      <c r="M11" s="356"/>
      <c r="N11" s="309"/>
      <c r="O11" s="356"/>
      <c r="P11" s="356"/>
      <c r="Q11" s="357"/>
      <c r="R11" s="358"/>
      <c r="S11" s="358"/>
      <c r="T11" s="359" t="s">
        <v>420</v>
      </c>
      <c r="U11" s="357"/>
      <c r="V11" s="358"/>
      <c r="W11" s="358"/>
      <c r="X11" s="358"/>
      <c r="Y11" s="358"/>
      <c r="Z11" s="360"/>
      <c r="AA11" s="357"/>
      <c r="AB11" s="361"/>
      <c r="AC11" s="361"/>
      <c r="AD11" s="357"/>
      <c r="AE11" s="358"/>
      <c r="AF11" s="358"/>
      <c r="AG11" s="357"/>
      <c r="AH11" s="358"/>
      <c r="AI11" s="358"/>
      <c r="AJ11" s="357"/>
      <c r="AK11" s="358"/>
      <c r="AL11" s="360"/>
    </row>
    <row r="12" spans="1:40" s="368" customFormat="1" ht="50.1" hidden="1" customHeight="1">
      <c r="A12" s="181">
        <v>2011</v>
      </c>
      <c r="B12" s="362">
        <v>835</v>
      </c>
      <c r="C12" s="362">
        <v>364</v>
      </c>
      <c r="D12" s="362">
        <v>471</v>
      </c>
      <c r="E12" s="362">
        <v>199</v>
      </c>
      <c r="F12" s="362">
        <v>65</v>
      </c>
      <c r="G12" s="362">
        <v>134</v>
      </c>
      <c r="H12" s="362"/>
      <c r="I12" s="362"/>
      <c r="J12" s="362"/>
      <c r="K12" s="362"/>
      <c r="L12" s="362"/>
      <c r="M12" s="362"/>
      <c r="N12" s="362"/>
      <c r="O12" s="362"/>
      <c r="P12" s="362"/>
      <c r="Q12" s="363">
        <v>382</v>
      </c>
      <c r="R12" s="363">
        <v>181</v>
      </c>
      <c r="S12" s="363">
        <v>201</v>
      </c>
      <c r="T12" s="364">
        <v>2011</v>
      </c>
      <c r="U12" s="363"/>
      <c r="V12" s="363"/>
      <c r="W12" s="363"/>
      <c r="X12" s="363">
        <v>43</v>
      </c>
      <c r="Y12" s="363">
        <v>14</v>
      </c>
      <c r="Z12" s="363">
        <v>29</v>
      </c>
      <c r="AA12" s="363">
        <v>37</v>
      </c>
      <c r="AB12" s="363">
        <v>3</v>
      </c>
      <c r="AC12" s="363">
        <v>34</v>
      </c>
      <c r="AD12" s="363">
        <v>14</v>
      </c>
      <c r="AE12" s="363">
        <v>6</v>
      </c>
      <c r="AF12" s="363">
        <v>8</v>
      </c>
      <c r="AG12" s="365"/>
      <c r="AH12" s="365"/>
      <c r="AI12" s="365"/>
      <c r="AJ12" s="363">
        <v>134</v>
      </c>
      <c r="AK12" s="366">
        <v>77</v>
      </c>
      <c r="AL12" s="366">
        <v>57</v>
      </c>
      <c r="AM12" s="367"/>
    </row>
    <row r="13" spans="1:40" s="368" customFormat="1" ht="50.1" hidden="1" customHeight="1">
      <c r="A13" s="181">
        <v>2012</v>
      </c>
      <c r="B13" s="362">
        <v>674</v>
      </c>
      <c r="C13" s="362">
        <v>288</v>
      </c>
      <c r="D13" s="362">
        <v>386</v>
      </c>
      <c r="E13" s="362">
        <v>187</v>
      </c>
      <c r="F13" s="362">
        <v>54</v>
      </c>
      <c r="G13" s="362">
        <v>133</v>
      </c>
      <c r="H13" s="362">
        <v>19</v>
      </c>
      <c r="I13" s="362">
        <v>17</v>
      </c>
      <c r="J13" s="362">
        <v>2</v>
      </c>
      <c r="K13" s="362">
        <v>97</v>
      </c>
      <c r="L13" s="362">
        <v>70</v>
      </c>
      <c r="M13" s="362">
        <v>27</v>
      </c>
      <c r="N13" s="362">
        <v>1</v>
      </c>
      <c r="O13" s="362">
        <v>1</v>
      </c>
      <c r="P13" s="362">
        <v>0</v>
      </c>
      <c r="Q13" s="363">
        <v>61</v>
      </c>
      <c r="R13" s="363">
        <v>21</v>
      </c>
      <c r="S13" s="363">
        <v>40</v>
      </c>
      <c r="T13" s="364">
        <v>2012</v>
      </c>
      <c r="U13" s="363">
        <v>15</v>
      </c>
      <c r="V13" s="363">
        <v>7</v>
      </c>
      <c r="W13" s="363">
        <v>8</v>
      </c>
      <c r="X13" s="363">
        <v>33</v>
      </c>
      <c r="Y13" s="363">
        <v>9</v>
      </c>
      <c r="Z13" s="363">
        <v>24</v>
      </c>
      <c r="AA13" s="363">
        <v>35</v>
      </c>
      <c r="AB13" s="363">
        <v>1</v>
      </c>
      <c r="AC13" s="363">
        <v>34</v>
      </c>
      <c r="AD13" s="363">
        <v>16</v>
      </c>
      <c r="AE13" s="363">
        <v>10</v>
      </c>
      <c r="AF13" s="363">
        <v>6</v>
      </c>
      <c r="AG13" s="365">
        <v>12</v>
      </c>
      <c r="AH13" s="365">
        <v>8</v>
      </c>
      <c r="AI13" s="365">
        <v>4</v>
      </c>
      <c r="AJ13" s="367">
        <f>AK13+AL13</f>
        <v>198</v>
      </c>
      <c r="AK13" s="366">
        <f>C13-SUM(F13,I13,L13,O13,R13,V13,Y13,AB13,AE13,AH13)</f>
        <v>90</v>
      </c>
      <c r="AL13" s="366">
        <f>D13-SUM(G13,J13,M13,P13,S13,W13,Z13,AC13,AF13,AI13)</f>
        <v>108</v>
      </c>
      <c r="AM13" s="367"/>
      <c r="AN13" s="367"/>
    </row>
    <row r="14" spans="1:40" s="368" customFormat="1" ht="50.1" customHeight="1">
      <c r="A14" s="181">
        <v>2013</v>
      </c>
      <c r="B14" s="362">
        <v>722</v>
      </c>
      <c r="C14" s="362">
        <v>350</v>
      </c>
      <c r="D14" s="362">
        <v>372</v>
      </c>
      <c r="E14" s="362">
        <v>187</v>
      </c>
      <c r="F14" s="362">
        <v>57</v>
      </c>
      <c r="G14" s="362">
        <v>130</v>
      </c>
      <c r="H14" s="362">
        <v>35</v>
      </c>
      <c r="I14" s="362">
        <v>33</v>
      </c>
      <c r="J14" s="362">
        <v>2</v>
      </c>
      <c r="K14" s="362">
        <v>103</v>
      </c>
      <c r="L14" s="362">
        <v>67</v>
      </c>
      <c r="M14" s="362">
        <v>36</v>
      </c>
      <c r="N14" s="362">
        <v>45</v>
      </c>
      <c r="O14" s="362">
        <v>45</v>
      </c>
      <c r="P14" s="362">
        <v>0</v>
      </c>
      <c r="Q14" s="363">
        <v>63</v>
      </c>
      <c r="R14" s="363">
        <v>25</v>
      </c>
      <c r="S14" s="363">
        <v>38</v>
      </c>
      <c r="T14" s="181">
        <v>2013</v>
      </c>
      <c r="U14" s="186">
        <v>17</v>
      </c>
      <c r="V14" s="186">
        <v>9</v>
      </c>
      <c r="W14" s="186">
        <v>8</v>
      </c>
      <c r="X14" s="186">
        <v>36</v>
      </c>
      <c r="Y14" s="186">
        <v>12</v>
      </c>
      <c r="Z14" s="186">
        <v>24</v>
      </c>
      <c r="AA14" s="186">
        <v>36</v>
      </c>
      <c r="AB14" s="186">
        <v>1</v>
      </c>
      <c r="AC14" s="186">
        <v>35</v>
      </c>
      <c r="AD14" s="186">
        <v>18</v>
      </c>
      <c r="AE14" s="186">
        <v>10</v>
      </c>
      <c r="AF14" s="186">
        <v>8</v>
      </c>
      <c r="AG14" s="186">
        <v>13</v>
      </c>
      <c r="AH14" s="186">
        <v>8</v>
      </c>
      <c r="AI14" s="186">
        <v>5</v>
      </c>
      <c r="AJ14" s="186">
        <f t="shared" ref="AJ14:AJ17" si="0">AK14+AL14</f>
        <v>169</v>
      </c>
      <c r="AK14" s="186">
        <f t="shared" ref="AK14:AK17" si="1">C14-SUM(F14,I14,L14,O14,R14,V14,Y14,AB14,AE14,AH14)</f>
        <v>83</v>
      </c>
      <c r="AL14" s="186">
        <f t="shared" ref="AL14:AL17" si="2">D14-SUM(G14,J14,M14,P14,S14,W14,Z14,AC14,AF14,AI14)</f>
        <v>86</v>
      </c>
      <c r="AM14" s="367"/>
    </row>
    <row r="15" spans="1:40" s="368" customFormat="1" ht="50.1" customHeight="1">
      <c r="A15" s="181">
        <v>2014</v>
      </c>
      <c r="B15" s="362">
        <v>805</v>
      </c>
      <c r="C15" s="362">
        <v>458</v>
      </c>
      <c r="D15" s="362">
        <v>347</v>
      </c>
      <c r="E15" s="362">
        <v>203</v>
      </c>
      <c r="F15" s="362">
        <v>73</v>
      </c>
      <c r="G15" s="362">
        <v>130</v>
      </c>
      <c r="H15" s="362">
        <v>77</v>
      </c>
      <c r="I15" s="362">
        <v>73</v>
      </c>
      <c r="J15" s="362">
        <v>4</v>
      </c>
      <c r="K15" s="362">
        <v>110</v>
      </c>
      <c r="L15" s="362">
        <v>74</v>
      </c>
      <c r="M15" s="362">
        <v>36</v>
      </c>
      <c r="N15" s="362">
        <v>84</v>
      </c>
      <c r="O15" s="362">
        <v>84</v>
      </c>
      <c r="P15" s="362">
        <v>0</v>
      </c>
      <c r="Q15" s="363">
        <v>62</v>
      </c>
      <c r="R15" s="363">
        <v>26</v>
      </c>
      <c r="S15" s="363">
        <v>36</v>
      </c>
      <c r="T15" s="181">
        <v>2014</v>
      </c>
      <c r="U15" s="186">
        <v>12</v>
      </c>
      <c r="V15" s="186">
        <v>4</v>
      </c>
      <c r="W15" s="186">
        <v>8</v>
      </c>
      <c r="X15" s="186">
        <v>34</v>
      </c>
      <c r="Y15" s="186">
        <v>11</v>
      </c>
      <c r="Z15" s="186">
        <v>23</v>
      </c>
      <c r="AA15" s="186">
        <v>36</v>
      </c>
      <c r="AB15" s="186">
        <v>2</v>
      </c>
      <c r="AC15" s="186">
        <v>34</v>
      </c>
      <c r="AD15" s="186">
        <v>19</v>
      </c>
      <c r="AE15" s="186">
        <v>6</v>
      </c>
      <c r="AF15" s="186">
        <v>13</v>
      </c>
      <c r="AG15" s="186">
        <v>12</v>
      </c>
      <c r="AH15" s="186">
        <v>10</v>
      </c>
      <c r="AI15" s="186">
        <v>2</v>
      </c>
      <c r="AJ15" s="186">
        <f t="shared" si="0"/>
        <v>156</v>
      </c>
      <c r="AK15" s="186">
        <f t="shared" si="1"/>
        <v>95</v>
      </c>
      <c r="AL15" s="186">
        <f t="shared" si="2"/>
        <v>61</v>
      </c>
      <c r="AM15" s="367"/>
    </row>
    <row r="16" spans="1:40" s="368" customFormat="1" ht="50.1" customHeight="1">
      <c r="A16" s="181">
        <v>2015</v>
      </c>
      <c r="B16" s="362">
        <v>823</v>
      </c>
      <c r="C16" s="362">
        <v>457</v>
      </c>
      <c r="D16" s="362">
        <v>366</v>
      </c>
      <c r="E16" s="362">
        <v>217</v>
      </c>
      <c r="F16" s="362">
        <v>81</v>
      </c>
      <c r="G16" s="362">
        <v>136</v>
      </c>
      <c r="H16" s="362">
        <v>75</v>
      </c>
      <c r="I16" s="362">
        <v>73</v>
      </c>
      <c r="J16" s="362">
        <v>2</v>
      </c>
      <c r="K16" s="362">
        <v>112</v>
      </c>
      <c r="L16" s="362">
        <v>79</v>
      </c>
      <c r="M16" s="362">
        <v>33</v>
      </c>
      <c r="N16" s="362">
        <v>98</v>
      </c>
      <c r="O16" s="362">
        <v>98</v>
      </c>
      <c r="P16" s="362">
        <v>0</v>
      </c>
      <c r="Q16" s="363">
        <v>48</v>
      </c>
      <c r="R16" s="363">
        <v>16</v>
      </c>
      <c r="S16" s="363">
        <v>32</v>
      </c>
      <c r="T16" s="181">
        <v>2015</v>
      </c>
      <c r="U16" s="186">
        <v>14</v>
      </c>
      <c r="V16" s="186">
        <v>5</v>
      </c>
      <c r="W16" s="186">
        <v>9</v>
      </c>
      <c r="X16" s="186">
        <v>35</v>
      </c>
      <c r="Y16" s="186">
        <v>12</v>
      </c>
      <c r="Z16" s="186">
        <v>23</v>
      </c>
      <c r="AA16" s="186">
        <v>40</v>
      </c>
      <c r="AB16" s="186">
        <v>5</v>
      </c>
      <c r="AC16" s="186">
        <v>35</v>
      </c>
      <c r="AD16" s="186">
        <v>15</v>
      </c>
      <c r="AE16" s="186">
        <v>7</v>
      </c>
      <c r="AF16" s="186">
        <v>8</v>
      </c>
      <c r="AG16" s="186">
        <v>9</v>
      </c>
      <c r="AH16" s="186">
        <v>8</v>
      </c>
      <c r="AI16" s="186">
        <v>1</v>
      </c>
      <c r="AJ16" s="186">
        <f t="shared" si="0"/>
        <v>160</v>
      </c>
      <c r="AK16" s="186">
        <f t="shared" si="1"/>
        <v>73</v>
      </c>
      <c r="AL16" s="186">
        <f t="shared" si="2"/>
        <v>87</v>
      </c>
      <c r="AM16" s="367"/>
    </row>
    <row r="17" spans="1:40" s="368" customFormat="1" ht="50.1" customHeight="1">
      <c r="A17" s="181">
        <v>2016</v>
      </c>
      <c r="B17" s="362">
        <v>885</v>
      </c>
      <c r="C17" s="362">
        <v>508</v>
      </c>
      <c r="D17" s="362">
        <v>377</v>
      </c>
      <c r="E17" s="362">
        <v>215</v>
      </c>
      <c r="F17" s="362">
        <v>76</v>
      </c>
      <c r="G17" s="362">
        <v>139</v>
      </c>
      <c r="H17" s="362">
        <v>124</v>
      </c>
      <c r="I17" s="362">
        <v>120</v>
      </c>
      <c r="J17" s="362">
        <v>4</v>
      </c>
      <c r="K17" s="362">
        <v>98</v>
      </c>
      <c r="L17" s="362">
        <v>63</v>
      </c>
      <c r="M17" s="362">
        <v>65</v>
      </c>
      <c r="N17" s="362">
        <v>113</v>
      </c>
      <c r="O17" s="362">
        <v>113</v>
      </c>
      <c r="P17" s="362">
        <v>0</v>
      </c>
      <c r="Q17" s="363">
        <v>50</v>
      </c>
      <c r="R17" s="363">
        <v>17</v>
      </c>
      <c r="S17" s="363">
        <v>33</v>
      </c>
      <c r="T17" s="181">
        <v>2016</v>
      </c>
      <c r="U17" s="186">
        <v>20</v>
      </c>
      <c r="V17" s="186">
        <v>6</v>
      </c>
      <c r="W17" s="186">
        <v>14</v>
      </c>
      <c r="X17" s="186">
        <v>48</v>
      </c>
      <c r="Y17" s="186">
        <v>22</v>
      </c>
      <c r="Z17" s="186">
        <v>26</v>
      </c>
      <c r="AA17" s="186">
        <v>40</v>
      </c>
      <c r="AB17" s="186">
        <v>4</v>
      </c>
      <c r="AC17" s="186">
        <v>36</v>
      </c>
      <c r="AD17" s="186">
        <v>18</v>
      </c>
      <c r="AE17" s="186">
        <v>12</v>
      </c>
      <c r="AF17" s="186">
        <v>6</v>
      </c>
      <c r="AG17" s="186">
        <v>12</v>
      </c>
      <c r="AH17" s="186">
        <v>10</v>
      </c>
      <c r="AI17" s="186">
        <v>2</v>
      </c>
      <c r="AJ17" s="186">
        <f t="shared" si="0"/>
        <v>117</v>
      </c>
      <c r="AK17" s="186">
        <f t="shared" si="1"/>
        <v>65</v>
      </c>
      <c r="AL17" s="186">
        <f t="shared" si="2"/>
        <v>52</v>
      </c>
      <c r="AM17" s="367"/>
    </row>
    <row r="18" spans="1:40" ht="20.100000000000001" hidden="1" customHeight="1">
      <c r="A18" s="369" t="s">
        <v>336</v>
      </c>
      <c r="B18" s="128" t="e">
        <f>SUM(C18:D18)</f>
        <v>#REF!</v>
      </c>
      <c r="C18" s="128" t="e">
        <f>SUM(AB18,AE18,#REF!,#REF!,#REF!,#REF!,#REF!,#REF!,#REF!,#REF!,AK18)</f>
        <v>#REF!</v>
      </c>
      <c r="D18" s="128" t="e">
        <f>SUM(AC18,AF18,#REF!,#REF!,#REF!,#REF!,#REF!,#REF!,#REF!,#REF!,AL18)</f>
        <v>#REF!</v>
      </c>
      <c r="E18" s="129">
        <v>75</v>
      </c>
      <c r="F18" s="129">
        <v>24</v>
      </c>
      <c r="G18" s="129">
        <v>51</v>
      </c>
      <c r="H18" s="129"/>
      <c r="I18" s="129"/>
      <c r="J18" s="129"/>
      <c r="K18" s="129"/>
      <c r="L18" s="129"/>
      <c r="M18" s="129"/>
      <c r="N18" s="129"/>
      <c r="O18" s="129"/>
      <c r="P18" s="129"/>
      <c r="Q18" s="12">
        <v>31</v>
      </c>
      <c r="R18" s="12">
        <v>11</v>
      </c>
      <c r="S18" s="12">
        <v>20</v>
      </c>
      <c r="T18" s="369" t="s">
        <v>336</v>
      </c>
      <c r="U18" s="186"/>
      <c r="V18" s="186"/>
      <c r="W18" s="186"/>
      <c r="X18" s="186">
        <v>21</v>
      </c>
      <c r="Y18" s="186">
        <v>10</v>
      </c>
      <c r="Z18" s="186">
        <v>11</v>
      </c>
      <c r="AA18" s="186">
        <v>13</v>
      </c>
      <c r="AB18" s="186">
        <v>0</v>
      </c>
      <c r="AC18" s="186">
        <v>13</v>
      </c>
      <c r="AD18" s="186">
        <v>11</v>
      </c>
      <c r="AE18" s="186">
        <v>6</v>
      </c>
      <c r="AF18" s="186">
        <v>5</v>
      </c>
      <c r="AG18" s="186"/>
      <c r="AH18" s="186"/>
      <c r="AI18" s="186"/>
      <c r="AJ18" s="186">
        <v>105</v>
      </c>
      <c r="AK18" s="186">
        <v>59</v>
      </c>
      <c r="AL18" s="186">
        <v>46</v>
      </c>
      <c r="AN18" s="370"/>
    </row>
    <row r="19" spans="1:40" ht="20.100000000000001" hidden="1" customHeight="1">
      <c r="A19" s="369" t="s">
        <v>121</v>
      </c>
      <c r="B19" s="128" t="e">
        <f t="shared" ref="B19:B27" si="3">SUM(C19:D19)</f>
        <v>#REF!</v>
      </c>
      <c r="C19" s="128" t="e">
        <f>SUM(AB19,AE19,#REF!,#REF!,#REF!,#REF!,#REF!,#REF!,#REF!,#REF!,AK19)</f>
        <v>#REF!</v>
      </c>
      <c r="D19" s="128" t="e">
        <f>SUM(AC19,AF19,#REF!,#REF!,#REF!,#REF!,#REF!,#REF!,#REF!,#REF!,AL19)</f>
        <v>#REF!</v>
      </c>
      <c r="E19" s="129">
        <v>14</v>
      </c>
      <c r="F19" s="129">
        <v>6</v>
      </c>
      <c r="G19" s="129">
        <v>8</v>
      </c>
      <c r="H19" s="129"/>
      <c r="I19" s="129"/>
      <c r="J19" s="129"/>
      <c r="K19" s="129"/>
      <c r="L19" s="129"/>
      <c r="M19" s="129"/>
      <c r="N19" s="129"/>
      <c r="O19" s="129"/>
      <c r="P19" s="129"/>
      <c r="Q19" s="12">
        <v>3</v>
      </c>
      <c r="R19" s="12">
        <v>0</v>
      </c>
      <c r="S19" s="12">
        <v>3</v>
      </c>
      <c r="T19" s="369" t="s">
        <v>121</v>
      </c>
      <c r="U19" s="186"/>
      <c r="V19" s="186"/>
      <c r="W19" s="186"/>
      <c r="X19" s="186">
        <v>3</v>
      </c>
      <c r="Y19" s="186">
        <v>1</v>
      </c>
      <c r="Z19" s="186">
        <v>2</v>
      </c>
      <c r="AA19" s="186">
        <v>1</v>
      </c>
      <c r="AB19" s="186">
        <v>0</v>
      </c>
      <c r="AC19" s="186">
        <v>1</v>
      </c>
      <c r="AD19" s="186">
        <v>2</v>
      </c>
      <c r="AE19" s="186">
        <v>1</v>
      </c>
      <c r="AF19" s="186">
        <v>1</v>
      </c>
      <c r="AG19" s="186"/>
      <c r="AH19" s="186"/>
      <c r="AI19" s="186"/>
      <c r="AJ19" s="186">
        <v>32</v>
      </c>
      <c r="AK19" s="186">
        <v>22</v>
      </c>
      <c r="AL19" s="186">
        <v>10</v>
      </c>
    </row>
    <row r="20" spans="1:40" ht="20.100000000000001" hidden="1" customHeight="1">
      <c r="A20" s="369" t="s">
        <v>122</v>
      </c>
      <c r="B20" s="128" t="e">
        <f t="shared" si="3"/>
        <v>#REF!</v>
      </c>
      <c r="C20" s="128" t="e">
        <f>SUM(AB20,AE20,#REF!,#REF!,#REF!,#REF!,#REF!,#REF!,#REF!,#REF!,AK20)</f>
        <v>#REF!</v>
      </c>
      <c r="D20" s="128" t="e">
        <f>SUM(AC20,AF20,#REF!,#REF!,#REF!,#REF!,#REF!,#REF!,#REF!,#REF!,AL20)</f>
        <v>#REF!</v>
      </c>
      <c r="E20" s="129">
        <v>6</v>
      </c>
      <c r="F20" s="129">
        <v>0</v>
      </c>
      <c r="G20" s="129">
        <v>6</v>
      </c>
      <c r="H20" s="129"/>
      <c r="I20" s="129"/>
      <c r="J20" s="129"/>
      <c r="K20" s="129"/>
      <c r="L20" s="129"/>
      <c r="M20" s="129"/>
      <c r="N20" s="129"/>
      <c r="O20" s="129"/>
      <c r="P20" s="129"/>
      <c r="Q20" s="12">
        <v>1</v>
      </c>
      <c r="R20" s="12">
        <v>0</v>
      </c>
      <c r="S20" s="12">
        <v>1</v>
      </c>
      <c r="T20" s="369" t="s">
        <v>122</v>
      </c>
      <c r="U20" s="186"/>
      <c r="V20" s="186"/>
      <c r="W20" s="186"/>
      <c r="X20" s="186">
        <v>1</v>
      </c>
      <c r="Y20" s="186">
        <v>1</v>
      </c>
      <c r="Z20" s="186">
        <v>0</v>
      </c>
      <c r="AA20" s="186">
        <v>2</v>
      </c>
      <c r="AB20" s="186">
        <v>0</v>
      </c>
      <c r="AC20" s="186">
        <v>2</v>
      </c>
      <c r="AD20" s="186">
        <v>1</v>
      </c>
      <c r="AE20" s="186">
        <v>1</v>
      </c>
      <c r="AF20" s="186">
        <v>0</v>
      </c>
      <c r="AG20" s="186"/>
      <c r="AH20" s="186"/>
      <c r="AI20" s="186"/>
      <c r="AJ20" s="186">
        <v>13</v>
      </c>
      <c r="AK20" s="186">
        <v>8</v>
      </c>
      <c r="AL20" s="186">
        <v>5</v>
      </c>
    </row>
    <row r="21" spans="1:40" ht="20.100000000000001" hidden="1" customHeight="1">
      <c r="A21" s="369" t="s">
        <v>123</v>
      </c>
      <c r="B21" s="128" t="e">
        <f t="shared" si="3"/>
        <v>#REF!</v>
      </c>
      <c r="C21" s="128" t="e">
        <f>SUM(AB21,AE21,#REF!,#REF!,#REF!,#REF!,#REF!,#REF!,#REF!,#REF!,AK21)</f>
        <v>#REF!</v>
      </c>
      <c r="D21" s="128" t="e">
        <f>SUM(AC21,AF21,#REF!,#REF!,#REF!,#REF!,#REF!,#REF!,#REF!,#REF!,AL21)</f>
        <v>#REF!</v>
      </c>
      <c r="E21" s="129">
        <v>13</v>
      </c>
      <c r="F21" s="129">
        <v>4</v>
      </c>
      <c r="G21" s="129">
        <v>9</v>
      </c>
      <c r="H21" s="129"/>
      <c r="I21" s="129"/>
      <c r="J21" s="129"/>
      <c r="K21" s="129"/>
      <c r="L21" s="129"/>
      <c r="M21" s="129"/>
      <c r="N21" s="129"/>
      <c r="O21" s="129"/>
      <c r="P21" s="129"/>
      <c r="Q21" s="12">
        <v>1</v>
      </c>
      <c r="R21" s="12">
        <v>0</v>
      </c>
      <c r="S21" s="12">
        <v>1</v>
      </c>
      <c r="T21" s="369" t="s">
        <v>123</v>
      </c>
      <c r="U21" s="186"/>
      <c r="V21" s="186"/>
      <c r="W21" s="186"/>
      <c r="X21" s="186">
        <v>4</v>
      </c>
      <c r="Y21" s="186">
        <v>1</v>
      </c>
      <c r="Z21" s="186">
        <v>3</v>
      </c>
      <c r="AA21" s="186">
        <v>3</v>
      </c>
      <c r="AB21" s="186">
        <v>0</v>
      </c>
      <c r="AC21" s="186">
        <v>3</v>
      </c>
      <c r="AD21" s="186">
        <v>0</v>
      </c>
      <c r="AE21" s="186">
        <v>0</v>
      </c>
      <c r="AF21" s="186">
        <v>0</v>
      </c>
      <c r="AG21" s="186"/>
      <c r="AH21" s="186"/>
      <c r="AI21" s="186"/>
      <c r="AJ21" s="186">
        <v>9</v>
      </c>
      <c r="AK21" s="186">
        <v>8</v>
      </c>
      <c r="AL21" s="186">
        <v>1</v>
      </c>
    </row>
    <row r="22" spans="1:40" ht="20.100000000000001" hidden="1" customHeight="1">
      <c r="A22" s="369" t="s">
        <v>124</v>
      </c>
      <c r="B22" s="128" t="e">
        <f t="shared" si="3"/>
        <v>#REF!</v>
      </c>
      <c r="C22" s="128" t="e">
        <f>SUM(AB22,AE22,#REF!,#REF!,#REF!,#REF!,#REF!,#REF!,#REF!,#REF!,AK22)</f>
        <v>#REF!</v>
      </c>
      <c r="D22" s="128" t="e">
        <f>SUM(AC22,AF22,#REF!,#REF!,#REF!,#REF!,#REF!,#REF!,#REF!,#REF!,AL22)</f>
        <v>#REF!</v>
      </c>
      <c r="E22" s="129">
        <v>32</v>
      </c>
      <c r="F22" s="129">
        <v>15</v>
      </c>
      <c r="G22" s="129">
        <v>17</v>
      </c>
      <c r="H22" s="129"/>
      <c r="I22" s="129"/>
      <c r="J22" s="129"/>
      <c r="K22" s="129"/>
      <c r="L22" s="129"/>
      <c r="M22" s="129"/>
      <c r="N22" s="129"/>
      <c r="O22" s="129"/>
      <c r="P22" s="129"/>
      <c r="Q22" s="12">
        <v>2</v>
      </c>
      <c r="R22" s="12">
        <v>0</v>
      </c>
      <c r="S22" s="12">
        <v>2</v>
      </c>
      <c r="T22" s="369" t="s">
        <v>124</v>
      </c>
      <c r="U22" s="186"/>
      <c r="V22" s="186"/>
      <c r="W22" s="186"/>
      <c r="X22" s="186">
        <v>8</v>
      </c>
      <c r="Y22" s="186">
        <v>1</v>
      </c>
      <c r="Z22" s="186">
        <v>7</v>
      </c>
      <c r="AA22" s="186">
        <v>5</v>
      </c>
      <c r="AB22" s="186">
        <v>0</v>
      </c>
      <c r="AC22" s="186">
        <v>5</v>
      </c>
      <c r="AD22" s="186">
        <v>0</v>
      </c>
      <c r="AE22" s="186">
        <v>0</v>
      </c>
      <c r="AF22" s="186">
        <v>0</v>
      </c>
      <c r="AG22" s="186"/>
      <c r="AH22" s="186"/>
      <c r="AI22" s="186"/>
      <c r="AJ22" s="186">
        <v>50</v>
      </c>
      <c r="AK22" s="186">
        <v>36</v>
      </c>
      <c r="AL22" s="186">
        <v>14</v>
      </c>
    </row>
    <row r="23" spans="1:40" ht="20.100000000000001" hidden="1" customHeight="1">
      <c r="A23" s="369" t="s">
        <v>125</v>
      </c>
      <c r="B23" s="128" t="e">
        <f t="shared" si="3"/>
        <v>#REF!</v>
      </c>
      <c r="C23" s="128" t="e">
        <f>SUM(AB23,AE23,#REF!,#REF!,#REF!,#REF!,#REF!,#REF!,#REF!,#REF!,AK23)</f>
        <v>#REF!</v>
      </c>
      <c r="D23" s="128" t="e">
        <f>SUM(AC23,AF23,#REF!,#REF!,#REF!,#REF!,#REF!,#REF!,#REF!,#REF!,AL23)</f>
        <v>#REF!</v>
      </c>
      <c r="E23" s="129">
        <v>7</v>
      </c>
      <c r="F23" s="129">
        <v>3</v>
      </c>
      <c r="G23" s="129">
        <v>4</v>
      </c>
      <c r="H23" s="129"/>
      <c r="I23" s="129"/>
      <c r="J23" s="129"/>
      <c r="K23" s="129"/>
      <c r="L23" s="129"/>
      <c r="M23" s="129"/>
      <c r="N23" s="129"/>
      <c r="O23" s="129"/>
      <c r="P23" s="129"/>
      <c r="Q23" s="12">
        <v>0</v>
      </c>
      <c r="R23" s="12">
        <v>0</v>
      </c>
      <c r="S23" s="12">
        <v>0</v>
      </c>
      <c r="T23" s="369" t="s">
        <v>125</v>
      </c>
      <c r="U23" s="186"/>
      <c r="V23" s="186"/>
      <c r="W23" s="186"/>
      <c r="X23" s="186">
        <v>0</v>
      </c>
      <c r="Y23" s="186">
        <v>0</v>
      </c>
      <c r="Z23" s="186">
        <v>0</v>
      </c>
      <c r="AA23" s="186">
        <v>3</v>
      </c>
      <c r="AB23" s="186">
        <v>0</v>
      </c>
      <c r="AC23" s="186">
        <v>3</v>
      </c>
      <c r="AD23" s="186">
        <v>1</v>
      </c>
      <c r="AE23" s="186">
        <v>1</v>
      </c>
      <c r="AF23" s="186">
        <v>0</v>
      </c>
      <c r="AG23" s="186"/>
      <c r="AH23" s="186"/>
      <c r="AI23" s="186"/>
      <c r="AJ23" s="186">
        <v>17</v>
      </c>
      <c r="AK23" s="186">
        <v>15</v>
      </c>
      <c r="AL23" s="186">
        <v>2</v>
      </c>
    </row>
    <row r="24" spans="1:40" ht="20.100000000000001" hidden="1" customHeight="1">
      <c r="A24" s="369" t="s">
        <v>126</v>
      </c>
      <c r="B24" s="128" t="e">
        <f t="shared" si="3"/>
        <v>#REF!</v>
      </c>
      <c r="C24" s="128" t="e">
        <f>SUM(AB24,AE24,#REF!,#REF!,#REF!,#REF!,#REF!,#REF!,#REF!,#REF!,AK24)</f>
        <v>#REF!</v>
      </c>
      <c r="D24" s="128" t="e">
        <f>SUM(AC24,AF24,#REF!,#REF!,#REF!,#REF!,#REF!,#REF!,#REF!,#REF!,AL24)</f>
        <v>#REF!</v>
      </c>
      <c r="E24" s="129">
        <v>20</v>
      </c>
      <c r="F24" s="129">
        <v>4</v>
      </c>
      <c r="G24" s="129">
        <v>16</v>
      </c>
      <c r="H24" s="129"/>
      <c r="I24" s="129"/>
      <c r="J24" s="129"/>
      <c r="K24" s="129"/>
      <c r="L24" s="129"/>
      <c r="M24" s="129"/>
      <c r="N24" s="129"/>
      <c r="O24" s="129"/>
      <c r="P24" s="129"/>
      <c r="Q24" s="12">
        <v>4</v>
      </c>
      <c r="R24" s="12">
        <v>2</v>
      </c>
      <c r="S24" s="12">
        <v>2</v>
      </c>
      <c r="T24" s="369" t="s">
        <v>126</v>
      </c>
      <c r="U24" s="186"/>
      <c r="V24" s="186"/>
      <c r="W24" s="186"/>
      <c r="X24" s="186">
        <v>2</v>
      </c>
      <c r="Y24" s="186">
        <v>2</v>
      </c>
      <c r="Z24" s="186">
        <v>0</v>
      </c>
      <c r="AA24" s="186">
        <v>5</v>
      </c>
      <c r="AB24" s="186">
        <v>2</v>
      </c>
      <c r="AC24" s="186">
        <v>3</v>
      </c>
      <c r="AD24" s="186">
        <v>1</v>
      </c>
      <c r="AE24" s="186">
        <v>1</v>
      </c>
      <c r="AF24" s="186">
        <v>0</v>
      </c>
      <c r="AG24" s="186"/>
      <c r="AH24" s="186"/>
      <c r="AI24" s="186"/>
      <c r="AJ24" s="186">
        <v>53</v>
      </c>
      <c r="AK24" s="186">
        <v>43</v>
      </c>
      <c r="AL24" s="186">
        <v>10</v>
      </c>
    </row>
    <row r="25" spans="1:40" ht="20.100000000000001" hidden="1" customHeight="1">
      <c r="A25" s="369" t="s">
        <v>127</v>
      </c>
      <c r="B25" s="128" t="e">
        <f t="shared" si="3"/>
        <v>#REF!</v>
      </c>
      <c r="C25" s="128" t="e">
        <f>SUM(AB25,AE25,#REF!,#REF!,#REF!,#REF!,#REF!,#REF!,#REF!,#REF!,AK25)</f>
        <v>#REF!</v>
      </c>
      <c r="D25" s="128" t="e">
        <f>SUM(AC25,AF25,#REF!,#REF!,#REF!,#REF!,#REF!,#REF!,#REF!,#REF!,AL25)</f>
        <v>#REF!</v>
      </c>
      <c r="E25" s="129">
        <v>10</v>
      </c>
      <c r="F25" s="129">
        <v>1</v>
      </c>
      <c r="G25" s="129">
        <v>9</v>
      </c>
      <c r="H25" s="129"/>
      <c r="I25" s="129"/>
      <c r="J25" s="129"/>
      <c r="K25" s="129"/>
      <c r="L25" s="129"/>
      <c r="M25" s="129"/>
      <c r="N25" s="129"/>
      <c r="O25" s="129"/>
      <c r="P25" s="129"/>
      <c r="Q25" s="12">
        <v>5</v>
      </c>
      <c r="R25" s="12">
        <v>4</v>
      </c>
      <c r="S25" s="12">
        <v>1</v>
      </c>
      <c r="T25" s="369" t="s">
        <v>127</v>
      </c>
      <c r="U25" s="186"/>
      <c r="V25" s="186"/>
      <c r="W25" s="186"/>
      <c r="X25" s="186">
        <v>1</v>
      </c>
      <c r="Y25" s="186">
        <v>0</v>
      </c>
      <c r="Z25" s="186">
        <v>1</v>
      </c>
      <c r="AA25" s="186">
        <v>3</v>
      </c>
      <c r="AB25" s="186">
        <v>2</v>
      </c>
      <c r="AC25" s="186">
        <v>1</v>
      </c>
      <c r="AD25" s="186">
        <v>1</v>
      </c>
      <c r="AE25" s="186">
        <v>1</v>
      </c>
      <c r="AF25" s="186">
        <v>0</v>
      </c>
      <c r="AG25" s="186"/>
      <c r="AH25" s="186"/>
      <c r="AI25" s="186"/>
      <c r="AJ25" s="186">
        <v>7</v>
      </c>
      <c r="AK25" s="186">
        <v>3</v>
      </c>
      <c r="AL25" s="186">
        <v>4</v>
      </c>
    </row>
    <row r="26" spans="1:40" ht="20.100000000000001" hidden="1" customHeight="1">
      <c r="A26" s="369" t="s">
        <v>128</v>
      </c>
      <c r="B26" s="128" t="e">
        <f t="shared" si="3"/>
        <v>#REF!</v>
      </c>
      <c r="C26" s="128" t="e">
        <f>SUM(AB26,AE26,#REF!,#REF!,#REF!,#REF!,#REF!,#REF!,#REF!,#REF!,AK26)</f>
        <v>#REF!</v>
      </c>
      <c r="D26" s="128" t="e">
        <f>SUM(AC26,AF26,#REF!,#REF!,#REF!,#REF!,#REF!,#REF!,#REF!,#REF!,AL26)</f>
        <v>#REF!</v>
      </c>
      <c r="E26" s="129">
        <v>25</v>
      </c>
      <c r="F26" s="129">
        <v>16</v>
      </c>
      <c r="G26" s="129">
        <v>9</v>
      </c>
      <c r="H26" s="129"/>
      <c r="I26" s="129"/>
      <c r="J26" s="129"/>
      <c r="K26" s="129"/>
      <c r="L26" s="129"/>
      <c r="M26" s="129"/>
      <c r="N26" s="129"/>
      <c r="O26" s="129"/>
      <c r="P26" s="129"/>
      <c r="Q26" s="12">
        <v>2</v>
      </c>
      <c r="R26" s="12">
        <v>0</v>
      </c>
      <c r="S26" s="12">
        <v>2</v>
      </c>
      <c r="T26" s="369" t="s">
        <v>128</v>
      </c>
      <c r="U26" s="186"/>
      <c r="V26" s="186"/>
      <c r="W26" s="186"/>
      <c r="X26" s="186">
        <v>8</v>
      </c>
      <c r="Y26" s="186">
        <v>6</v>
      </c>
      <c r="Z26" s="186">
        <v>2</v>
      </c>
      <c r="AA26" s="186">
        <v>3</v>
      </c>
      <c r="AB26" s="186">
        <v>0</v>
      </c>
      <c r="AC26" s="186">
        <v>3</v>
      </c>
      <c r="AD26" s="186">
        <v>0</v>
      </c>
      <c r="AE26" s="186">
        <v>0</v>
      </c>
      <c r="AF26" s="186">
        <v>0</v>
      </c>
      <c r="AG26" s="186"/>
      <c r="AH26" s="186"/>
      <c r="AI26" s="186"/>
      <c r="AJ26" s="186">
        <v>19</v>
      </c>
      <c r="AK26" s="186">
        <v>16</v>
      </c>
      <c r="AL26" s="186">
        <v>3</v>
      </c>
    </row>
    <row r="27" spans="1:40" ht="20.100000000000001" hidden="1" customHeight="1">
      <c r="A27" s="369" t="s">
        <v>129</v>
      </c>
      <c r="B27" s="128" t="e">
        <f t="shared" si="3"/>
        <v>#REF!</v>
      </c>
      <c r="C27" s="128" t="e">
        <f>SUM(AB27,AE27,#REF!,#REF!,#REF!,#REF!,#REF!,#REF!,#REF!,#REF!,AK27)</f>
        <v>#REF!</v>
      </c>
      <c r="D27" s="128" t="e">
        <f>SUM(AC27,AF27,#REF!,#REF!,#REF!,#REF!,#REF!,#REF!,#REF!,#REF!,AL27)</f>
        <v>#REF!</v>
      </c>
      <c r="E27" s="129">
        <v>13</v>
      </c>
      <c r="F27" s="129">
        <v>3</v>
      </c>
      <c r="G27" s="129">
        <v>10</v>
      </c>
      <c r="H27" s="129"/>
      <c r="I27" s="129"/>
      <c r="J27" s="129"/>
      <c r="K27" s="129"/>
      <c r="L27" s="129"/>
      <c r="M27" s="129"/>
      <c r="N27" s="129"/>
      <c r="O27" s="129"/>
      <c r="P27" s="129"/>
      <c r="Q27" s="12">
        <v>1</v>
      </c>
      <c r="R27" s="12">
        <v>0</v>
      </c>
      <c r="S27" s="12">
        <v>1</v>
      </c>
      <c r="T27" s="369" t="s">
        <v>129</v>
      </c>
      <c r="U27" s="186"/>
      <c r="V27" s="186"/>
      <c r="W27" s="186"/>
      <c r="X27" s="186">
        <v>0</v>
      </c>
      <c r="Y27" s="186">
        <v>0</v>
      </c>
      <c r="Z27" s="186">
        <v>0</v>
      </c>
      <c r="AA27" s="186">
        <v>2</v>
      </c>
      <c r="AB27" s="186">
        <v>0</v>
      </c>
      <c r="AC27" s="186">
        <v>2</v>
      </c>
      <c r="AD27" s="186">
        <v>1</v>
      </c>
      <c r="AE27" s="186">
        <v>1</v>
      </c>
      <c r="AF27" s="186">
        <v>0</v>
      </c>
      <c r="AG27" s="186"/>
      <c r="AH27" s="186"/>
      <c r="AI27" s="186"/>
      <c r="AJ27" s="186">
        <v>177</v>
      </c>
      <c r="AK27" s="186">
        <v>150</v>
      </c>
      <c r="AL27" s="186">
        <v>27</v>
      </c>
    </row>
    <row r="28" spans="1:40" ht="50.1" customHeight="1">
      <c r="A28" s="321">
        <v>2017</v>
      </c>
      <c r="B28" s="186">
        <v>945</v>
      </c>
      <c r="C28" s="186">
        <v>555</v>
      </c>
      <c r="D28" s="186">
        <v>390</v>
      </c>
      <c r="E28" s="186">
        <v>209</v>
      </c>
      <c r="F28" s="186">
        <v>72</v>
      </c>
      <c r="G28" s="186">
        <v>137</v>
      </c>
      <c r="H28" s="186">
        <v>173</v>
      </c>
      <c r="I28" s="186">
        <v>172</v>
      </c>
      <c r="J28" s="186">
        <v>1</v>
      </c>
      <c r="K28" s="186">
        <v>105</v>
      </c>
      <c r="L28" s="186">
        <v>69</v>
      </c>
      <c r="M28" s="186">
        <v>36</v>
      </c>
      <c r="N28" s="186">
        <v>89</v>
      </c>
      <c r="O28" s="186">
        <v>89</v>
      </c>
      <c r="P28" s="186">
        <v>0</v>
      </c>
      <c r="Q28" s="745">
        <v>49</v>
      </c>
      <c r="R28" s="745">
        <v>14</v>
      </c>
      <c r="S28" s="745">
        <v>35</v>
      </c>
      <c r="T28" s="321">
        <v>2017</v>
      </c>
      <c r="U28" s="186">
        <v>47</v>
      </c>
      <c r="V28" s="186">
        <v>15</v>
      </c>
      <c r="W28" s="186">
        <v>32</v>
      </c>
      <c r="X28" s="186">
        <v>49</v>
      </c>
      <c r="Y28" s="186">
        <v>23</v>
      </c>
      <c r="Z28" s="186">
        <v>26</v>
      </c>
      <c r="AA28" s="186">
        <v>37</v>
      </c>
      <c r="AB28" s="186">
        <v>4</v>
      </c>
      <c r="AC28" s="186">
        <v>33</v>
      </c>
      <c r="AD28" s="186">
        <v>17</v>
      </c>
      <c r="AE28" s="186">
        <v>10</v>
      </c>
      <c r="AF28" s="186">
        <v>7</v>
      </c>
      <c r="AG28" s="186">
        <v>18</v>
      </c>
      <c r="AH28" s="186">
        <v>13</v>
      </c>
      <c r="AI28" s="186">
        <v>5</v>
      </c>
      <c r="AJ28" s="186">
        <v>152</v>
      </c>
      <c r="AK28" s="186">
        <v>74</v>
      </c>
      <c r="AL28" s="186">
        <v>78</v>
      </c>
    </row>
    <row r="29" spans="1:40" s="25" customFormat="1" ht="15" hidden="1" customHeight="1">
      <c r="A29" s="372"/>
      <c r="B29" s="130"/>
      <c r="C29" s="131"/>
      <c r="D29" s="131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"/>
      <c r="R29" s="13"/>
      <c r="S29" s="13"/>
      <c r="T29" s="14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5"/>
      <c r="AH29" s="15"/>
      <c r="AI29" s="15"/>
      <c r="AJ29" s="15"/>
      <c r="AK29" s="15"/>
      <c r="AL29" s="15"/>
    </row>
    <row r="30" spans="1:40" s="27" customFormat="1" ht="20.100000000000001" hidden="1" customHeight="1">
      <c r="A30" s="101" t="s">
        <v>578</v>
      </c>
      <c r="B30" s="133">
        <v>298</v>
      </c>
      <c r="C30" s="133">
        <v>134</v>
      </c>
      <c r="D30" s="134">
        <v>164</v>
      </c>
      <c r="E30" s="373">
        <v>85</v>
      </c>
      <c r="F30" s="373">
        <v>26</v>
      </c>
      <c r="G30" s="373">
        <v>59</v>
      </c>
      <c r="H30" s="373">
        <v>19</v>
      </c>
      <c r="I30" s="374">
        <v>19</v>
      </c>
      <c r="J30" s="374">
        <v>0</v>
      </c>
      <c r="K30" s="373">
        <v>18</v>
      </c>
      <c r="L30" s="373">
        <v>15</v>
      </c>
      <c r="M30" s="373">
        <v>3</v>
      </c>
      <c r="N30" s="373">
        <v>4</v>
      </c>
      <c r="O30" s="373">
        <v>4</v>
      </c>
      <c r="P30" s="373">
        <v>0</v>
      </c>
      <c r="Q30" s="375">
        <v>31</v>
      </c>
      <c r="R30" s="375">
        <v>9</v>
      </c>
      <c r="S30" s="375">
        <v>22</v>
      </c>
      <c r="T30" s="83" t="s">
        <v>336</v>
      </c>
      <c r="U30" s="375">
        <v>3</v>
      </c>
      <c r="V30" s="375">
        <v>0</v>
      </c>
      <c r="W30" s="375">
        <v>3</v>
      </c>
      <c r="X30" s="376">
        <v>19</v>
      </c>
      <c r="Y30" s="375">
        <v>9</v>
      </c>
      <c r="Z30" s="375">
        <v>10</v>
      </c>
      <c r="AA30" s="96">
        <v>11</v>
      </c>
      <c r="AB30" s="375">
        <v>0</v>
      </c>
      <c r="AC30" s="375">
        <v>11</v>
      </c>
      <c r="AD30" s="375">
        <v>8</v>
      </c>
      <c r="AE30" s="375">
        <v>4</v>
      </c>
      <c r="AF30" s="375">
        <v>4</v>
      </c>
      <c r="AG30" s="376">
        <v>12</v>
      </c>
      <c r="AH30" s="376">
        <v>11</v>
      </c>
      <c r="AI30" s="376">
        <v>1</v>
      </c>
      <c r="AJ30" s="376">
        <v>88</v>
      </c>
      <c r="AK30" s="376">
        <v>37</v>
      </c>
      <c r="AL30" s="376">
        <v>51</v>
      </c>
    </row>
    <row r="31" spans="1:40" ht="20.100000000000001" hidden="1" customHeight="1">
      <c r="A31" s="101" t="s">
        <v>579</v>
      </c>
      <c r="B31" s="133">
        <v>62</v>
      </c>
      <c r="C31" s="133">
        <v>42</v>
      </c>
      <c r="D31" s="133">
        <v>20</v>
      </c>
      <c r="E31" s="377">
        <v>10</v>
      </c>
      <c r="F31" s="377">
        <v>4</v>
      </c>
      <c r="G31" s="377">
        <v>6</v>
      </c>
      <c r="H31" s="377">
        <v>17</v>
      </c>
      <c r="I31" s="203">
        <v>17</v>
      </c>
      <c r="J31" s="203">
        <v>0</v>
      </c>
      <c r="K31" s="377">
        <v>2</v>
      </c>
      <c r="L31" s="377">
        <v>2</v>
      </c>
      <c r="M31" s="377">
        <v>0</v>
      </c>
      <c r="N31" s="377">
        <v>3</v>
      </c>
      <c r="O31" s="377">
        <v>3</v>
      </c>
      <c r="P31" s="377">
        <v>0</v>
      </c>
      <c r="Q31" s="378">
        <v>4</v>
      </c>
      <c r="R31" s="378">
        <v>0</v>
      </c>
      <c r="S31" s="378">
        <v>4</v>
      </c>
      <c r="T31" s="83" t="s">
        <v>121</v>
      </c>
      <c r="U31" s="378">
        <v>4</v>
      </c>
      <c r="V31" s="378">
        <v>3</v>
      </c>
      <c r="W31" s="378">
        <v>1</v>
      </c>
      <c r="X31" s="378">
        <v>3</v>
      </c>
      <c r="Y31" s="378">
        <v>1</v>
      </c>
      <c r="Z31" s="378">
        <v>2</v>
      </c>
      <c r="AA31" s="97">
        <v>0</v>
      </c>
      <c r="AB31" s="378">
        <v>0</v>
      </c>
      <c r="AC31" s="378">
        <v>0</v>
      </c>
      <c r="AD31" s="378">
        <v>3</v>
      </c>
      <c r="AE31" s="378">
        <v>2</v>
      </c>
      <c r="AF31" s="378">
        <v>1</v>
      </c>
      <c r="AG31" s="378">
        <v>1</v>
      </c>
      <c r="AH31" s="378">
        <v>1</v>
      </c>
      <c r="AI31" s="378">
        <v>0</v>
      </c>
      <c r="AJ31" s="378">
        <v>15</v>
      </c>
      <c r="AK31" s="378">
        <v>9</v>
      </c>
      <c r="AL31" s="378">
        <v>6</v>
      </c>
    </row>
    <row r="32" spans="1:40" ht="20.100000000000001" hidden="1" customHeight="1">
      <c r="A32" s="101" t="s">
        <v>580</v>
      </c>
      <c r="B32" s="133">
        <v>23</v>
      </c>
      <c r="C32" s="133">
        <v>13</v>
      </c>
      <c r="D32" s="133">
        <v>10</v>
      </c>
      <c r="E32" s="377">
        <v>3</v>
      </c>
      <c r="F32" s="377">
        <v>0</v>
      </c>
      <c r="G32" s="377">
        <v>3</v>
      </c>
      <c r="H32" s="377">
        <v>4</v>
      </c>
      <c r="I32" s="203">
        <v>4</v>
      </c>
      <c r="J32" s="203">
        <v>0</v>
      </c>
      <c r="K32" s="377">
        <v>0</v>
      </c>
      <c r="L32" s="377">
        <v>0</v>
      </c>
      <c r="M32" s="377">
        <v>0</v>
      </c>
      <c r="N32" s="377">
        <v>1</v>
      </c>
      <c r="O32" s="377">
        <v>1</v>
      </c>
      <c r="P32" s="377">
        <v>0</v>
      </c>
      <c r="Q32" s="378">
        <v>1</v>
      </c>
      <c r="R32" s="378">
        <v>0</v>
      </c>
      <c r="S32" s="378">
        <v>1</v>
      </c>
      <c r="T32" s="83" t="s">
        <v>122</v>
      </c>
      <c r="U32" s="378">
        <v>0</v>
      </c>
      <c r="V32" s="378">
        <v>0</v>
      </c>
      <c r="W32" s="378">
        <v>0</v>
      </c>
      <c r="X32" s="378">
        <v>1</v>
      </c>
      <c r="Y32" s="378">
        <v>1</v>
      </c>
      <c r="Z32" s="378">
        <v>0</v>
      </c>
      <c r="AA32" s="93">
        <v>2</v>
      </c>
      <c r="AB32" s="378">
        <v>0</v>
      </c>
      <c r="AC32" s="378">
        <v>2</v>
      </c>
      <c r="AD32" s="378">
        <v>1</v>
      </c>
      <c r="AE32" s="378">
        <v>1</v>
      </c>
      <c r="AF32" s="378">
        <v>0</v>
      </c>
      <c r="AG32" s="378">
        <v>0</v>
      </c>
      <c r="AH32" s="378">
        <v>0</v>
      </c>
      <c r="AI32" s="378">
        <v>0</v>
      </c>
      <c r="AJ32" s="378">
        <v>10</v>
      </c>
      <c r="AK32" s="378">
        <v>6</v>
      </c>
      <c r="AL32" s="378">
        <v>4</v>
      </c>
    </row>
    <row r="33" spans="1:38" ht="20.100000000000001" hidden="1" customHeight="1">
      <c r="A33" s="101" t="s">
        <v>581</v>
      </c>
      <c r="B33" s="133">
        <v>29</v>
      </c>
      <c r="C33" s="133">
        <v>12</v>
      </c>
      <c r="D33" s="133">
        <v>17</v>
      </c>
      <c r="E33" s="377">
        <v>11</v>
      </c>
      <c r="F33" s="377">
        <v>2</v>
      </c>
      <c r="G33" s="377">
        <v>9</v>
      </c>
      <c r="H33" s="377">
        <v>5</v>
      </c>
      <c r="I33" s="203">
        <v>5</v>
      </c>
      <c r="J33" s="203">
        <v>0</v>
      </c>
      <c r="K33" s="377">
        <v>2</v>
      </c>
      <c r="L33" s="377">
        <v>1</v>
      </c>
      <c r="M33" s="377">
        <v>1</v>
      </c>
      <c r="N33" s="377">
        <v>3</v>
      </c>
      <c r="O33" s="377">
        <v>3</v>
      </c>
      <c r="P33" s="377">
        <v>0</v>
      </c>
      <c r="Q33" s="378">
        <v>1</v>
      </c>
      <c r="R33" s="378">
        <v>0</v>
      </c>
      <c r="S33" s="378">
        <v>1</v>
      </c>
      <c r="T33" s="83" t="s">
        <v>123</v>
      </c>
      <c r="U33" s="378">
        <v>0</v>
      </c>
      <c r="V33" s="378">
        <v>0</v>
      </c>
      <c r="W33" s="378">
        <v>0</v>
      </c>
      <c r="X33" s="378">
        <v>4</v>
      </c>
      <c r="Y33" s="378">
        <v>1</v>
      </c>
      <c r="Z33" s="378">
        <v>3</v>
      </c>
      <c r="AA33" s="93">
        <v>3</v>
      </c>
      <c r="AB33" s="378">
        <v>0</v>
      </c>
      <c r="AC33" s="378">
        <v>3</v>
      </c>
      <c r="AD33" s="378">
        <v>0</v>
      </c>
      <c r="AE33" s="378">
        <v>0</v>
      </c>
      <c r="AF33" s="378">
        <v>0</v>
      </c>
      <c r="AG33" s="378">
        <v>0</v>
      </c>
      <c r="AH33" s="378">
        <v>0</v>
      </c>
      <c r="AI33" s="378">
        <v>0</v>
      </c>
      <c r="AJ33" s="378"/>
      <c r="AK33" s="378"/>
      <c r="AL33" s="378"/>
    </row>
    <row r="34" spans="1:38" ht="20.100000000000001" hidden="1" customHeight="1">
      <c r="A34" s="101" t="s">
        <v>582</v>
      </c>
      <c r="B34" s="133">
        <v>94</v>
      </c>
      <c r="C34" s="134">
        <v>46</v>
      </c>
      <c r="D34" s="134">
        <v>48</v>
      </c>
      <c r="E34" s="377">
        <v>29</v>
      </c>
      <c r="F34" s="377">
        <v>15</v>
      </c>
      <c r="G34" s="377">
        <v>14</v>
      </c>
      <c r="H34" s="377">
        <v>6</v>
      </c>
      <c r="I34" s="203">
        <v>6</v>
      </c>
      <c r="J34" s="203">
        <v>0</v>
      </c>
      <c r="K34" s="377">
        <v>26</v>
      </c>
      <c r="L34" s="377">
        <v>10</v>
      </c>
      <c r="M34" s="377">
        <v>16</v>
      </c>
      <c r="N34" s="377">
        <v>13</v>
      </c>
      <c r="O34" s="377">
        <v>13</v>
      </c>
      <c r="P34" s="377">
        <v>0</v>
      </c>
      <c r="Q34" s="378">
        <v>2</v>
      </c>
      <c r="R34" s="378">
        <v>0</v>
      </c>
      <c r="S34" s="378">
        <v>2</v>
      </c>
      <c r="T34" s="83" t="s">
        <v>124</v>
      </c>
      <c r="U34" s="378">
        <v>4</v>
      </c>
      <c r="V34" s="378">
        <v>0</v>
      </c>
      <c r="W34" s="378">
        <v>4</v>
      </c>
      <c r="X34" s="378">
        <v>7</v>
      </c>
      <c r="Y34" s="378">
        <v>1</v>
      </c>
      <c r="Z34" s="378">
        <v>6</v>
      </c>
      <c r="AA34" s="93">
        <v>5</v>
      </c>
      <c r="AB34" s="378">
        <v>0</v>
      </c>
      <c r="AC34" s="378">
        <v>5</v>
      </c>
      <c r="AD34" s="378">
        <v>0</v>
      </c>
      <c r="AE34" s="378">
        <v>0</v>
      </c>
      <c r="AF34" s="378">
        <v>0</v>
      </c>
      <c r="AG34" s="378">
        <v>0</v>
      </c>
      <c r="AH34" s="378">
        <v>0</v>
      </c>
      <c r="AI34" s="378">
        <v>0</v>
      </c>
      <c r="AJ34" s="378">
        <v>2</v>
      </c>
      <c r="AK34" s="378">
        <v>1</v>
      </c>
      <c r="AL34" s="378">
        <v>1</v>
      </c>
    </row>
    <row r="35" spans="1:38" ht="20.100000000000001" hidden="1" customHeight="1">
      <c r="A35" s="101" t="s">
        <v>583</v>
      </c>
      <c r="B35" s="133">
        <v>35</v>
      </c>
      <c r="C35" s="133">
        <v>24</v>
      </c>
      <c r="D35" s="134">
        <v>11</v>
      </c>
      <c r="E35" s="377">
        <v>5</v>
      </c>
      <c r="F35" s="377">
        <v>0</v>
      </c>
      <c r="G35" s="377">
        <v>5</v>
      </c>
      <c r="H35" s="377">
        <v>15</v>
      </c>
      <c r="I35" s="203">
        <v>15</v>
      </c>
      <c r="J35" s="203">
        <v>0</v>
      </c>
      <c r="K35" s="377">
        <v>3</v>
      </c>
      <c r="L35" s="377">
        <v>3</v>
      </c>
      <c r="M35" s="377">
        <v>0</v>
      </c>
      <c r="N35" s="377">
        <v>0</v>
      </c>
      <c r="O35" s="377">
        <v>0</v>
      </c>
      <c r="P35" s="377">
        <v>0</v>
      </c>
      <c r="Q35" s="378">
        <v>1</v>
      </c>
      <c r="R35" s="378">
        <v>0</v>
      </c>
      <c r="S35" s="378">
        <v>1</v>
      </c>
      <c r="T35" s="83" t="s">
        <v>125</v>
      </c>
      <c r="U35" s="378">
        <v>3</v>
      </c>
      <c r="V35" s="378">
        <v>3</v>
      </c>
      <c r="W35" s="378">
        <v>0</v>
      </c>
      <c r="X35" s="378">
        <v>1</v>
      </c>
      <c r="Y35" s="378">
        <v>0</v>
      </c>
      <c r="Z35" s="378">
        <v>1</v>
      </c>
      <c r="AA35" s="93">
        <v>3</v>
      </c>
      <c r="AB35" s="378">
        <v>0</v>
      </c>
      <c r="AC35" s="378">
        <v>3</v>
      </c>
      <c r="AD35" s="378">
        <v>2</v>
      </c>
      <c r="AE35" s="378">
        <v>1</v>
      </c>
      <c r="AF35" s="378">
        <v>1</v>
      </c>
      <c r="AG35" s="378">
        <v>0</v>
      </c>
      <c r="AH35" s="378">
        <v>0</v>
      </c>
      <c r="AI35" s="378">
        <v>0</v>
      </c>
      <c r="AJ35" s="378">
        <v>2</v>
      </c>
      <c r="AK35" s="378">
        <v>2</v>
      </c>
      <c r="AL35" s="378"/>
    </row>
    <row r="36" spans="1:38" ht="20.100000000000001" hidden="1" customHeight="1">
      <c r="A36" s="101" t="s">
        <v>584</v>
      </c>
      <c r="B36" s="133">
        <v>97</v>
      </c>
      <c r="C36" s="133">
        <v>62</v>
      </c>
      <c r="D36" s="134">
        <v>35</v>
      </c>
      <c r="E36" s="377">
        <v>25</v>
      </c>
      <c r="F36" s="377">
        <v>6</v>
      </c>
      <c r="G36" s="377">
        <v>19</v>
      </c>
      <c r="H36" s="377">
        <v>23</v>
      </c>
      <c r="I36" s="203">
        <v>23</v>
      </c>
      <c r="J36" s="203">
        <v>0</v>
      </c>
      <c r="K36" s="377">
        <v>13</v>
      </c>
      <c r="L36" s="377">
        <v>11</v>
      </c>
      <c r="M36" s="377">
        <v>2</v>
      </c>
      <c r="N36" s="377">
        <v>2</v>
      </c>
      <c r="O36" s="377">
        <v>2</v>
      </c>
      <c r="P36" s="377">
        <v>0</v>
      </c>
      <c r="Q36" s="378">
        <v>3</v>
      </c>
      <c r="R36" s="378">
        <v>2</v>
      </c>
      <c r="S36" s="378">
        <v>1</v>
      </c>
      <c r="T36" s="83" t="s">
        <v>126</v>
      </c>
      <c r="U36" s="378">
        <v>3</v>
      </c>
      <c r="V36" s="378">
        <v>2</v>
      </c>
      <c r="W36" s="378">
        <v>1</v>
      </c>
      <c r="X36" s="378">
        <v>3</v>
      </c>
      <c r="Y36" s="378">
        <v>3</v>
      </c>
      <c r="Z36" s="378">
        <v>0</v>
      </c>
      <c r="AA36" s="93">
        <v>5</v>
      </c>
      <c r="AB36" s="378">
        <v>2</v>
      </c>
      <c r="AC36" s="378">
        <v>3</v>
      </c>
      <c r="AD36" s="378">
        <v>1</v>
      </c>
      <c r="AE36" s="378">
        <v>0</v>
      </c>
      <c r="AF36" s="378">
        <v>1</v>
      </c>
      <c r="AG36" s="378">
        <v>0</v>
      </c>
      <c r="AH36" s="378">
        <v>0</v>
      </c>
      <c r="AI36" s="378">
        <v>0</v>
      </c>
      <c r="AJ36" s="378">
        <v>19</v>
      </c>
      <c r="AK36" s="378">
        <v>11</v>
      </c>
      <c r="AL36" s="378">
        <v>8</v>
      </c>
    </row>
    <row r="37" spans="1:38" ht="20.100000000000001" hidden="1" customHeight="1">
      <c r="A37" s="101" t="s">
        <v>585</v>
      </c>
      <c r="B37" s="133">
        <v>25</v>
      </c>
      <c r="C37" s="133">
        <v>11</v>
      </c>
      <c r="D37" s="134">
        <v>14</v>
      </c>
      <c r="E37" s="377">
        <v>7</v>
      </c>
      <c r="F37" s="377">
        <v>1</v>
      </c>
      <c r="G37" s="377">
        <v>6</v>
      </c>
      <c r="H37" s="377">
        <v>0</v>
      </c>
      <c r="I37" s="203">
        <v>0</v>
      </c>
      <c r="J37" s="203">
        <v>0</v>
      </c>
      <c r="K37" s="377">
        <v>1</v>
      </c>
      <c r="L37" s="377">
        <v>1</v>
      </c>
      <c r="M37" s="377">
        <v>0</v>
      </c>
      <c r="N37" s="377">
        <v>0</v>
      </c>
      <c r="O37" s="377">
        <v>0</v>
      </c>
      <c r="P37" s="377">
        <v>0</v>
      </c>
      <c r="Q37" s="378">
        <v>4</v>
      </c>
      <c r="R37" s="378">
        <v>3</v>
      </c>
      <c r="S37" s="378">
        <v>1</v>
      </c>
      <c r="T37" s="83" t="s">
        <v>127</v>
      </c>
      <c r="U37" s="378">
        <v>0</v>
      </c>
      <c r="V37" s="378">
        <v>0</v>
      </c>
      <c r="W37" s="378">
        <v>0</v>
      </c>
      <c r="X37" s="378">
        <v>3</v>
      </c>
      <c r="Y37" s="378">
        <v>1</v>
      </c>
      <c r="Z37" s="378">
        <v>2</v>
      </c>
      <c r="AA37" s="93">
        <v>3</v>
      </c>
      <c r="AB37" s="378">
        <v>2</v>
      </c>
      <c r="AC37" s="378">
        <v>1</v>
      </c>
      <c r="AD37" s="378">
        <v>1</v>
      </c>
      <c r="AE37" s="378">
        <v>1</v>
      </c>
      <c r="AF37" s="378">
        <v>0</v>
      </c>
      <c r="AG37" s="378">
        <v>0</v>
      </c>
      <c r="AH37" s="378">
        <v>0</v>
      </c>
      <c r="AI37" s="378">
        <v>0</v>
      </c>
      <c r="AJ37" s="378">
        <v>6</v>
      </c>
      <c r="AK37" s="378">
        <v>2</v>
      </c>
      <c r="AL37" s="378">
        <v>4</v>
      </c>
    </row>
    <row r="38" spans="1:38" ht="20.100000000000001" hidden="1" customHeight="1">
      <c r="A38" s="101" t="s">
        <v>586</v>
      </c>
      <c r="B38" s="133">
        <v>51</v>
      </c>
      <c r="C38" s="133">
        <v>33</v>
      </c>
      <c r="D38" s="134">
        <v>18</v>
      </c>
      <c r="E38" s="377">
        <v>22</v>
      </c>
      <c r="F38" s="377">
        <v>15</v>
      </c>
      <c r="G38" s="377">
        <v>7</v>
      </c>
      <c r="H38" s="377">
        <v>2</v>
      </c>
      <c r="I38" s="203">
        <v>2</v>
      </c>
      <c r="J38" s="203">
        <v>0</v>
      </c>
      <c r="K38" s="377">
        <v>9</v>
      </c>
      <c r="L38" s="377">
        <v>7</v>
      </c>
      <c r="M38" s="377">
        <v>2</v>
      </c>
      <c r="N38" s="377">
        <v>1</v>
      </c>
      <c r="O38" s="377">
        <v>1</v>
      </c>
      <c r="P38" s="377">
        <v>0</v>
      </c>
      <c r="Q38" s="378">
        <v>1</v>
      </c>
      <c r="R38" s="378">
        <v>0</v>
      </c>
      <c r="S38" s="378">
        <v>1</v>
      </c>
      <c r="T38" s="83" t="s">
        <v>128</v>
      </c>
      <c r="U38" s="378">
        <v>1</v>
      </c>
      <c r="V38" s="378">
        <v>0</v>
      </c>
      <c r="W38" s="378">
        <v>1</v>
      </c>
      <c r="X38" s="378">
        <v>8</v>
      </c>
      <c r="Y38" s="378">
        <v>6</v>
      </c>
      <c r="Z38" s="378">
        <v>2</v>
      </c>
      <c r="AA38" s="93">
        <v>3</v>
      </c>
      <c r="AB38" s="378">
        <v>0</v>
      </c>
      <c r="AC38" s="378">
        <v>3</v>
      </c>
      <c r="AD38" s="378">
        <v>0</v>
      </c>
      <c r="AE38" s="378">
        <v>0</v>
      </c>
      <c r="AF38" s="378">
        <v>0</v>
      </c>
      <c r="AG38" s="378">
        <v>0</v>
      </c>
      <c r="AH38" s="378">
        <v>0</v>
      </c>
      <c r="AI38" s="378">
        <v>0</v>
      </c>
      <c r="AJ38" s="378">
        <v>4</v>
      </c>
      <c r="AK38" s="378">
        <v>2</v>
      </c>
      <c r="AL38" s="378">
        <v>2</v>
      </c>
    </row>
    <row r="39" spans="1:38" ht="20.100000000000001" hidden="1" customHeight="1">
      <c r="A39" s="101" t="s">
        <v>587</v>
      </c>
      <c r="B39" s="133">
        <v>231</v>
      </c>
      <c r="C39" s="133">
        <v>178</v>
      </c>
      <c r="D39" s="134">
        <v>53</v>
      </c>
      <c r="E39" s="377">
        <v>12</v>
      </c>
      <c r="F39" s="377">
        <v>3</v>
      </c>
      <c r="G39" s="377">
        <v>9</v>
      </c>
      <c r="H39" s="377">
        <v>82</v>
      </c>
      <c r="I39" s="203">
        <v>81</v>
      </c>
      <c r="J39" s="203">
        <v>1</v>
      </c>
      <c r="K39" s="377">
        <v>31</v>
      </c>
      <c r="L39" s="377">
        <v>19</v>
      </c>
      <c r="M39" s="377">
        <v>12</v>
      </c>
      <c r="N39" s="377">
        <v>62</v>
      </c>
      <c r="O39" s="377">
        <v>62</v>
      </c>
      <c r="P39" s="377">
        <v>0</v>
      </c>
      <c r="Q39" s="378">
        <v>1</v>
      </c>
      <c r="R39" s="378">
        <v>0</v>
      </c>
      <c r="S39" s="378">
        <v>1</v>
      </c>
      <c r="T39" s="83" t="s">
        <v>129</v>
      </c>
      <c r="U39" s="378">
        <v>29</v>
      </c>
      <c r="V39" s="378">
        <v>7</v>
      </c>
      <c r="W39" s="378">
        <v>22</v>
      </c>
      <c r="X39" s="378">
        <v>0</v>
      </c>
      <c r="Y39" s="378">
        <v>0</v>
      </c>
      <c r="Z39" s="378">
        <v>0</v>
      </c>
      <c r="AA39" s="93">
        <v>2</v>
      </c>
      <c r="AB39" s="378">
        <v>0</v>
      </c>
      <c r="AC39" s="378">
        <v>2</v>
      </c>
      <c r="AD39" s="378">
        <v>1</v>
      </c>
      <c r="AE39" s="378">
        <v>1</v>
      </c>
      <c r="AF39" s="378">
        <v>0</v>
      </c>
      <c r="AG39" s="378">
        <v>5</v>
      </c>
      <c r="AH39" s="378">
        <v>1</v>
      </c>
      <c r="AI39" s="378">
        <v>4</v>
      </c>
      <c r="AJ39" s="378">
        <v>6</v>
      </c>
      <c r="AK39" s="378">
        <v>4</v>
      </c>
      <c r="AL39" s="378">
        <v>2</v>
      </c>
    </row>
    <row r="40" spans="1:38" ht="50.1" customHeight="1">
      <c r="A40" s="371">
        <v>2018</v>
      </c>
      <c r="B40" s="199">
        <f>SUM(B42:B51)</f>
        <v>949</v>
      </c>
      <c r="C40" s="199">
        <f t="shared" ref="C40:AL40" si="4">SUM(C42:C51)</f>
        <v>556</v>
      </c>
      <c r="D40" s="199">
        <f t="shared" si="4"/>
        <v>393</v>
      </c>
      <c r="E40" s="199">
        <f t="shared" si="4"/>
        <v>199</v>
      </c>
      <c r="F40" s="199">
        <f t="shared" si="4"/>
        <v>70</v>
      </c>
      <c r="G40" s="199">
        <f t="shared" si="4"/>
        <v>129</v>
      </c>
      <c r="H40" s="199">
        <f t="shared" si="4"/>
        <v>179</v>
      </c>
      <c r="I40" s="199">
        <f t="shared" si="4"/>
        <v>167</v>
      </c>
      <c r="J40" s="199">
        <f t="shared" si="4"/>
        <v>12</v>
      </c>
      <c r="K40" s="199">
        <f t="shared" si="4"/>
        <v>97</v>
      </c>
      <c r="L40" s="199">
        <f t="shared" si="4"/>
        <v>61</v>
      </c>
      <c r="M40" s="199">
        <f t="shared" si="4"/>
        <v>36</v>
      </c>
      <c r="N40" s="199">
        <f t="shared" si="4"/>
        <v>83</v>
      </c>
      <c r="O40" s="199">
        <f t="shared" si="4"/>
        <v>83</v>
      </c>
      <c r="P40" s="199">
        <f t="shared" si="4"/>
        <v>0</v>
      </c>
      <c r="Q40" s="199">
        <f>SUM(Q42:Q51)</f>
        <v>43</v>
      </c>
      <c r="R40" s="199">
        <f t="shared" si="4"/>
        <v>11</v>
      </c>
      <c r="S40" s="199">
        <f t="shared" si="4"/>
        <v>32</v>
      </c>
      <c r="T40" s="371">
        <v>2018</v>
      </c>
      <c r="U40" s="199">
        <f t="shared" si="4"/>
        <v>54</v>
      </c>
      <c r="V40" s="199">
        <f t="shared" si="4"/>
        <v>15</v>
      </c>
      <c r="W40" s="199">
        <f t="shared" si="4"/>
        <v>39</v>
      </c>
      <c r="X40" s="199">
        <f t="shared" si="4"/>
        <v>43</v>
      </c>
      <c r="Y40" s="199">
        <f t="shared" si="4"/>
        <v>21</v>
      </c>
      <c r="Z40" s="199">
        <f t="shared" si="4"/>
        <v>22</v>
      </c>
      <c r="AA40" s="199">
        <f t="shared" si="4"/>
        <v>33</v>
      </c>
      <c r="AB40" s="199">
        <f t="shared" si="4"/>
        <v>4</v>
      </c>
      <c r="AC40" s="199">
        <f t="shared" si="4"/>
        <v>29</v>
      </c>
      <c r="AD40" s="199">
        <f t="shared" si="4"/>
        <v>20</v>
      </c>
      <c r="AE40" s="199">
        <f t="shared" si="4"/>
        <v>8</v>
      </c>
      <c r="AF40" s="199">
        <f t="shared" si="4"/>
        <v>12</v>
      </c>
      <c r="AG40" s="199">
        <f t="shared" si="4"/>
        <v>20</v>
      </c>
      <c r="AH40" s="199">
        <f t="shared" si="4"/>
        <v>14</v>
      </c>
      <c r="AI40" s="199">
        <f t="shared" si="4"/>
        <v>6</v>
      </c>
      <c r="AJ40" s="199">
        <f t="shared" si="4"/>
        <v>178</v>
      </c>
      <c r="AK40" s="199">
        <f t="shared" si="4"/>
        <v>102</v>
      </c>
      <c r="AL40" s="199">
        <f t="shared" si="4"/>
        <v>76</v>
      </c>
    </row>
    <row r="41" spans="1:38" s="935" customFormat="1" ht="15" customHeight="1">
      <c r="A41" s="929"/>
      <c r="B41" s="930"/>
      <c r="C41" s="931"/>
      <c r="D41" s="931"/>
      <c r="E41" s="932"/>
      <c r="F41" s="932"/>
      <c r="G41" s="932"/>
      <c r="H41" s="932"/>
      <c r="I41" s="932"/>
      <c r="J41" s="932"/>
      <c r="K41" s="932"/>
      <c r="L41" s="932"/>
      <c r="M41" s="932"/>
      <c r="N41" s="932"/>
      <c r="O41" s="932"/>
      <c r="P41" s="932"/>
      <c r="Q41" s="933"/>
      <c r="R41" s="933"/>
      <c r="S41" s="933"/>
      <c r="T41" s="934"/>
      <c r="U41" s="932"/>
      <c r="V41" s="932"/>
      <c r="W41" s="932"/>
      <c r="X41" s="932"/>
      <c r="Y41" s="932"/>
      <c r="Z41" s="932"/>
      <c r="AA41" s="932"/>
      <c r="AB41" s="932"/>
      <c r="AC41" s="932"/>
      <c r="AD41" s="932"/>
      <c r="AE41" s="932"/>
      <c r="AF41" s="932"/>
      <c r="AG41" s="932"/>
      <c r="AH41" s="932"/>
      <c r="AI41" s="932"/>
      <c r="AJ41" s="932"/>
      <c r="AK41" s="932"/>
      <c r="AL41" s="932"/>
    </row>
    <row r="42" spans="1:38" s="27" customFormat="1" ht="20.100000000000001" customHeight="1">
      <c r="A42" s="101" t="s">
        <v>578</v>
      </c>
      <c r="B42" s="102">
        <f>SUM(C42:D42)</f>
        <v>303</v>
      </c>
      <c r="C42" s="924">
        <v>146</v>
      </c>
      <c r="D42" s="921">
        <v>157</v>
      </c>
      <c r="E42" s="102">
        <f t="shared" ref="E42:E51" si="5">SUM(F42:G42)</f>
        <v>71</v>
      </c>
      <c r="F42" s="925">
        <v>20</v>
      </c>
      <c r="G42" s="925">
        <v>51</v>
      </c>
      <c r="H42" s="102">
        <f t="shared" ref="H42:H51" si="6">SUM(I42:J42)</f>
        <v>18</v>
      </c>
      <c r="I42" s="927">
        <v>17</v>
      </c>
      <c r="J42" s="927">
        <v>1</v>
      </c>
      <c r="K42" s="102">
        <f t="shared" ref="K42:K51" si="7">SUM(L42:M42)</f>
        <v>18</v>
      </c>
      <c r="L42" s="925">
        <v>15</v>
      </c>
      <c r="M42" s="925">
        <v>3</v>
      </c>
      <c r="N42" s="102">
        <f t="shared" ref="N42:N51" si="8">SUM(O42:P42)</f>
        <v>4</v>
      </c>
      <c r="O42" s="925">
        <v>4</v>
      </c>
      <c r="P42" s="925">
        <v>0</v>
      </c>
      <c r="Q42" s="102">
        <f t="shared" ref="Q42:Q51" si="9">SUM(R42:S42)</f>
        <v>26</v>
      </c>
      <c r="R42" s="990">
        <v>8</v>
      </c>
      <c r="S42" s="990">
        <v>18</v>
      </c>
      <c r="T42" s="101" t="s">
        <v>578</v>
      </c>
      <c r="U42" s="102">
        <f t="shared" ref="U42:U51" si="10">SUM(V42:W42)</f>
        <v>5</v>
      </c>
      <c r="V42" s="927">
        <v>1</v>
      </c>
      <c r="W42" s="927">
        <v>4</v>
      </c>
      <c r="X42" s="102">
        <f t="shared" ref="X42:X50" si="11">SUM(Y42:Z42)</f>
        <v>18</v>
      </c>
      <c r="Y42" s="927">
        <v>8</v>
      </c>
      <c r="Z42" s="927">
        <v>10</v>
      </c>
      <c r="AA42" s="102">
        <f t="shared" ref="AA42:AA51" si="12">SUM(AB42:AC42)</f>
        <v>9</v>
      </c>
      <c r="AB42" s="927">
        <v>0</v>
      </c>
      <c r="AC42" s="927">
        <v>9</v>
      </c>
      <c r="AD42" s="102">
        <f t="shared" ref="AD42:AD51" si="13">SUM(AE42:AF42)</f>
        <v>13</v>
      </c>
      <c r="AE42" s="927">
        <v>5</v>
      </c>
      <c r="AF42" s="927">
        <v>8</v>
      </c>
      <c r="AG42" s="102">
        <f t="shared" ref="AG42:AG51" si="14">SUM(AH42:AI42)</f>
        <v>10</v>
      </c>
      <c r="AH42" s="927">
        <v>9</v>
      </c>
      <c r="AI42" s="927">
        <v>1</v>
      </c>
      <c r="AJ42" s="102">
        <f t="shared" ref="AJ42:AJ51" si="15">SUM(AK42:AL42)</f>
        <v>111</v>
      </c>
      <c r="AK42" s="927">
        <v>59</v>
      </c>
      <c r="AL42" s="927">
        <v>52</v>
      </c>
    </row>
    <row r="43" spans="1:38" ht="20.100000000000001" customHeight="1">
      <c r="A43" s="101" t="s">
        <v>579</v>
      </c>
      <c r="B43" s="102">
        <f t="shared" ref="B43:B51" si="16">SUM(C43:D43)</f>
        <v>62</v>
      </c>
      <c r="C43" s="924">
        <v>38</v>
      </c>
      <c r="D43" s="924">
        <v>24</v>
      </c>
      <c r="E43" s="102">
        <f t="shared" si="5"/>
        <v>11</v>
      </c>
      <c r="F43" s="926">
        <v>6</v>
      </c>
      <c r="G43" s="926">
        <v>5</v>
      </c>
      <c r="H43" s="102">
        <f t="shared" si="6"/>
        <v>13</v>
      </c>
      <c r="I43" s="928">
        <v>13</v>
      </c>
      <c r="J43" s="928">
        <v>0</v>
      </c>
      <c r="K43" s="102">
        <f t="shared" si="7"/>
        <v>4</v>
      </c>
      <c r="L43" s="926">
        <v>4</v>
      </c>
      <c r="M43" s="926">
        <v>0</v>
      </c>
      <c r="N43" s="102">
        <f t="shared" si="8"/>
        <v>3</v>
      </c>
      <c r="O43" s="926">
        <v>3</v>
      </c>
      <c r="P43" s="926">
        <v>0</v>
      </c>
      <c r="Q43" s="102">
        <f t="shared" si="9"/>
        <v>5</v>
      </c>
      <c r="R43" s="991">
        <v>0</v>
      </c>
      <c r="S43" s="991">
        <v>5</v>
      </c>
      <c r="T43" s="101" t="s">
        <v>579</v>
      </c>
      <c r="U43" s="102">
        <f t="shared" si="10"/>
        <v>10</v>
      </c>
      <c r="V43" s="927">
        <v>3</v>
      </c>
      <c r="W43" s="927">
        <v>7</v>
      </c>
      <c r="X43" s="102">
        <f t="shared" si="11"/>
        <v>3</v>
      </c>
      <c r="Y43" s="927">
        <v>1</v>
      </c>
      <c r="Z43" s="927">
        <v>2</v>
      </c>
      <c r="AA43" s="102">
        <f t="shared" si="12"/>
        <v>0</v>
      </c>
      <c r="AB43" s="927">
        <v>0</v>
      </c>
      <c r="AC43" s="927">
        <v>0</v>
      </c>
      <c r="AD43" s="102">
        <f t="shared" si="13"/>
        <v>2</v>
      </c>
      <c r="AE43" s="927">
        <v>1</v>
      </c>
      <c r="AF43" s="927">
        <v>1</v>
      </c>
      <c r="AG43" s="102">
        <f t="shared" si="14"/>
        <v>1</v>
      </c>
      <c r="AH43" s="927">
        <v>1</v>
      </c>
      <c r="AI43" s="927">
        <v>0</v>
      </c>
      <c r="AJ43" s="102">
        <f t="shared" si="15"/>
        <v>10</v>
      </c>
      <c r="AK43" s="927">
        <v>6</v>
      </c>
      <c r="AL43" s="927">
        <v>4</v>
      </c>
    </row>
    <row r="44" spans="1:38" ht="20.100000000000001" customHeight="1">
      <c r="A44" s="101" t="s">
        <v>580</v>
      </c>
      <c r="B44" s="102">
        <f t="shared" si="16"/>
        <v>17</v>
      </c>
      <c r="C44" s="924">
        <v>13</v>
      </c>
      <c r="D44" s="924">
        <v>4</v>
      </c>
      <c r="E44" s="102">
        <f t="shared" si="5"/>
        <v>1</v>
      </c>
      <c r="F44" s="926">
        <v>0</v>
      </c>
      <c r="G44" s="926">
        <v>1</v>
      </c>
      <c r="H44" s="102">
        <f t="shared" si="6"/>
        <v>6</v>
      </c>
      <c r="I44" s="928">
        <v>6</v>
      </c>
      <c r="J44" s="928">
        <v>0</v>
      </c>
      <c r="K44" s="102">
        <f t="shared" si="7"/>
        <v>0</v>
      </c>
      <c r="L44" s="926">
        <v>0</v>
      </c>
      <c r="M44" s="926">
        <v>0</v>
      </c>
      <c r="N44" s="102">
        <f t="shared" si="8"/>
        <v>1</v>
      </c>
      <c r="O44" s="926">
        <v>1</v>
      </c>
      <c r="P44" s="926">
        <v>0</v>
      </c>
      <c r="Q44" s="102">
        <f t="shared" si="9"/>
        <v>1</v>
      </c>
      <c r="R44" s="991">
        <v>0</v>
      </c>
      <c r="S44" s="991">
        <v>1</v>
      </c>
      <c r="T44" s="101" t="s">
        <v>580</v>
      </c>
      <c r="U44" s="102">
        <f t="shared" si="10"/>
        <v>0</v>
      </c>
      <c r="V44" s="927">
        <v>0</v>
      </c>
      <c r="W44" s="927">
        <v>0</v>
      </c>
      <c r="X44" s="102">
        <f t="shared" si="11"/>
        <v>1</v>
      </c>
      <c r="Y44" s="927">
        <v>1</v>
      </c>
      <c r="Z44" s="927">
        <v>0</v>
      </c>
      <c r="AA44" s="102">
        <f t="shared" si="12"/>
        <v>2</v>
      </c>
      <c r="AB44" s="927">
        <v>0</v>
      </c>
      <c r="AC44" s="927">
        <v>2</v>
      </c>
      <c r="AD44" s="102">
        <f t="shared" si="13"/>
        <v>1</v>
      </c>
      <c r="AE44" s="927">
        <v>1</v>
      </c>
      <c r="AF44" s="927">
        <v>0</v>
      </c>
      <c r="AG44" s="102">
        <f t="shared" si="14"/>
        <v>0</v>
      </c>
      <c r="AH44" s="927">
        <v>0</v>
      </c>
      <c r="AI44" s="927">
        <v>0</v>
      </c>
      <c r="AJ44" s="102">
        <f t="shared" si="15"/>
        <v>4</v>
      </c>
      <c r="AK44" s="927">
        <v>4</v>
      </c>
      <c r="AL44" s="927">
        <v>0</v>
      </c>
    </row>
    <row r="45" spans="1:38" ht="20.100000000000001" customHeight="1">
      <c r="A45" s="101" t="s">
        <v>581</v>
      </c>
      <c r="B45" s="102">
        <f t="shared" si="16"/>
        <v>34</v>
      </c>
      <c r="C45" s="924">
        <v>12</v>
      </c>
      <c r="D45" s="924">
        <v>22</v>
      </c>
      <c r="E45" s="102">
        <f t="shared" si="5"/>
        <v>16</v>
      </c>
      <c r="F45" s="926">
        <v>4</v>
      </c>
      <c r="G45" s="926">
        <v>12</v>
      </c>
      <c r="H45" s="102">
        <f t="shared" si="6"/>
        <v>3</v>
      </c>
      <c r="I45" s="928">
        <v>3</v>
      </c>
      <c r="J45" s="928">
        <v>0</v>
      </c>
      <c r="K45" s="102">
        <f t="shared" si="7"/>
        <v>3</v>
      </c>
      <c r="L45" s="926">
        <v>1</v>
      </c>
      <c r="M45" s="926">
        <v>2</v>
      </c>
      <c r="N45" s="102">
        <f t="shared" si="8"/>
        <v>3</v>
      </c>
      <c r="O45" s="926">
        <v>3</v>
      </c>
      <c r="P45" s="926">
        <v>0</v>
      </c>
      <c r="Q45" s="102">
        <f t="shared" si="9"/>
        <v>2</v>
      </c>
      <c r="R45" s="991">
        <v>0</v>
      </c>
      <c r="S45" s="991">
        <v>2</v>
      </c>
      <c r="T45" s="101" t="s">
        <v>581</v>
      </c>
      <c r="U45" s="102">
        <f t="shared" si="10"/>
        <v>0</v>
      </c>
      <c r="V45" s="927">
        <v>0</v>
      </c>
      <c r="W45" s="927">
        <v>0</v>
      </c>
      <c r="X45" s="102">
        <f t="shared" si="11"/>
        <v>4</v>
      </c>
      <c r="Y45" s="927">
        <v>1</v>
      </c>
      <c r="Z45" s="927">
        <v>3</v>
      </c>
      <c r="AA45" s="102">
        <f t="shared" si="12"/>
        <v>3</v>
      </c>
      <c r="AB45" s="927">
        <v>0</v>
      </c>
      <c r="AC45" s="927">
        <v>3</v>
      </c>
      <c r="AD45" s="102">
        <f t="shared" si="13"/>
        <v>0</v>
      </c>
      <c r="AE45" s="927">
        <v>0</v>
      </c>
      <c r="AF45" s="927">
        <v>0</v>
      </c>
      <c r="AG45" s="102">
        <f t="shared" si="14"/>
        <v>0</v>
      </c>
      <c r="AH45" s="927">
        <v>0</v>
      </c>
      <c r="AI45" s="927">
        <v>0</v>
      </c>
      <c r="AJ45" s="102">
        <f t="shared" si="15"/>
        <v>0</v>
      </c>
      <c r="AK45" s="927">
        <v>0</v>
      </c>
      <c r="AL45" s="927">
        <v>0</v>
      </c>
    </row>
    <row r="46" spans="1:38" ht="20.100000000000001" customHeight="1">
      <c r="A46" s="101" t="s">
        <v>582</v>
      </c>
      <c r="B46" s="102">
        <f t="shared" si="16"/>
        <v>90</v>
      </c>
      <c r="C46" s="921">
        <v>43</v>
      </c>
      <c r="D46" s="921">
        <v>47</v>
      </c>
      <c r="E46" s="102">
        <f t="shared" si="5"/>
        <v>26</v>
      </c>
      <c r="F46" s="926">
        <v>11</v>
      </c>
      <c r="G46" s="926">
        <v>15</v>
      </c>
      <c r="H46" s="102">
        <f t="shared" si="6"/>
        <v>12</v>
      </c>
      <c r="I46" s="928">
        <v>10</v>
      </c>
      <c r="J46" s="928">
        <v>2</v>
      </c>
      <c r="K46" s="102">
        <f t="shared" si="7"/>
        <v>25</v>
      </c>
      <c r="L46" s="926">
        <v>8</v>
      </c>
      <c r="M46" s="926">
        <v>17</v>
      </c>
      <c r="N46" s="102">
        <f t="shared" si="8"/>
        <v>12</v>
      </c>
      <c r="O46" s="926">
        <v>12</v>
      </c>
      <c r="P46" s="926">
        <v>0</v>
      </c>
      <c r="Q46" s="102">
        <f t="shared" si="9"/>
        <v>1</v>
      </c>
      <c r="R46" s="991">
        <v>0</v>
      </c>
      <c r="S46" s="991">
        <v>1</v>
      </c>
      <c r="T46" s="101" t="s">
        <v>582</v>
      </c>
      <c r="U46" s="102">
        <f t="shared" si="10"/>
        <v>4</v>
      </c>
      <c r="V46" s="927">
        <v>0</v>
      </c>
      <c r="W46" s="927">
        <v>4</v>
      </c>
      <c r="X46" s="102">
        <f t="shared" si="11"/>
        <v>4</v>
      </c>
      <c r="Y46" s="927">
        <v>1</v>
      </c>
      <c r="Z46" s="927">
        <v>3</v>
      </c>
      <c r="AA46" s="102">
        <f t="shared" si="12"/>
        <v>5</v>
      </c>
      <c r="AB46" s="927">
        <v>0</v>
      </c>
      <c r="AC46" s="927">
        <v>5</v>
      </c>
      <c r="AD46" s="102">
        <f t="shared" si="13"/>
        <v>0</v>
      </c>
      <c r="AE46" s="927">
        <v>0</v>
      </c>
      <c r="AF46" s="927">
        <v>0</v>
      </c>
      <c r="AG46" s="102">
        <f t="shared" si="14"/>
        <v>0</v>
      </c>
      <c r="AH46" s="927">
        <v>0</v>
      </c>
      <c r="AI46" s="927">
        <v>0</v>
      </c>
      <c r="AJ46" s="102">
        <f t="shared" si="15"/>
        <v>1</v>
      </c>
      <c r="AK46" s="927">
        <v>1</v>
      </c>
      <c r="AL46" s="927">
        <v>0</v>
      </c>
    </row>
    <row r="47" spans="1:38" ht="20.100000000000001" customHeight="1">
      <c r="A47" s="101" t="s">
        <v>583</v>
      </c>
      <c r="B47" s="102">
        <f t="shared" si="16"/>
        <v>34</v>
      </c>
      <c r="C47" s="924">
        <v>21</v>
      </c>
      <c r="D47" s="921">
        <v>13</v>
      </c>
      <c r="E47" s="102">
        <f t="shared" si="5"/>
        <v>7</v>
      </c>
      <c r="F47" s="926">
        <v>0</v>
      </c>
      <c r="G47" s="926">
        <v>7</v>
      </c>
      <c r="H47" s="102">
        <f t="shared" si="6"/>
        <v>13</v>
      </c>
      <c r="I47" s="928">
        <v>13</v>
      </c>
      <c r="J47" s="928">
        <v>0</v>
      </c>
      <c r="K47" s="102">
        <f t="shared" si="7"/>
        <v>3</v>
      </c>
      <c r="L47" s="926">
        <v>3</v>
      </c>
      <c r="M47" s="926">
        <v>0</v>
      </c>
      <c r="N47" s="102">
        <f t="shared" si="8"/>
        <v>0</v>
      </c>
      <c r="O47" s="926">
        <v>0</v>
      </c>
      <c r="P47" s="926">
        <v>0</v>
      </c>
      <c r="Q47" s="102">
        <f t="shared" si="9"/>
        <v>0</v>
      </c>
      <c r="R47" s="991">
        <v>0</v>
      </c>
      <c r="S47" s="991">
        <v>0</v>
      </c>
      <c r="T47" s="101" t="s">
        <v>583</v>
      </c>
      <c r="U47" s="102">
        <f t="shared" si="10"/>
        <v>5</v>
      </c>
      <c r="V47" s="927">
        <v>3</v>
      </c>
      <c r="W47" s="927">
        <v>2</v>
      </c>
      <c r="X47" s="102">
        <f t="shared" si="11"/>
        <v>1</v>
      </c>
      <c r="Y47" s="927">
        <v>0</v>
      </c>
      <c r="Z47" s="927">
        <v>1</v>
      </c>
      <c r="AA47" s="102">
        <f t="shared" si="12"/>
        <v>1</v>
      </c>
      <c r="AB47" s="927">
        <v>0</v>
      </c>
      <c r="AC47" s="927">
        <v>1</v>
      </c>
      <c r="AD47" s="102">
        <f t="shared" si="13"/>
        <v>1</v>
      </c>
      <c r="AE47" s="927">
        <v>0</v>
      </c>
      <c r="AF47" s="927">
        <v>1</v>
      </c>
      <c r="AG47" s="102">
        <f t="shared" si="14"/>
        <v>0</v>
      </c>
      <c r="AH47" s="927">
        <v>0</v>
      </c>
      <c r="AI47" s="927">
        <v>0</v>
      </c>
      <c r="AJ47" s="102">
        <f t="shared" si="15"/>
        <v>3</v>
      </c>
      <c r="AK47" s="927">
        <v>2</v>
      </c>
      <c r="AL47" s="927">
        <v>1</v>
      </c>
    </row>
    <row r="48" spans="1:38" ht="20.100000000000001" customHeight="1">
      <c r="A48" s="101" t="s">
        <v>584</v>
      </c>
      <c r="B48" s="102">
        <f t="shared" si="16"/>
        <v>113</v>
      </c>
      <c r="C48" s="924">
        <v>76</v>
      </c>
      <c r="D48" s="921">
        <v>37</v>
      </c>
      <c r="E48" s="102">
        <f t="shared" si="5"/>
        <v>23</v>
      </c>
      <c r="F48" s="926">
        <v>7</v>
      </c>
      <c r="G48" s="926">
        <v>16</v>
      </c>
      <c r="H48" s="102">
        <f t="shared" si="6"/>
        <v>35</v>
      </c>
      <c r="I48" s="928">
        <v>31</v>
      </c>
      <c r="J48" s="928">
        <v>4</v>
      </c>
      <c r="K48" s="102">
        <f t="shared" si="7"/>
        <v>13</v>
      </c>
      <c r="L48" s="926">
        <v>10</v>
      </c>
      <c r="M48" s="926">
        <v>3</v>
      </c>
      <c r="N48" s="102">
        <f t="shared" si="8"/>
        <v>4</v>
      </c>
      <c r="O48" s="926">
        <v>4</v>
      </c>
      <c r="P48" s="926">
        <v>0</v>
      </c>
      <c r="Q48" s="102">
        <f t="shared" si="9"/>
        <v>1</v>
      </c>
      <c r="R48" s="991">
        <v>1</v>
      </c>
      <c r="S48" s="991">
        <v>0</v>
      </c>
      <c r="T48" s="101" t="s">
        <v>584</v>
      </c>
      <c r="U48" s="102">
        <f t="shared" si="10"/>
        <v>3</v>
      </c>
      <c r="V48" s="927">
        <v>1</v>
      </c>
      <c r="W48" s="927">
        <v>2</v>
      </c>
      <c r="X48" s="102">
        <f t="shared" si="11"/>
        <v>3</v>
      </c>
      <c r="Y48" s="927">
        <v>3</v>
      </c>
      <c r="Z48" s="927">
        <v>0</v>
      </c>
      <c r="AA48" s="102">
        <f t="shared" si="12"/>
        <v>5</v>
      </c>
      <c r="AB48" s="927">
        <v>2</v>
      </c>
      <c r="AC48" s="927">
        <v>3</v>
      </c>
      <c r="AD48" s="102">
        <f t="shared" si="13"/>
        <v>1</v>
      </c>
      <c r="AE48" s="927">
        <v>0</v>
      </c>
      <c r="AF48" s="927">
        <v>1</v>
      </c>
      <c r="AG48" s="102">
        <f t="shared" si="14"/>
        <v>1</v>
      </c>
      <c r="AH48" s="927">
        <v>0</v>
      </c>
      <c r="AI48" s="927">
        <v>1</v>
      </c>
      <c r="AJ48" s="102">
        <f t="shared" si="15"/>
        <v>24</v>
      </c>
      <c r="AK48" s="927">
        <v>17</v>
      </c>
      <c r="AL48" s="927">
        <v>7</v>
      </c>
    </row>
    <row r="49" spans="1:38" ht="20.100000000000001" customHeight="1">
      <c r="A49" s="101" t="s">
        <v>585</v>
      </c>
      <c r="B49" s="102">
        <f t="shared" si="16"/>
        <v>20</v>
      </c>
      <c r="C49" s="924">
        <v>6</v>
      </c>
      <c r="D49" s="921">
        <v>14</v>
      </c>
      <c r="E49" s="102">
        <f t="shared" si="5"/>
        <v>7</v>
      </c>
      <c r="F49" s="926">
        <v>1</v>
      </c>
      <c r="G49" s="926">
        <v>6</v>
      </c>
      <c r="H49" s="102">
        <f t="shared" si="6"/>
        <v>0</v>
      </c>
      <c r="I49" s="928">
        <v>0</v>
      </c>
      <c r="J49" s="928">
        <v>0</v>
      </c>
      <c r="K49" s="102">
        <f t="shared" si="7"/>
        <v>0</v>
      </c>
      <c r="L49" s="926">
        <v>0</v>
      </c>
      <c r="M49" s="926">
        <v>0</v>
      </c>
      <c r="N49" s="102">
        <f t="shared" si="8"/>
        <v>0</v>
      </c>
      <c r="O49" s="926">
        <v>0</v>
      </c>
      <c r="P49" s="926">
        <v>0</v>
      </c>
      <c r="Q49" s="102">
        <f t="shared" si="9"/>
        <v>2</v>
      </c>
      <c r="R49" s="991">
        <v>1</v>
      </c>
      <c r="S49" s="991">
        <v>1</v>
      </c>
      <c r="T49" s="101" t="s">
        <v>585</v>
      </c>
      <c r="U49" s="102">
        <f t="shared" si="10"/>
        <v>0</v>
      </c>
      <c r="V49" s="927">
        <v>0</v>
      </c>
      <c r="W49" s="927">
        <v>0</v>
      </c>
      <c r="X49" s="102">
        <f t="shared" si="11"/>
        <v>1</v>
      </c>
      <c r="Y49" s="927">
        <v>0</v>
      </c>
      <c r="Z49" s="927">
        <v>1</v>
      </c>
      <c r="AA49" s="102">
        <f t="shared" si="12"/>
        <v>3</v>
      </c>
      <c r="AB49" s="927">
        <v>2</v>
      </c>
      <c r="AC49" s="927">
        <v>1</v>
      </c>
      <c r="AD49" s="102">
        <f t="shared" si="13"/>
        <v>1</v>
      </c>
      <c r="AE49" s="927">
        <v>0</v>
      </c>
      <c r="AF49" s="927">
        <v>1</v>
      </c>
      <c r="AG49" s="102">
        <f t="shared" si="14"/>
        <v>0</v>
      </c>
      <c r="AH49" s="927">
        <v>0</v>
      </c>
      <c r="AI49" s="927">
        <v>0</v>
      </c>
      <c r="AJ49" s="102">
        <f t="shared" si="15"/>
        <v>6</v>
      </c>
      <c r="AK49" s="927">
        <v>2</v>
      </c>
      <c r="AL49" s="927">
        <v>4</v>
      </c>
    </row>
    <row r="50" spans="1:38" ht="20.100000000000001" customHeight="1">
      <c r="A50" s="101" t="s">
        <v>586</v>
      </c>
      <c r="B50" s="102">
        <f t="shared" si="16"/>
        <v>69</v>
      </c>
      <c r="C50" s="924">
        <v>43</v>
      </c>
      <c r="D50" s="921">
        <v>26</v>
      </c>
      <c r="E50" s="102">
        <f t="shared" si="5"/>
        <v>28</v>
      </c>
      <c r="F50" s="926">
        <v>18</v>
      </c>
      <c r="G50" s="926">
        <v>10</v>
      </c>
      <c r="H50" s="102">
        <f t="shared" si="6"/>
        <v>5</v>
      </c>
      <c r="I50" s="928">
        <v>4</v>
      </c>
      <c r="J50" s="928">
        <v>1</v>
      </c>
      <c r="K50" s="102">
        <f t="shared" si="7"/>
        <v>6</v>
      </c>
      <c r="L50" s="926">
        <v>5</v>
      </c>
      <c r="M50" s="926">
        <v>1</v>
      </c>
      <c r="N50" s="102">
        <f t="shared" si="8"/>
        <v>0</v>
      </c>
      <c r="O50" s="926">
        <v>0</v>
      </c>
      <c r="P50" s="926">
        <v>0</v>
      </c>
      <c r="Q50" s="102">
        <f t="shared" si="9"/>
        <v>3</v>
      </c>
      <c r="R50" s="991">
        <v>1</v>
      </c>
      <c r="S50" s="991">
        <v>2</v>
      </c>
      <c r="T50" s="101" t="s">
        <v>586</v>
      </c>
      <c r="U50" s="102">
        <f t="shared" si="10"/>
        <v>2</v>
      </c>
      <c r="V50" s="927">
        <v>0</v>
      </c>
      <c r="W50" s="927">
        <v>2</v>
      </c>
      <c r="X50" s="102">
        <f t="shared" si="11"/>
        <v>8</v>
      </c>
      <c r="Y50" s="927">
        <v>6</v>
      </c>
      <c r="Z50" s="927">
        <v>2</v>
      </c>
      <c r="AA50" s="102">
        <f t="shared" si="12"/>
        <v>3</v>
      </c>
      <c r="AB50" s="927">
        <v>0</v>
      </c>
      <c r="AC50" s="927">
        <v>3</v>
      </c>
      <c r="AD50" s="102">
        <f t="shared" si="13"/>
        <v>0</v>
      </c>
      <c r="AE50" s="927">
        <v>0</v>
      </c>
      <c r="AF50" s="927">
        <v>0</v>
      </c>
      <c r="AG50" s="102">
        <f t="shared" si="14"/>
        <v>0</v>
      </c>
      <c r="AH50" s="927">
        <v>0</v>
      </c>
      <c r="AI50" s="927">
        <v>0</v>
      </c>
      <c r="AJ50" s="102">
        <f t="shared" si="15"/>
        <v>14</v>
      </c>
      <c r="AK50" s="927">
        <v>9</v>
      </c>
      <c r="AL50" s="927">
        <v>5</v>
      </c>
    </row>
    <row r="51" spans="1:38" ht="20.100000000000001" customHeight="1">
      <c r="A51" s="101" t="s">
        <v>587</v>
      </c>
      <c r="B51" s="102">
        <f t="shared" si="16"/>
        <v>207</v>
      </c>
      <c r="C51" s="924">
        <v>158</v>
      </c>
      <c r="D51" s="921">
        <v>49</v>
      </c>
      <c r="E51" s="102">
        <f t="shared" si="5"/>
        <v>9</v>
      </c>
      <c r="F51" s="926">
        <v>3</v>
      </c>
      <c r="G51" s="926">
        <v>6</v>
      </c>
      <c r="H51" s="102">
        <f t="shared" si="6"/>
        <v>74</v>
      </c>
      <c r="I51" s="928">
        <v>70</v>
      </c>
      <c r="J51" s="928">
        <v>4</v>
      </c>
      <c r="K51" s="102">
        <f t="shared" si="7"/>
        <v>25</v>
      </c>
      <c r="L51" s="926">
        <v>15</v>
      </c>
      <c r="M51" s="926">
        <v>10</v>
      </c>
      <c r="N51" s="102">
        <f t="shared" si="8"/>
        <v>56</v>
      </c>
      <c r="O51" s="926">
        <v>56</v>
      </c>
      <c r="P51" s="926">
        <v>0</v>
      </c>
      <c r="Q51" s="102">
        <f t="shared" si="9"/>
        <v>2</v>
      </c>
      <c r="R51" s="991">
        <v>0</v>
      </c>
      <c r="S51" s="991">
        <v>2</v>
      </c>
      <c r="T51" s="101" t="s">
        <v>587</v>
      </c>
      <c r="U51" s="102">
        <f t="shared" si="10"/>
        <v>25</v>
      </c>
      <c r="V51" s="927">
        <v>7</v>
      </c>
      <c r="W51" s="927">
        <v>18</v>
      </c>
      <c r="X51" s="102">
        <f>SUM(Y51:Z51)</f>
        <v>0</v>
      </c>
      <c r="Y51" s="927">
        <v>0</v>
      </c>
      <c r="Z51" s="927">
        <v>0</v>
      </c>
      <c r="AA51" s="102">
        <f t="shared" si="12"/>
        <v>2</v>
      </c>
      <c r="AB51" s="927">
        <v>0</v>
      </c>
      <c r="AC51" s="927">
        <v>2</v>
      </c>
      <c r="AD51" s="102">
        <f t="shared" si="13"/>
        <v>1</v>
      </c>
      <c r="AE51" s="927">
        <v>1</v>
      </c>
      <c r="AF51" s="927">
        <v>0</v>
      </c>
      <c r="AG51" s="102">
        <f t="shared" si="14"/>
        <v>8</v>
      </c>
      <c r="AH51" s="927">
        <v>4</v>
      </c>
      <c r="AI51" s="927">
        <v>4</v>
      </c>
      <c r="AJ51" s="102">
        <f t="shared" si="15"/>
        <v>5</v>
      </c>
      <c r="AK51" s="927">
        <v>2</v>
      </c>
      <c r="AL51" s="927">
        <v>3</v>
      </c>
    </row>
    <row r="52" spans="1:38" ht="15.75">
      <c r="A52" s="180"/>
      <c r="B52" s="379"/>
      <c r="C52" s="379"/>
      <c r="D52" s="379"/>
      <c r="E52" s="379"/>
      <c r="F52" s="379"/>
      <c r="G52" s="379"/>
      <c r="H52" s="379"/>
      <c r="I52" s="379"/>
      <c r="J52" s="379"/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9"/>
      <c r="AH52" s="379"/>
      <c r="AI52" s="379"/>
      <c r="AJ52" s="379"/>
      <c r="AK52" s="379"/>
      <c r="AL52" s="379"/>
    </row>
    <row r="53" spans="1:38" ht="15.75">
      <c r="A53" s="180"/>
      <c r="B53" s="180"/>
      <c r="C53" s="180"/>
      <c r="D53" s="180"/>
      <c r="E53" s="380"/>
      <c r="F53" s="380"/>
      <c r="G53" s="380"/>
      <c r="H53" s="180"/>
      <c r="I53" s="184"/>
      <c r="J53" s="184"/>
      <c r="K53" s="180"/>
      <c r="L53" s="180"/>
      <c r="M53" s="180"/>
      <c r="N53" s="180"/>
      <c r="O53" s="180"/>
      <c r="P53" s="180"/>
    </row>
    <row r="54" spans="1:38" ht="38.25" customHeight="1">
      <c r="A54" s="1121" t="s">
        <v>639</v>
      </c>
      <c r="B54" s="1121"/>
      <c r="C54" s="1121"/>
      <c r="D54" s="1121"/>
      <c r="E54" s="1121"/>
      <c r="F54" s="1121"/>
      <c r="G54" s="1121"/>
      <c r="H54" s="1121"/>
      <c r="I54" s="1121"/>
      <c r="J54" s="1121"/>
      <c r="K54" s="1121"/>
      <c r="L54" s="1121"/>
      <c r="M54" s="1121"/>
      <c r="N54" s="1121"/>
      <c r="O54" s="180"/>
      <c r="P54" s="180"/>
      <c r="T54" s="1122" t="s">
        <v>639</v>
      </c>
      <c r="U54" s="1122"/>
      <c r="V54" s="1122"/>
      <c r="W54" s="1122"/>
      <c r="X54" s="1122"/>
      <c r="Y54" s="1122"/>
      <c r="Z54" s="1122"/>
      <c r="AA54" s="1122"/>
      <c r="AB54" s="1122"/>
      <c r="AC54" s="1122"/>
      <c r="AD54" s="1122"/>
      <c r="AE54" s="1122"/>
      <c r="AF54" s="1122"/>
      <c r="AG54" s="1122"/>
    </row>
    <row r="55" spans="1:38" ht="15.75">
      <c r="A55" s="999" t="s">
        <v>754</v>
      </c>
      <c r="B55" s="381"/>
      <c r="C55" s="381"/>
      <c r="D55" s="381"/>
      <c r="E55" s="381"/>
      <c r="F55" s="381"/>
      <c r="G55" s="381"/>
      <c r="H55" s="381"/>
      <c r="I55" s="382"/>
      <c r="J55" s="382"/>
      <c r="K55" s="381"/>
      <c r="L55" s="381"/>
      <c r="M55" s="381"/>
      <c r="N55" s="381"/>
      <c r="O55" s="180"/>
      <c r="P55" s="180"/>
      <c r="T55" s="999" t="s">
        <v>754</v>
      </c>
      <c r="AB55" s="265"/>
      <c r="AC55" s="265"/>
      <c r="AH55" s="383"/>
      <c r="AI55" s="383"/>
    </row>
    <row r="56" spans="1:38" ht="15.75">
      <c r="A56" s="180"/>
      <c r="B56" s="180"/>
      <c r="C56" s="180"/>
      <c r="D56" s="180"/>
      <c r="E56" s="180"/>
      <c r="F56" s="180"/>
      <c r="G56" s="180"/>
      <c r="H56" s="180"/>
      <c r="I56" s="184"/>
      <c r="J56" s="184"/>
      <c r="K56" s="180"/>
      <c r="L56" s="180"/>
      <c r="M56" s="180"/>
      <c r="N56" s="180"/>
      <c r="O56" s="180"/>
      <c r="P56" s="180"/>
    </row>
    <row r="57" spans="1:38" ht="15.75">
      <c r="A57" s="180"/>
      <c r="B57" s="180"/>
      <c r="C57" s="180"/>
      <c r="D57" s="180"/>
      <c r="E57" s="180"/>
      <c r="F57" s="180"/>
      <c r="G57" s="180"/>
      <c r="H57" s="180"/>
      <c r="I57" s="184"/>
      <c r="J57" s="184"/>
      <c r="K57" s="180"/>
      <c r="L57" s="180"/>
      <c r="M57" s="180"/>
      <c r="N57" s="180"/>
      <c r="O57" s="180"/>
      <c r="P57" s="180"/>
    </row>
    <row r="58" spans="1:38" ht="15.75">
      <c r="A58" s="180"/>
      <c r="B58" s="180"/>
      <c r="C58" s="180"/>
      <c r="D58" s="180"/>
      <c r="E58" s="180"/>
      <c r="F58" s="180"/>
      <c r="G58" s="180"/>
      <c r="H58" s="180"/>
      <c r="I58" s="184"/>
      <c r="J58" s="184"/>
      <c r="K58" s="180"/>
      <c r="L58" s="180"/>
      <c r="M58" s="180"/>
      <c r="N58" s="180"/>
      <c r="O58" s="180"/>
      <c r="P58" s="180"/>
    </row>
    <row r="59" spans="1:38" ht="15.75">
      <c r="A59" s="180"/>
      <c r="B59" s="180"/>
      <c r="C59" s="180"/>
      <c r="D59" s="180"/>
      <c r="E59" s="180"/>
      <c r="F59" s="180"/>
      <c r="G59" s="180"/>
      <c r="H59" s="180"/>
      <c r="I59" s="184"/>
      <c r="J59" s="184"/>
      <c r="K59" s="180"/>
      <c r="L59" s="180"/>
      <c r="M59" s="180"/>
      <c r="N59" s="180"/>
      <c r="O59" s="180"/>
      <c r="P59" s="180"/>
    </row>
    <row r="60" spans="1:38" ht="15.75">
      <c r="A60" s="180"/>
      <c r="B60" s="180"/>
      <c r="C60" s="180"/>
      <c r="D60" s="180"/>
      <c r="E60" s="180"/>
      <c r="F60" s="180"/>
      <c r="G60" s="180"/>
      <c r="H60" s="180"/>
      <c r="I60" s="184"/>
      <c r="J60" s="184"/>
      <c r="K60" s="180"/>
      <c r="L60" s="180"/>
      <c r="M60" s="180"/>
      <c r="N60" s="180"/>
      <c r="O60" s="180"/>
      <c r="P60" s="180"/>
    </row>
    <row r="61" spans="1:38" ht="15.75">
      <c r="A61" s="180"/>
      <c r="B61" s="180"/>
      <c r="C61" s="180"/>
      <c r="D61" s="180"/>
      <c r="E61" s="180"/>
      <c r="F61" s="180"/>
      <c r="G61" s="180"/>
      <c r="H61" s="180"/>
      <c r="I61" s="184"/>
      <c r="J61" s="184"/>
      <c r="K61" s="180"/>
      <c r="L61" s="180"/>
      <c r="M61" s="180"/>
      <c r="N61" s="180"/>
      <c r="O61" s="180"/>
      <c r="P61" s="180"/>
    </row>
    <row r="62" spans="1:38" ht="15.75">
      <c r="A62" s="180"/>
      <c r="B62" s="180"/>
      <c r="C62" s="180"/>
      <c r="D62" s="180"/>
      <c r="E62" s="180"/>
      <c r="F62" s="180"/>
      <c r="G62" s="180"/>
      <c r="H62" s="180"/>
      <c r="I62" s="184"/>
      <c r="J62" s="184"/>
      <c r="K62" s="180"/>
      <c r="L62" s="180"/>
      <c r="M62" s="180"/>
      <c r="N62" s="180"/>
      <c r="O62" s="180"/>
      <c r="P62" s="180"/>
    </row>
    <row r="63" spans="1:38" ht="15.75">
      <c r="A63" s="180"/>
      <c r="B63" s="180"/>
      <c r="C63" s="180"/>
      <c r="D63" s="180"/>
      <c r="E63" s="180"/>
      <c r="F63" s="180"/>
      <c r="G63" s="180"/>
      <c r="H63" s="180"/>
      <c r="I63" s="184"/>
      <c r="J63" s="184"/>
      <c r="K63" s="180"/>
      <c r="L63" s="180"/>
      <c r="M63" s="180"/>
      <c r="N63" s="180"/>
      <c r="O63" s="180"/>
      <c r="P63" s="180"/>
    </row>
    <row r="64" spans="1:38" ht="15.75">
      <c r="A64" s="180"/>
      <c r="B64" s="180"/>
      <c r="C64" s="180"/>
      <c r="D64" s="180"/>
      <c r="E64" s="180"/>
      <c r="F64" s="180"/>
      <c r="G64" s="180"/>
      <c r="H64" s="180"/>
      <c r="I64" s="184"/>
      <c r="J64" s="184"/>
      <c r="K64" s="180"/>
      <c r="L64" s="180"/>
      <c r="M64" s="180"/>
      <c r="N64" s="180"/>
      <c r="O64" s="180"/>
      <c r="P64" s="180"/>
    </row>
    <row r="65" spans="1:16" ht="15.75">
      <c r="A65" s="180"/>
      <c r="B65" s="180"/>
      <c r="C65" s="180"/>
      <c r="D65" s="180"/>
      <c r="E65" s="180"/>
      <c r="F65" s="180"/>
      <c r="G65" s="180"/>
      <c r="H65" s="180"/>
      <c r="I65" s="184"/>
      <c r="J65" s="184"/>
      <c r="K65" s="180"/>
      <c r="L65" s="180"/>
      <c r="M65" s="180"/>
      <c r="N65" s="180"/>
      <c r="O65" s="180"/>
      <c r="P65" s="180"/>
    </row>
    <row r="66" spans="1:16" ht="15.75">
      <c r="A66" s="180"/>
      <c r="B66" s="180"/>
      <c r="C66" s="180"/>
      <c r="D66" s="180"/>
      <c r="E66" s="180"/>
      <c r="F66" s="180"/>
      <c r="G66" s="180"/>
      <c r="H66" s="180"/>
      <c r="I66" s="184"/>
      <c r="J66" s="184"/>
      <c r="K66" s="180"/>
      <c r="L66" s="180"/>
      <c r="M66" s="180"/>
      <c r="N66" s="180"/>
      <c r="O66" s="180"/>
      <c r="P66" s="180"/>
    </row>
    <row r="67" spans="1:16" ht="15.75">
      <c r="A67" s="180"/>
      <c r="B67" s="180"/>
      <c r="C67" s="180"/>
      <c r="D67" s="180"/>
      <c r="E67" s="180"/>
      <c r="F67" s="180"/>
      <c r="G67" s="180"/>
      <c r="H67" s="180"/>
      <c r="I67" s="184"/>
      <c r="J67" s="184"/>
      <c r="K67" s="180"/>
      <c r="L67" s="180"/>
      <c r="M67" s="180"/>
      <c r="N67" s="180"/>
      <c r="O67" s="180"/>
      <c r="P67" s="180"/>
    </row>
    <row r="68" spans="1:16" ht="15.75">
      <c r="A68" s="180"/>
      <c r="B68" s="180"/>
      <c r="C68" s="180"/>
      <c r="D68" s="180"/>
      <c r="E68" s="180"/>
      <c r="F68" s="180"/>
      <c r="G68" s="180"/>
      <c r="H68" s="180"/>
      <c r="I68" s="184"/>
      <c r="J68" s="184"/>
      <c r="K68" s="180"/>
      <c r="L68" s="180"/>
      <c r="M68" s="180"/>
      <c r="N68" s="180"/>
      <c r="O68" s="180"/>
      <c r="P68" s="180"/>
    </row>
    <row r="69" spans="1:16" ht="15.75">
      <c r="A69" s="180"/>
      <c r="B69" s="180"/>
      <c r="C69" s="180"/>
      <c r="D69" s="180"/>
      <c r="E69" s="180"/>
      <c r="F69" s="180"/>
      <c r="G69" s="180"/>
      <c r="H69" s="180"/>
      <c r="I69" s="184"/>
      <c r="J69" s="184"/>
      <c r="K69" s="180"/>
      <c r="L69" s="180"/>
      <c r="M69" s="180"/>
      <c r="N69" s="180"/>
      <c r="O69" s="180"/>
      <c r="P69" s="180"/>
    </row>
    <row r="70" spans="1:16" ht="15.75">
      <c r="A70" s="180"/>
      <c r="B70" s="180"/>
      <c r="C70" s="180"/>
      <c r="D70" s="180"/>
      <c r="E70" s="180"/>
      <c r="F70" s="180"/>
      <c r="G70" s="180"/>
      <c r="H70" s="180"/>
      <c r="I70" s="184"/>
      <c r="J70" s="184"/>
      <c r="K70" s="180"/>
      <c r="L70" s="180"/>
      <c r="M70" s="180"/>
      <c r="N70" s="180"/>
      <c r="O70" s="180"/>
      <c r="P70" s="180"/>
    </row>
    <row r="71" spans="1:16" ht="15.75">
      <c r="A71" s="180"/>
      <c r="B71" s="180"/>
      <c r="C71" s="180"/>
      <c r="D71" s="180"/>
      <c r="E71" s="180"/>
      <c r="F71" s="180"/>
      <c r="G71" s="180"/>
      <c r="H71" s="180"/>
      <c r="I71" s="184"/>
      <c r="J71" s="184"/>
      <c r="K71" s="180"/>
      <c r="L71" s="180"/>
      <c r="M71" s="180"/>
      <c r="N71" s="180"/>
      <c r="O71" s="180"/>
      <c r="P71" s="180"/>
    </row>
    <row r="72" spans="1:16">
      <c r="I72" s="265"/>
      <c r="J72" s="265"/>
    </row>
    <row r="73" spans="1:16">
      <c r="I73" s="265"/>
      <c r="J73" s="265"/>
    </row>
    <row r="74" spans="1:16">
      <c r="I74" s="265"/>
      <c r="J74" s="265"/>
    </row>
    <row r="75" spans="1:16">
      <c r="I75" s="265"/>
      <c r="J75" s="265"/>
    </row>
    <row r="76" spans="1:16">
      <c r="I76" s="265"/>
      <c r="J76" s="265"/>
    </row>
    <row r="77" spans="1:16">
      <c r="I77" s="265"/>
      <c r="J77" s="265"/>
    </row>
    <row r="78" spans="1:16">
      <c r="I78" s="265"/>
      <c r="J78" s="265"/>
    </row>
    <row r="79" spans="1:16">
      <c r="I79" s="265"/>
      <c r="J79" s="265"/>
    </row>
    <row r="80" spans="1:16">
      <c r="I80" s="265"/>
      <c r="J80" s="265"/>
    </row>
    <row r="81" spans="9:10">
      <c r="I81" s="265"/>
      <c r="J81" s="265"/>
    </row>
    <row r="82" spans="9:10">
      <c r="I82" s="265"/>
      <c r="J82" s="265"/>
    </row>
    <row r="83" spans="9:10">
      <c r="I83" s="265"/>
      <c r="J83" s="265"/>
    </row>
    <row r="84" spans="9:10">
      <c r="I84" s="265"/>
      <c r="J84" s="265"/>
    </row>
    <row r="85" spans="9:10">
      <c r="I85" s="265"/>
      <c r="J85" s="265"/>
    </row>
    <row r="86" spans="9:10">
      <c r="I86" s="265"/>
      <c r="J86" s="265"/>
    </row>
    <row r="87" spans="9:10">
      <c r="I87" s="265"/>
      <c r="J87" s="265"/>
    </row>
    <row r="88" spans="9:10">
      <c r="I88" s="265"/>
      <c r="J88" s="265"/>
    </row>
    <row r="89" spans="9:10">
      <c r="I89" s="265"/>
      <c r="J89" s="265"/>
    </row>
    <row r="90" spans="9:10">
      <c r="I90" s="265"/>
      <c r="J90" s="265"/>
    </row>
    <row r="91" spans="9:10">
      <c r="I91" s="265"/>
      <c r="J91" s="265"/>
    </row>
    <row r="92" spans="9:10">
      <c r="I92" s="265"/>
      <c r="J92" s="265"/>
    </row>
    <row r="93" spans="9:10">
      <c r="I93" s="265"/>
      <c r="J93" s="265"/>
    </row>
    <row r="94" spans="9:10">
      <c r="I94" s="265"/>
      <c r="J94" s="265"/>
    </row>
    <row r="95" spans="9:10">
      <c r="I95" s="265"/>
      <c r="J95" s="265"/>
    </row>
    <row r="96" spans="9:10">
      <c r="I96" s="265"/>
      <c r="J96" s="265"/>
    </row>
    <row r="97" spans="9:10">
      <c r="I97" s="265"/>
      <c r="J97" s="265"/>
    </row>
    <row r="98" spans="9:10">
      <c r="I98" s="265"/>
      <c r="J98" s="265"/>
    </row>
    <row r="99" spans="9:10">
      <c r="I99" s="265"/>
      <c r="J99" s="265"/>
    </row>
    <row r="100" spans="9:10">
      <c r="I100" s="265"/>
      <c r="J100" s="265"/>
    </row>
    <row r="101" spans="9:10">
      <c r="I101" s="265"/>
      <c r="J101" s="265"/>
    </row>
    <row r="102" spans="9:10">
      <c r="I102" s="265"/>
      <c r="J102" s="265"/>
    </row>
    <row r="103" spans="9:10">
      <c r="I103" s="265"/>
      <c r="J103" s="265"/>
    </row>
    <row r="104" spans="9:10">
      <c r="I104" s="265"/>
      <c r="J104" s="265"/>
    </row>
    <row r="105" spans="9:10">
      <c r="I105" s="265"/>
      <c r="J105" s="265"/>
    </row>
    <row r="106" spans="9:10">
      <c r="I106" s="265"/>
      <c r="J106" s="265"/>
    </row>
    <row r="107" spans="9:10">
      <c r="I107" s="265"/>
      <c r="J107" s="265"/>
    </row>
    <row r="108" spans="9:10">
      <c r="I108" s="265"/>
      <c r="J108" s="265"/>
    </row>
    <row r="109" spans="9:10">
      <c r="I109" s="265"/>
      <c r="J109" s="265"/>
    </row>
    <row r="110" spans="9:10">
      <c r="I110" s="265"/>
      <c r="J110" s="265"/>
    </row>
    <row r="111" spans="9:10">
      <c r="I111" s="265"/>
      <c r="J111" s="265"/>
    </row>
    <row r="112" spans="9:10">
      <c r="I112" s="265"/>
      <c r="J112" s="265"/>
    </row>
    <row r="113" spans="9:10">
      <c r="I113" s="265"/>
      <c r="J113" s="265"/>
    </row>
    <row r="114" spans="9:10">
      <c r="I114" s="265"/>
      <c r="J114" s="265"/>
    </row>
    <row r="115" spans="9:10">
      <c r="I115" s="265"/>
      <c r="J115" s="265"/>
    </row>
    <row r="116" spans="9:10">
      <c r="I116" s="265"/>
      <c r="J116" s="265"/>
    </row>
    <row r="117" spans="9:10">
      <c r="I117" s="265"/>
      <c r="J117" s="265"/>
    </row>
    <row r="118" spans="9:10">
      <c r="I118" s="265"/>
      <c r="J118" s="265"/>
    </row>
    <row r="119" spans="9:10">
      <c r="I119" s="265"/>
      <c r="J119" s="265"/>
    </row>
    <row r="120" spans="9:10">
      <c r="I120" s="265"/>
      <c r="J120" s="265"/>
    </row>
    <row r="121" spans="9:10">
      <c r="I121" s="265"/>
      <c r="J121" s="265"/>
    </row>
    <row r="122" spans="9:10">
      <c r="I122" s="265"/>
      <c r="J122" s="265"/>
    </row>
    <row r="123" spans="9:10">
      <c r="I123" s="265"/>
      <c r="J123" s="265"/>
    </row>
    <row r="124" spans="9:10">
      <c r="I124" s="265"/>
      <c r="J124" s="265"/>
    </row>
    <row r="125" spans="9:10">
      <c r="I125" s="265"/>
      <c r="J125" s="265"/>
    </row>
    <row r="126" spans="9:10">
      <c r="I126" s="265"/>
      <c r="J126" s="265"/>
    </row>
    <row r="127" spans="9:10">
      <c r="I127" s="265"/>
      <c r="J127" s="265"/>
    </row>
    <row r="128" spans="9:10">
      <c r="I128" s="265"/>
      <c r="J128" s="265"/>
    </row>
    <row r="129" spans="9:10">
      <c r="I129" s="265"/>
      <c r="J129" s="265"/>
    </row>
    <row r="130" spans="9:10">
      <c r="I130" s="265"/>
      <c r="J130" s="265"/>
    </row>
    <row r="131" spans="9:10">
      <c r="I131" s="265"/>
      <c r="J131" s="265"/>
    </row>
    <row r="132" spans="9:10">
      <c r="I132" s="265"/>
      <c r="J132" s="265"/>
    </row>
    <row r="133" spans="9:10">
      <c r="I133" s="265"/>
      <c r="J133" s="265"/>
    </row>
    <row r="134" spans="9:10">
      <c r="I134" s="265"/>
      <c r="J134" s="265"/>
    </row>
    <row r="135" spans="9:10">
      <c r="I135" s="265"/>
      <c r="J135" s="265"/>
    </row>
    <row r="136" spans="9:10">
      <c r="I136" s="265"/>
      <c r="J136" s="265"/>
    </row>
    <row r="137" spans="9:10">
      <c r="I137" s="265"/>
      <c r="J137" s="265"/>
    </row>
    <row r="138" spans="9:10">
      <c r="I138" s="265"/>
      <c r="J138" s="265"/>
    </row>
    <row r="139" spans="9:10">
      <c r="I139" s="265"/>
      <c r="J139" s="265"/>
    </row>
    <row r="140" spans="9:10">
      <c r="I140" s="265"/>
      <c r="J140" s="265"/>
    </row>
    <row r="141" spans="9:10">
      <c r="I141" s="265"/>
      <c r="J141" s="265"/>
    </row>
    <row r="142" spans="9:10">
      <c r="I142" s="265"/>
      <c r="J142" s="265"/>
    </row>
    <row r="143" spans="9:10">
      <c r="I143" s="265"/>
      <c r="J143" s="265"/>
    </row>
    <row r="144" spans="9:10">
      <c r="I144" s="265"/>
      <c r="J144" s="265"/>
    </row>
    <row r="145" spans="9:10">
      <c r="I145" s="265"/>
      <c r="J145" s="265"/>
    </row>
    <row r="146" spans="9:10">
      <c r="I146" s="265"/>
      <c r="J146" s="265"/>
    </row>
    <row r="147" spans="9:10">
      <c r="I147" s="265"/>
      <c r="J147" s="265"/>
    </row>
    <row r="148" spans="9:10">
      <c r="I148" s="265"/>
      <c r="J148" s="265"/>
    </row>
    <row r="149" spans="9:10">
      <c r="I149" s="265"/>
      <c r="J149" s="265"/>
    </row>
    <row r="150" spans="9:10">
      <c r="I150" s="265"/>
      <c r="J150" s="265"/>
    </row>
    <row r="151" spans="9:10">
      <c r="I151" s="265"/>
      <c r="J151" s="265"/>
    </row>
    <row r="152" spans="9:10">
      <c r="I152" s="265"/>
      <c r="J152" s="265"/>
    </row>
    <row r="153" spans="9:10">
      <c r="I153" s="265"/>
      <c r="J153" s="265"/>
    </row>
    <row r="154" spans="9:10">
      <c r="I154" s="265"/>
      <c r="J154" s="265"/>
    </row>
    <row r="155" spans="9:10">
      <c r="I155" s="265"/>
      <c r="J155" s="265"/>
    </row>
    <row r="156" spans="9:10">
      <c r="I156" s="265"/>
      <c r="J156" s="265"/>
    </row>
    <row r="157" spans="9:10">
      <c r="I157" s="265"/>
      <c r="J157" s="265"/>
    </row>
    <row r="158" spans="9:10">
      <c r="I158" s="265"/>
      <c r="J158" s="265"/>
    </row>
    <row r="159" spans="9:10">
      <c r="I159" s="265"/>
      <c r="J159" s="265"/>
    </row>
    <row r="160" spans="9:10">
      <c r="I160" s="265"/>
      <c r="J160" s="265"/>
    </row>
    <row r="161" spans="9:10">
      <c r="I161" s="265"/>
      <c r="J161" s="265"/>
    </row>
    <row r="162" spans="9:10">
      <c r="I162" s="265"/>
      <c r="J162" s="265"/>
    </row>
    <row r="163" spans="9:10">
      <c r="I163" s="265"/>
      <c r="J163" s="265"/>
    </row>
    <row r="164" spans="9:10">
      <c r="I164" s="265"/>
      <c r="J164" s="265"/>
    </row>
    <row r="165" spans="9:10">
      <c r="I165" s="265"/>
      <c r="J165" s="265"/>
    </row>
    <row r="166" spans="9:10">
      <c r="I166" s="265"/>
      <c r="J166" s="265"/>
    </row>
    <row r="167" spans="9:10">
      <c r="I167" s="265"/>
      <c r="J167" s="265"/>
    </row>
    <row r="168" spans="9:10">
      <c r="I168" s="265"/>
      <c r="J168" s="265"/>
    </row>
    <row r="169" spans="9:10">
      <c r="I169" s="265"/>
      <c r="J169" s="265"/>
    </row>
    <row r="170" spans="9:10">
      <c r="I170" s="265"/>
      <c r="J170" s="265"/>
    </row>
    <row r="171" spans="9:10">
      <c r="I171" s="265"/>
      <c r="J171" s="265"/>
    </row>
    <row r="172" spans="9:10">
      <c r="I172" s="265"/>
      <c r="J172" s="265"/>
    </row>
    <row r="173" spans="9:10">
      <c r="I173" s="265"/>
      <c r="J173" s="265"/>
    </row>
    <row r="174" spans="9:10">
      <c r="I174" s="265"/>
      <c r="J174" s="265"/>
    </row>
    <row r="175" spans="9:10">
      <c r="I175" s="265"/>
      <c r="J175" s="265"/>
    </row>
    <row r="176" spans="9:10">
      <c r="I176" s="265"/>
      <c r="J176" s="265"/>
    </row>
    <row r="177" spans="9:10">
      <c r="I177" s="265"/>
      <c r="J177" s="265"/>
    </row>
    <row r="178" spans="9:10">
      <c r="I178" s="265"/>
      <c r="J178" s="265"/>
    </row>
    <row r="179" spans="9:10">
      <c r="I179" s="265"/>
      <c r="J179" s="265"/>
    </row>
    <row r="180" spans="9:10">
      <c r="I180" s="265"/>
      <c r="J180" s="265"/>
    </row>
    <row r="181" spans="9:10">
      <c r="I181" s="265"/>
      <c r="J181" s="265"/>
    </row>
    <row r="182" spans="9:10">
      <c r="I182" s="265"/>
      <c r="J182" s="265"/>
    </row>
    <row r="183" spans="9:10">
      <c r="I183" s="265"/>
      <c r="J183" s="265"/>
    </row>
    <row r="184" spans="9:10">
      <c r="I184" s="265"/>
      <c r="J184" s="265"/>
    </row>
    <row r="185" spans="9:10">
      <c r="I185" s="265"/>
      <c r="J185" s="265"/>
    </row>
    <row r="186" spans="9:10">
      <c r="I186" s="265"/>
      <c r="J186" s="265"/>
    </row>
    <row r="187" spans="9:10">
      <c r="I187" s="265"/>
      <c r="J187" s="265"/>
    </row>
    <row r="188" spans="9:10">
      <c r="I188" s="265"/>
      <c r="J188" s="265"/>
    </row>
    <row r="189" spans="9:10">
      <c r="I189" s="265"/>
      <c r="J189" s="265"/>
    </row>
    <row r="190" spans="9:10">
      <c r="I190" s="265"/>
      <c r="J190" s="265"/>
    </row>
    <row r="191" spans="9:10">
      <c r="I191" s="265"/>
      <c r="J191" s="265"/>
    </row>
    <row r="192" spans="9:10">
      <c r="I192" s="265"/>
      <c r="J192" s="265"/>
    </row>
    <row r="193" spans="9:10">
      <c r="I193" s="265"/>
      <c r="J193" s="265"/>
    </row>
    <row r="194" spans="9:10">
      <c r="I194" s="265"/>
      <c r="J194" s="265"/>
    </row>
    <row r="195" spans="9:10">
      <c r="I195" s="265"/>
      <c r="J195" s="265"/>
    </row>
    <row r="196" spans="9:10">
      <c r="I196" s="265"/>
      <c r="J196" s="265"/>
    </row>
    <row r="197" spans="9:10">
      <c r="I197" s="265"/>
      <c r="J197" s="265"/>
    </row>
    <row r="198" spans="9:10">
      <c r="I198" s="265"/>
      <c r="J198" s="265"/>
    </row>
    <row r="199" spans="9:10">
      <c r="I199" s="265"/>
      <c r="J199" s="265"/>
    </row>
    <row r="200" spans="9:10">
      <c r="I200" s="265"/>
      <c r="J200" s="265"/>
    </row>
    <row r="201" spans="9:10">
      <c r="I201" s="265"/>
      <c r="J201" s="265"/>
    </row>
    <row r="202" spans="9:10">
      <c r="I202" s="265"/>
      <c r="J202" s="265"/>
    </row>
    <row r="203" spans="9:10">
      <c r="I203" s="265"/>
      <c r="J203" s="265"/>
    </row>
    <row r="204" spans="9:10">
      <c r="I204" s="265"/>
      <c r="J204" s="265"/>
    </row>
    <row r="205" spans="9:10">
      <c r="I205" s="265"/>
      <c r="J205" s="265"/>
    </row>
    <row r="206" spans="9:10">
      <c r="I206" s="265"/>
      <c r="J206" s="265"/>
    </row>
    <row r="207" spans="9:10">
      <c r="I207" s="265"/>
      <c r="J207" s="265"/>
    </row>
    <row r="208" spans="9:10">
      <c r="I208" s="265"/>
      <c r="J208" s="265"/>
    </row>
    <row r="209" spans="9:10">
      <c r="I209" s="265"/>
      <c r="J209" s="265"/>
    </row>
    <row r="210" spans="9:10">
      <c r="I210" s="265"/>
      <c r="J210" s="265"/>
    </row>
    <row r="211" spans="9:10">
      <c r="I211" s="265"/>
      <c r="J211" s="265"/>
    </row>
    <row r="212" spans="9:10">
      <c r="I212" s="265"/>
      <c r="J212" s="265"/>
    </row>
    <row r="213" spans="9:10">
      <c r="I213" s="265"/>
      <c r="J213" s="265"/>
    </row>
    <row r="214" spans="9:10">
      <c r="I214" s="265"/>
      <c r="J214" s="265"/>
    </row>
    <row r="215" spans="9:10">
      <c r="I215" s="265"/>
      <c r="J215" s="265"/>
    </row>
    <row r="216" spans="9:10">
      <c r="I216" s="265"/>
      <c r="J216" s="265"/>
    </row>
    <row r="217" spans="9:10">
      <c r="I217" s="265"/>
      <c r="J217" s="265"/>
    </row>
    <row r="218" spans="9:10">
      <c r="I218" s="265"/>
      <c r="J218" s="265"/>
    </row>
    <row r="219" spans="9:10">
      <c r="I219" s="265"/>
      <c r="J219" s="265"/>
    </row>
    <row r="220" spans="9:10">
      <c r="I220" s="265"/>
      <c r="J220" s="265"/>
    </row>
    <row r="221" spans="9:10">
      <c r="I221" s="265"/>
      <c r="J221" s="265"/>
    </row>
    <row r="222" spans="9:10">
      <c r="I222" s="265"/>
      <c r="J222" s="265"/>
    </row>
    <row r="223" spans="9:10">
      <c r="I223" s="265"/>
      <c r="J223" s="265"/>
    </row>
    <row r="224" spans="9:10">
      <c r="I224" s="265"/>
      <c r="J224" s="265"/>
    </row>
    <row r="225" spans="9:10">
      <c r="I225" s="265"/>
      <c r="J225" s="265"/>
    </row>
    <row r="226" spans="9:10">
      <c r="I226" s="265"/>
      <c r="J226" s="265"/>
    </row>
    <row r="227" spans="9:10">
      <c r="I227" s="265"/>
      <c r="J227" s="265"/>
    </row>
    <row r="228" spans="9:10">
      <c r="I228" s="265"/>
      <c r="J228" s="265"/>
    </row>
    <row r="229" spans="9:10">
      <c r="I229" s="265"/>
      <c r="J229" s="265"/>
    </row>
    <row r="230" spans="9:10">
      <c r="I230" s="265"/>
      <c r="J230" s="265"/>
    </row>
    <row r="231" spans="9:10">
      <c r="I231" s="265"/>
      <c r="J231" s="265"/>
    </row>
    <row r="232" spans="9:10">
      <c r="I232" s="265"/>
      <c r="J232" s="265"/>
    </row>
    <row r="233" spans="9:10">
      <c r="I233" s="265"/>
      <c r="J233" s="265"/>
    </row>
    <row r="234" spans="9:10">
      <c r="I234" s="265"/>
      <c r="J234" s="265"/>
    </row>
    <row r="235" spans="9:10">
      <c r="I235" s="265"/>
      <c r="J235" s="265"/>
    </row>
    <row r="236" spans="9:10">
      <c r="I236" s="265"/>
      <c r="J236" s="265"/>
    </row>
    <row r="237" spans="9:10">
      <c r="I237" s="265"/>
      <c r="J237" s="265"/>
    </row>
    <row r="238" spans="9:10">
      <c r="I238" s="265"/>
      <c r="J238" s="265"/>
    </row>
    <row r="239" spans="9:10">
      <c r="I239" s="265"/>
      <c r="J239" s="265"/>
    </row>
    <row r="240" spans="9:10">
      <c r="I240" s="265"/>
      <c r="J240" s="265"/>
    </row>
    <row r="241" spans="9:10">
      <c r="I241" s="265"/>
      <c r="J241" s="265"/>
    </row>
    <row r="242" spans="9:10">
      <c r="I242" s="265"/>
      <c r="J242" s="265"/>
    </row>
    <row r="243" spans="9:10">
      <c r="I243" s="265"/>
      <c r="J243" s="265"/>
    </row>
    <row r="244" spans="9:10">
      <c r="I244" s="265"/>
      <c r="J244" s="265"/>
    </row>
    <row r="245" spans="9:10">
      <c r="I245" s="265"/>
      <c r="J245" s="265"/>
    </row>
    <row r="246" spans="9:10">
      <c r="I246" s="265"/>
      <c r="J246" s="265"/>
    </row>
    <row r="247" spans="9:10">
      <c r="I247" s="265"/>
      <c r="J247" s="265"/>
    </row>
    <row r="248" spans="9:10">
      <c r="I248" s="265"/>
      <c r="J248" s="265"/>
    </row>
    <row r="249" spans="9:10">
      <c r="I249" s="265"/>
      <c r="J249" s="265"/>
    </row>
    <row r="250" spans="9:10">
      <c r="I250" s="265"/>
      <c r="J250" s="265"/>
    </row>
    <row r="251" spans="9:10">
      <c r="I251" s="265"/>
      <c r="J251" s="265"/>
    </row>
    <row r="252" spans="9:10">
      <c r="I252" s="265"/>
      <c r="J252" s="265"/>
    </row>
    <row r="253" spans="9:10">
      <c r="I253" s="265"/>
      <c r="J253" s="265"/>
    </row>
    <row r="254" spans="9:10">
      <c r="I254" s="265"/>
      <c r="J254" s="265"/>
    </row>
    <row r="255" spans="9:10">
      <c r="I255" s="265"/>
      <c r="J255" s="265"/>
    </row>
    <row r="256" spans="9:10">
      <c r="I256" s="265"/>
      <c r="J256" s="265"/>
    </row>
    <row r="257" spans="9:10">
      <c r="I257" s="265"/>
      <c r="J257" s="265"/>
    </row>
    <row r="258" spans="9:10">
      <c r="I258" s="265"/>
      <c r="J258" s="265"/>
    </row>
    <row r="259" spans="9:10">
      <c r="I259" s="265"/>
      <c r="J259" s="265"/>
    </row>
    <row r="260" spans="9:10">
      <c r="I260" s="265"/>
      <c r="J260" s="265"/>
    </row>
    <row r="261" spans="9:10">
      <c r="I261" s="265"/>
      <c r="J261" s="265"/>
    </row>
    <row r="262" spans="9:10">
      <c r="I262" s="265"/>
      <c r="J262" s="265"/>
    </row>
    <row r="263" spans="9:10">
      <c r="I263" s="265"/>
      <c r="J263" s="265"/>
    </row>
    <row r="264" spans="9:10">
      <c r="I264" s="265"/>
      <c r="J264" s="265"/>
    </row>
    <row r="265" spans="9:10">
      <c r="I265" s="265"/>
      <c r="J265" s="265"/>
    </row>
    <row r="266" spans="9:10">
      <c r="I266" s="265"/>
      <c r="J266" s="265"/>
    </row>
    <row r="267" spans="9:10">
      <c r="I267" s="265"/>
      <c r="J267" s="265"/>
    </row>
    <row r="268" spans="9:10">
      <c r="I268" s="265"/>
      <c r="J268" s="265"/>
    </row>
    <row r="269" spans="9:10">
      <c r="I269" s="265"/>
      <c r="J269" s="265"/>
    </row>
    <row r="270" spans="9:10">
      <c r="I270" s="265"/>
      <c r="J270" s="265"/>
    </row>
    <row r="271" spans="9:10">
      <c r="I271" s="265"/>
      <c r="J271" s="265"/>
    </row>
    <row r="272" spans="9:10">
      <c r="I272" s="265"/>
      <c r="J272" s="265"/>
    </row>
    <row r="273" spans="9:10">
      <c r="I273" s="265"/>
      <c r="J273" s="265"/>
    </row>
    <row r="274" spans="9:10">
      <c r="I274" s="265"/>
      <c r="J274" s="265"/>
    </row>
    <row r="275" spans="9:10">
      <c r="I275" s="265"/>
      <c r="J275" s="265"/>
    </row>
    <row r="276" spans="9:10">
      <c r="I276" s="265"/>
      <c r="J276" s="265"/>
    </row>
    <row r="277" spans="9:10">
      <c r="I277" s="265"/>
      <c r="J277" s="265"/>
    </row>
    <row r="278" spans="9:10">
      <c r="I278" s="265"/>
      <c r="J278" s="265"/>
    </row>
    <row r="279" spans="9:10">
      <c r="I279" s="265"/>
      <c r="J279" s="265"/>
    </row>
    <row r="280" spans="9:10">
      <c r="I280" s="265"/>
      <c r="J280" s="265"/>
    </row>
    <row r="281" spans="9:10">
      <c r="I281" s="265"/>
      <c r="J281" s="265"/>
    </row>
    <row r="282" spans="9:10">
      <c r="I282" s="265"/>
      <c r="J282" s="265"/>
    </row>
    <row r="283" spans="9:10">
      <c r="I283" s="265"/>
      <c r="J283" s="265"/>
    </row>
    <row r="284" spans="9:10">
      <c r="I284" s="265"/>
      <c r="J284" s="265"/>
    </row>
    <row r="285" spans="9:10">
      <c r="I285" s="265"/>
      <c r="J285" s="265"/>
    </row>
    <row r="286" spans="9:10">
      <c r="I286" s="265"/>
      <c r="J286" s="265"/>
    </row>
    <row r="287" spans="9:10">
      <c r="I287" s="265"/>
      <c r="J287" s="265"/>
    </row>
    <row r="288" spans="9:10">
      <c r="I288" s="265"/>
      <c r="J288" s="265"/>
    </row>
    <row r="289" spans="9:10">
      <c r="I289" s="265"/>
      <c r="J289" s="265"/>
    </row>
    <row r="290" spans="9:10">
      <c r="I290" s="265"/>
      <c r="J290" s="265"/>
    </row>
    <row r="291" spans="9:10">
      <c r="I291" s="265"/>
      <c r="J291" s="265"/>
    </row>
    <row r="292" spans="9:10">
      <c r="I292" s="265"/>
      <c r="J292" s="265"/>
    </row>
    <row r="293" spans="9:10">
      <c r="I293" s="265"/>
      <c r="J293" s="265"/>
    </row>
    <row r="294" spans="9:10">
      <c r="I294" s="265"/>
      <c r="J294" s="265"/>
    </row>
    <row r="295" spans="9:10">
      <c r="I295" s="265"/>
      <c r="J295" s="265"/>
    </row>
    <row r="296" spans="9:10">
      <c r="I296" s="265"/>
      <c r="J296" s="265"/>
    </row>
    <row r="297" spans="9:10">
      <c r="I297" s="265"/>
      <c r="J297" s="265"/>
    </row>
    <row r="298" spans="9:10">
      <c r="I298" s="265"/>
      <c r="J298" s="265"/>
    </row>
    <row r="299" spans="9:10">
      <c r="I299" s="265"/>
      <c r="J299" s="265"/>
    </row>
    <row r="300" spans="9:10">
      <c r="I300" s="265"/>
      <c r="J300" s="265"/>
    </row>
    <row r="301" spans="9:10">
      <c r="I301" s="265"/>
      <c r="J301" s="265"/>
    </row>
    <row r="302" spans="9:10">
      <c r="I302" s="265"/>
      <c r="J302" s="265"/>
    </row>
    <row r="303" spans="9:10">
      <c r="I303" s="265"/>
      <c r="J303" s="265"/>
    </row>
    <row r="304" spans="9:10">
      <c r="I304" s="265"/>
      <c r="J304" s="265"/>
    </row>
    <row r="305" spans="9:10">
      <c r="I305" s="265"/>
      <c r="J305" s="265"/>
    </row>
    <row r="306" spans="9:10">
      <c r="I306" s="265"/>
      <c r="J306" s="265"/>
    </row>
    <row r="307" spans="9:10">
      <c r="I307" s="265"/>
      <c r="J307" s="265"/>
    </row>
    <row r="308" spans="9:10">
      <c r="I308" s="265"/>
      <c r="J308" s="265"/>
    </row>
    <row r="309" spans="9:10">
      <c r="I309" s="265"/>
      <c r="J309" s="265"/>
    </row>
    <row r="310" spans="9:10">
      <c r="I310" s="265"/>
      <c r="J310" s="265"/>
    </row>
    <row r="311" spans="9:10">
      <c r="I311" s="265"/>
      <c r="J311" s="265"/>
    </row>
    <row r="312" spans="9:10">
      <c r="I312" s="265"/>
      <c r="J312" s="265"/>
    </row>
    <row r="313" spans="9:10">
      <c r="I313" s="265"/>
      <c r="J313" s="265"/>
    </row>
    <row r="314" spans="9:10">
      <c r="I314" s="265"/>
      <c r="J314" s="265"/>
    </row>
    <row r="315" spans="9:10">
      <c r="I315" s="265"/>
      <c r="J315" s="265"/>
    </row>
    <row r="316" spans="9:10">
      <c r="I316" s="265"/>
      <c r="J316" s="265"/>
    </row>
    <row r="317" spans="9:10">
      <c r="I317" s="265"/>
      <c r="J317" s="265"/>
    </row>
    <row r="318" spans="9:10">
      <c r="I318" s="265"/>
      <c r="J318" s="265"/>
    </row>
    <row r="319" spans="9:10">
      <c r="I319" s="265"/>
      <c r="J319" s="265"/>
    </row>
    <row r="320" spans="9:10">
      <c r="I320" s="265"/>
      <c r="J320" s="265"/>
    </row>
    <row r="321" spans="9:10">
      <c r="I321" s="265"/>
      <c r="J321" s="265"/>
    </row>
    <row r="322" spans="9:10">
      <c r="I322" s="265"/>
      <c r="J322" s="265"/>
    </row>
    <row r="323" spans="9:10">
      <c r="I323" s="265"/>
      <c r="J323" s="265"/>
    </row>
    <row r="324" spans="9:10">
      <c r="I324" s="265"/>
      <c r="J324" s="265"/>
    </row>
    <row r="325" spans="9:10">
      <c r="I325" s="265"/>
      <c r="J325" s="265"/>
    </row>
    <row r="326" spans="9:10">
      <c r="I326" s="265"/>
      <c r="J326" s="265"/>
    </row>
    <row r="327" spans="9:10">
      <c r="I327" s="265"/>
      <c r="J327" s="265"/>
    </row>
    <row r="328" spans="9:10">
      <c r="I328" s="265"/>
      <c r="J328" s="265"/>
    </row>
    <row r="329" spans="9:10">
      <c r="I329" s="265"/>
      <c r="J329" s="265"/>
    </row>
    <row r="330" spans="9:10">
      <c r="I330" s="265"/>
      <c r="J330" s="265"/>
    </row>
    <row r="331" spans="9:10">
      <c r="I331" s="265"/>
      <c r="J331" s="265"/>
    </row>
    <row r="332" spans="9:10">
      <c r="I332" s="265"/>
      <c r="J332" s="265"/>
    </row>
    <row r="333" spans="9:10">
      <c r="I333" s="265"/>
      <c r="J333" s="265"/>
    </row>
    <row r="334" spans="9:10">
      <c r="I334" s="265"/>
      <c r="J334" s="265"/>
    </row>
    <row r="335" spans="9:10">
      <c r="I335" s="265"/>
      <c r="J335" s="265"/>
    </row>
    <row r="336" spans="9:10">
      <c r="I336" s="265"/>
      <c r="J336" s="265"/>
    </row>
    <row r="337" spans="9:10">
      <c r="I337" s="265"/>
      <c r="J337" s="265"/>
    </row>
    <row r="338" spans="9:10">
      <c r="I338" s="265"/>
      <c r="J338" s="265"/>
    </row>
    <row r="339" spans="9:10">
      <c r="I339" s="265"/>
      <c r="J339" s="265"/>
    </row>
    <row r="340" spans="9:10">
      <c r="I340" s="265"/>
      <c r="J340" s="265"/>
    </row>
    <row r="341" spans="9:10">
      <c r="I341" s="265"/>
      <c r="J341" s="265"/>
    </row>
    <row r="342" spans="9:10">
      <c r="I342" s="265"/>
      <c r="J342" s="265"/>
    </row>
    <row r="343" spans="9:10">
      <c r="I343" s="265"/>
      <c r="J343" s="265"/>
    </row>
    <row r="344" spans="9:10">
      <c r="I344" s="265"/>
      <c r="J344" s="265"/>
    </row>
    <row r="345" spans="9:10">
      <c r="I345" s="265"/>
      <c r="J345" s="265"/>
    </row>
    <row r="346" spans="9:10">
      <c r="I346" s="265"/>
      <c r="J346" s="265"/>
    </row>
    <row r="347" spans="9:10">
      <c r="I347" s="265"/>
      <c r="J347" s="265"/>
    </row>
    <row r="348" spans="9:10">
      <c r="I348" s="265"/>
      <c r="J348" s="265"/>
    </row>
    <row r="349" spans="9:10">
      <c r="I349" s="265"/>
      <c r="J349" s="265"/>
    </row>
    <row r="350" spans="9:10">
      <c r="I350" s="265"/>
      <c r="J350" s="265"/>
    </row>
    <row r="351" spans="9:10">
      <c r="I351" s="265"/>
      <c r="J351" s="265"/>
    </row>
    <row r="352" spans="9:10">
      <c r="I352" s="265"/>
      <c r="J352" s="265"/>
    </row>
    <row r="353" spans="9:10">
      <c r="I353" s="265"/>
      <c r="J353" s="265"/>
    </row>
    <row r="354" spans="9:10">
      <c r="I354" s="265"/>
      <c r="J354" s="265"/>
    </row>
    <row r="355" spans="9:10">
      <c r="I355" s="265"/>
      <c r="J355" s="265"/>
    </row>
    <row r="356" spans="9:10">
      <c r="I356" s="265"/>
      <c r="J356" s="265"/>
    </row>
    <row r="357" spans="9:10">
      <c r="I357" s="265"/>
      <c r="J357" s="265"/>
    </row>
    <row r="358" spans="9:10">
      <c r="I358" s="265"/>
      <c r="J358" s="265"/>
    </row>
    <row r="359" spans="9:10">
      <c r="I359" s="265"/>
      <c r="J359" s="265"/>
    </row>
    <row r="360" spans="9:10">
      <c r="I360" s="265"/>
      <c r="J360" s="265"/>
    </row>
    <row r="361" spans="9:10">
      <c r="I361" s="265"/>
      <c r="J361" s="265"/>
    </row>
    <row r="362" spans="9:10">
      <c r="I362" s="265"/>
      <c r="J362" s="265"/>
    </row>
    <row r="363" spans="9:10">
      <c r="I363" s="265"/>
      <c r="J363" s="265"/>
    </row>
    <row r="364" spans="9:10">
      <c r="I364" s="265"/>
      <c r="J364" s="265"/>
    </row>
    <row r="365" spans="9:10">
      <c r="I365" s="265"/>
      <c r="J365" s="265"/>
    </row>
    <row r="366" spans="9:10">
      <c r="I366" s="265"/>
      <c r="J366" s="265"/>
    </row>
    <row r="367" spans="9:10">
      <c r="I367" s="265"/>
      <c r="J367" s="265"/>
    </row>
    <row r="368" spans="9:10">
      <c r="I368" s="265"/>
      <c r="J368" s="265"/>
    </row>
    <row r="369" spans="9:10">
      <c r="I369" s="265"/>
      <c r="J369" s="265"/>
    </row>
    <row r="370" spans="9:10">
      <c r="I370" s="265"/>
      <c r="J370" s="265"/>
    </row>
    <row r="371" spans="9:10">
      <c r="I371" s="265"/>
      <c r="J371" s="265"/>
    </row>
    <row r="372" spans="9:10">
      <c r="I372" s="265"/>
      <c r="J372" s="265"/>
    </row>
    <row r="373" spans="9:10">
      <c r="I373" s="265"/>
      <c r="J373" s="265"/>
    </row>
    <row r="374" spans="9:10">
      <c r="I374" s="265"/>
      <c r="J374" s="265"/>
    </row>
    <row r="375" spans="9:10">
      <c r="I375" s="265"/>
      <c r="J375" s="265"/>
    </row>
    <row r="376" spans="9:10">
      <c r="I376" s="265"/>
      <c r="J376" s="265"/>
    </row>
    <row r="377" spans="9:10">
      <c r="I377" s="265"/>
      <c r="J377" s="265"/>
    </row>
    <row r="378" spans="9:10">
      <c r="I378" s="265"/>
      <c r="J378" s="265"/>
    </row>
    <row r="379" spans="9:10">
      <c r="I379" s="265"/>
      <c r="J379" s="265"/>
    </row>
    <row r="380" spans="9:10">
      <c r="I380" s="265"/>
      <c r="J380" s="265"/>
    </row>
    <row r="381" spans="9:10">
      <c r="I381" s="265"/>
      <c r="J381" s="265"/>
    </row>
    <row r="382" spans="9:10">
      <c r="I382" s="265"/>
      <c r="J382" s="265"/>
    </row>
    <row r="383" spans="9:10">
      <c r="I383" s="265"/>
      <c r="J383" s="265"/>
    </row>
    <row r="384" spans="9:10">
      <c r="I384" s="265"/>
      <c r="J384" s="265"/>
    </row>
    <row r="385" spans="9:10">
      <c r="I385" s="265"/>
      <c r="J385" s="265"/>
    </row>
    <row r="386" spans="9:10">
      <c r="I386" s="265"/>
      <c r="J386" s="265"/>
    </row>
    <row r="387" spans="9:10">
      <c r="I387" s="265"/>
      <c r="J387" s="265"/>
    </row>
    <row r="388" spans="9:10">
      <c r="I388" s="265"/>
      <c r="J388" s="265"/>
    </row>
    <row r="389" spans="9:10">
      <c r="I389" s="265"/>
      <c r="J389" s="265"/>
    </row>
    <row r="390" spans="9:10">
      <c r="I390" s="265"/>
      <c r="J390" s="265"/>
    </row>
    <row r="391" spans="9:10">
      <c r="I391" s="265"/>
      <c r="J391" s="265"/>
    </row>
    <row r="392" spans="9:10">
      <c r="I392" s="265"/>
      <c r="J392" s="265"/>
    </row>
    <row r="393" spans="9:10">
      <c r="I393" s="265"/>
      <c r="J393" s="265"/>
    </row>
    <row r="394" spans="9:10">
      <c r="I394" s="265"/>
      <c r="J394" s="265"/>
    </row>
    <row r="395" spans="9:10">
      <c r="I395" s="265"/>
      <c r="J395" s="265"/>
    </row>
    <row r="396" spans="9:10">
      <c r="I396" s="265"/>
      <c r="J396" s="265"/>
    </row>
    <row r="397" spans="9:10">
      <c r="I397" s="265"/>
      <c r="J397" s="265"/>
    </row>
    <row r="398" spans="9:10">
      <c r="I398" s="265"/>
      <c r="J398" s="265"/>
    </row>
    <row r="399" spans="9:10">
      <c r="I399" s="265"/>
      <c r="J399" s="265"/>
    </row>
    <row r="400" spans="9:10">
      <c r="I400" s="265"/>
      <c r="J400" s="265"/>
    </row>
    <row r="401" spans="9:10">
      <c r="I401" s="265"/>
      <c r="J401" s="265"/>
    </row>
    <row r="402" spans="9:10">
      <c r="I402" s="265"/>
      <c r="J402" s="265"/>
    </row>
    <row r="403" spans="9:10">
      <c r="I403" s="265"/>
      <c r="J403" s="265"/>
    </row>
    <row r="404" spans="9:10">
      <c r="I404" s="265"/>
      <c r="J404" s="265"/>
    </row>
    <row r="405" spans="9:10">
      <c r="I405" s="265"/>
      <c r="J405" s="265"/>
    </row>
    <row r="406" spans="9:10">
      <c r="I406" s="265"/>
      <c r="J406" s="265"/>
    </row>
    <row r="407" spans="9:10">
      <c r="I407" s="265"/>
      <c r="J407" s="265"/>
    </row>
    <row r="408" spans="9:10">
      <c r="I408" s="265"/>
      <c r="J408" s="265"/>
    </row>
    <row r="409" spans="9:10">
      <c r="I409" s="265"/>
      <c r="J409" s="265"/>
    </row>
    <row r="410" spans="9:10">
      <c r="I410" s="265"/>
      <c r="J410" s="265"/>
    </row>
    <row r="411" spans="9:10">
      <c r="I411" s="265"/>
      <c r="J411" s="265"/>
    </row>
    <row r="412" spans="9:10">
      <c r="I412" s="265"/>
      <c r="J412" s="265"/>
    </row>
    <row r="413" spans="9:10">
      <c r="I413" s="265"/>
      <c r="J413" s="265"/>
    </row>
    <row r="414" spans="9:10">
      <c r="I414" s="265"/>
      <c r="J414" s="265"/>
    </row>
    <row r="415" spans="9:10">
      <c r="I415" s="265"/>
      <c r="J415" s="265"/>
    </row>
    <row r="416" spans="9:10">
      <c r="I416" s="265"/>
      <c r="J416" s="265"/>
    </row>
    <row r="417" spans="9:10">
      <c r="I417" s="265"/>
      <c r="J417" s="265"/>
    </row>
    <row r="418" spans="9:10">
      <c r="I418" s="265"/>
      <c r="J418" s="265"/>
    </row>
    <row r="419" spans="9:10">
      <c r="I419" s="265"/>
      <c r="J419" s="265"/>
    </row>
    <row r="420" spans="9:10">
      <c r="I420" s="265"/>
      <c r="J420" s="265"/>
    </row>
    <row r="421" spans="9:10">
      <c r="I421" s="265"/>
      <c r="J421" s="265"/>
    </row>
    <row r="422" spans="9:10">
      <c r="I422" s="265"/>
      <c r="J422" s="265"/>
    </row>
    <row r="423" spans="9:10">
      <c r="I423" s="265"/>
      <c r="J423" s="265"/>
    </row>
    <row r="424" spans="9:10">
      <c r="I424" s="265"/>
      <c r="J424" s="265"/>
    </row>
    <row r="425" spans="9:10">
      <c r="I425" s="265"/>
      <c r="J425" s="265"/>
    </row>
    <row r="426" spans="9:10">
      <c r="I426" s="265"/>
      <c r="J426" s="265"/>
    </row>
    <row r="427" spans="9:10">
      <c r="I427" s="265"/>
      <c r="J427" s="265"/>
    </row>
    <row r="428" spans="9:10">
      <c r="I428" s="265"/>
      <c r="J428" s="265"/>
    </row>
    <row r="429" spans="9:10">
      <c r="I429" s="265"/>
      <c r="J429" s="265"/>
    </row>
    <row r="430" spans="9:10">
      <c r="I430" s="265"/>
      <c r="J430" s="265"/>
    </row>
    <row r="431" spans="9:10">
      <c r="I431" s="265"/>
      <c r="J431" s="265"/>
    </row>
    <row r="432" spans="9:10">
      <c r="I432" s="265"/>
      <c r="J432" s="265"/>
    </row>
    <row r="433" spans="9:10">
      <c r="I433" s="265"/>
      <c r="J433" s="265"/>
    </row>
    <row r="434" spans="9:10">
      <c r="I434" s="265"/>
      <c r="J434" s="265"/>
    </row>
    <row r="435" spans="9:10">
      <c r="I435" s="265"/>
      <c r="J435" s="265"/>
    </row>
    <row r="436" spans="9:10">
      <c r="I436" s="265"/>
      <c r="J436" s="265"/>
    </row>
    <row r="437" spans="9:10">
      <c r="I437" s="265"/>
      <c r="J437" s="265"/>
    </row>
    <row r="438" spans="9:10">
      <c r="I438" s="265"/>
      <c r="J438" s="265"/>
    </row>
    <row r="439" spans="9:10">
      <c r="I439" s="265"/>
      <c r="J439" s="265"/>
    </row>
    <row r="440" spans="9:10">
      <c r="I440" s="265"/>
      <c r="J440" s="265"/>
    </row>
    <row r="441" spans="9:10">
      <c r="I441" s="265"/>
      <c r="J441" s="265"/>
    </row>
    <row r="442" spans="9:10">
      <c r="I442" s="265"/>
      <c r="J442" s="265"/>
    </row>
    <row r="443" spans="9:10">
      <c r="I443" s="265"/>
      <c r="J443" s="265"/>
    </row>
    <row r="444" spans="9:10">
      <c r="I444" s="265"/>
      <c r="J444" s="265"/>
    </row>
    <row r="445" spans="9:10">
      <c r="I445" s="265"/>
      <c r="J445" s="265"/>
    </row>
    <row r="446" spans="9:10">
      <c r="I446" s="265"/>
      <c r="J446" s="265"/>
    </row>
    <row r="447" spans="9:10">
      <c r="I447" s="265"/>
      <c r="J447" s="265"/>
    </row>
    <row r="448" spans="9:10">
      <c r="I448" s="265"/>
      <c r="J448" s="265"/>
    </row>
    <row r="449" spans="9:10">
      <c r="I449" s="265"/>
      <c r="J449" s="265"/>
    </row>
    <row r="450" spans="9:10">
      <c r="I450" s="265"/>
      <c r="J450" s="265"/>
    </row>
    <row r="451" spans="9:10">
      <c r="I451" s="265"/>
      <c r="J451" s="265"/>
    </row>
    <row r="452" spans="9:10">
      <c r="I452" s="265"/>
      <c r="J452" s="265"/>
    </row>
    <row r="453" spans="9:10">
      <c r="I453" s="265"/>
      <c r="J453" s="265"/>
    </row>
    <row r="454" spans="9:10">
      <c r="I454" s="265"/>
      <c r="J454" s="265"/>
    </row>
    <row r="455" spans="9:10">
      <c r="I455" s="265"/>
      <c r="J455" s="265"/>
    </row>
    <row r="456" spans="9:10">
      <c r="I456" s="265"/>
      <c r="J456" s="265"/>
    </row>
    <row r="457" spans="9:10">
      <c r="I457" s="265"/>
      <c r="J457" s="265"/>
    </row>
    <row r="458" spans="9:10">
      <c r="I458" s="265"/>
      <c r="J458" s="265"/>
    </row>
    <row r="459" spans="9:10">
      <c r="I459" s="265"/>
      <c r="J459" s="265"/>
    </row>
    <row r="460" spans="9:10">
      <c r="I460" s="265"/>
      <c r="J460" s="265"/>
    </row>
    <row r="461" spans="9:10">
      <c r="I461" s="265"/>
      <c r="J461" s="265"/>
    </row>
    <row r="462" spans="9:10">
      <c r="I462" s="265"/>
      <c r="J462" s="265"/>
    </row>
    <row r="463" spans="9:10">
      <c r="I463" s="265"/>
      <c r="J463" s="265"/>
    </row>
    <row r="464" spans="9:10">
      <c r="I464" s="265"/>
      <c r="J464" s="265"/>
    </row>
    <row r="465" spans="9:10">
      <c r="I465" s="265"/>
      <c r="J465" s="265"/>
    </row>
    <row r="466" spans="9:10">
      <c r="I466" s="265"/>
      <c r="J466" s="265"/>
    </row>
    <row r="467" spans="9:10">
      <c r="I467" s="265"/>
      <c r="J467" s="265"/>
    </row>
    <row r="468" spans="9:10">
      <c r="I468" s="265"/>
      <c r="J468" s="265"/>
    </row>
    <row r="469" spans="9:10">
      <c r="I469" s="265"/>
      <c r="J469" s="265"/>
    </row>
    <row r="470" spans="9:10">
      <c r="I470" s="265"/>
      <c r="J470" s="265"/>
    </row>
    <row r="471" spans="9:10">
      <c r="I471" s="265"/>
      <c r="J471" s="265"/>
    </row>
    <row r="472" spans="9:10">
      <c r="I472" s="265"/>
      <c r="J472" s="265"/>
    </row>
    <row r="473" spans="9:10">
      <c r="I473" s="265"/>
      <c r="J473" s="265"/>
    </row>
    <row r="474" spans="9:10">
      <c r="I474" s="265"/>
      <c r="J474" s="265"/>
    </row>
    <row r="475" spans="9:10">
      <c r="I475" s="265"/>
      <c r="J475" s="265"/>
    </row>
    <row r="476" spans="9:10">
      <c r="I476" s="265"/>
      <c r="J476" s="265"/>
    </row>
    <row r="477" spans="9:10">
      <c r="I477" s="265"/>
      <c r="J477" s="265"/>
    </row>
    <row r="478" spans="9:10">
      <c r="I478" s="265"/>
      <c r="J478" s="265"/>
    </row>
    <row r="479" spans="9:10">
      <c r="I479" s="265"/>
      <c r="J479" s="265"/>
    </row>
    <row r="480" spans="9:10">
      <c r="I480" s="265"/>
      <c r="J480" s="265"/>
    </row>
    <row r="481" spans="9:10">
      <c r="I481" s="265"/>
      <c r="J481" s="265"/>
    </row>
    <row r="482" spans="9:10">
      <c r="I482" s="265"/>
      <c r="J482" s="265"/>
    </row>
    <row r="483" spans="9:10">
      <c r="I483" s="265"/>
      <c r="J483" s="265"/>
    </row>
    <row r="484" spans="9:10">
      <c r="I484" s="265"/>
      <c r="J484" s="265"/>
    </row>
    <row r="485" spans="9:10">
      <c r="I485" s="265"/>
      <c r="J485" s="265"/>
    </row>
    <row r="486" spans="9:10">
      <c r="I486" s="265"/>
      <c r="J486" s="265"/>
    </row>
    <row r="487" spans="9:10">
      <c r="I487" s="265"/>
      <c r="J487" s="265"/>
    </row>
    <row r="488" spans="9:10">
      <c r="I488" s="265"/>
      <c r="J488" s="265"/>
    </row>
    <row r="489" spans="9:10">
      <c r="I489" s="265"/>
      <c r="J489" s="265"/>
    </row>
    <row r="490" spans="9:10">
      <c r="I490" s="265"/>
      <c r="J490" s="265"/>
    </row>
    <row r="491" spans="9:10">
      <c r="I491" s="265"/>
      <c r="J491" s="265"/>
    </row>
    <row r="492" spans="9:10">
      <c r="I492" s="265"/>
      <c r="J492" s="265"/>
    </row>
    <row r="493" spans="9:10">
      <c r="I493" s="265"/>
      <c r="J493" s="265"/>
    </row>
    <row r="494" spans="9:10">
      <c r="I494" s="265"/>
      <c r="J494" s="265"/>
    </row>
    <row r="495" spans="9:10">
      <c r="I495" s="265"/>
      <c r="J495" s="265"/>
    </row>
    <row r="496" spans="9:10">
      <c r="I496" s="265"/>
      <c r="J496" s="265"/>
    </row>
    <row r="497" spans="9:10">
      <c r="I497" s="265"/>
      <c r="J497" s="265"/>
    </row>
    <row r="498" spans="9:10">
      <c r="I498" s="265"/>
      <c r="J498" s="265"/>
    </row>
    <row r="499" spans="9:10">
      <c r="I499" s="265"/>
      <c r="J499" s="265"/>
    </row>
    <row r="500" spans="9:10">
      <c r="I500" s="265"/>
      <c r="J500" s="265"/>
    </row>
    <row r="501" spans="9:10">
      <c r="I501" s="265"/>
      <c r="J501" s="265"/>
    </row>
    <row r="502" spans="9:10">
      <c r="I502" s="265"/>
      <c r="J502" s="265"/>
    </row>
    <row r="503" spans="9:10">
      <c r="I503" s="265"/>
      <c r="J503" s="265"/>
    </row>
    <row r="504" spans="9:10">
      <c r="I504" s="265"/>
      <c r="J504" s="265"/>
    </row>
    <row r="505" spans="9:10">
      <c r="I505" s="265"/>
      <c r="J505" s="265"/>
    </row>
    <row r="506" spans="9:10">
      <c r="I506" s="265"/>
      <c r="J506" s="265"/>
    </row>
    <row r="507" spans="9:10">
      <c r="I507" s="265"/>
      <c r="J507" s="265"/>
    </row>
    <row r="508" spans="9:10">
      <c r="I508" s="265"/>
      <c r="J508" s="265"/>
    </row>
    <row r="509" spans="9:10">
      <c r="I509" s="265"/>
      <c r="J509" s="265"/>
    </row>
    <row r="510" spans="9:10">
      <c r="I510" s="265"/>
      <c r="J510" s="265"/>
    </row>
    <row r="511" spans="9:10">
      <c r="I511" s="265"/>
      <c r="J511" s="265"/>
    </row>
    <row r="512" spans="9:10">
      <c r="I512" s="265"/>
      <c r="J512" s="265"/>
    </row>
    <row r="513" spans="9:10">
      <c r="I513" s="265"/>
      <c r="J513" s="265"/>
    </row>
    <row r="514" spans="9:10">
      <c r="I514" s="265"/>
      <c r="J514" s="265"/>
    </row>
    <row r="515" spans="9:10">
      <c r="I515" s="265"/>
      <c r="J515" s="265"/>
    </row>
    <row r="516" spans="9:10">
      <c r="I516" s="265"/>
      <c r="J516" s="265"/>
    </row>
    <row r="517" spans="9:10">
      <c r="I517" s="265"/>
      <c r="J517" s="265"/>
    </row>
    <row r="518" spans="9:10">
      <c r="I518" s="265"/>
      <c r="J518" s="265"/>
    </row>
    <row r="519" spans="9:10">
      <c r="I519" s="265"/>
      <c r="J519" s="265"/>
    </row>
    <row r="520" spans="9:10">
      <c r="I520" s="265"/>
      <c r="J520" s="265"/>
    </row>
    <row r="521" spans="9:10">
      <c r="I521" s="265"/>
      <c r="J521" s="265"/>
    </row>
    <row r="522" spans="9:10">
      <c r="I522" s="265"/>
      <c r="J522" s="265"/>
    </row>
    <row r="523" spans="9:10">
      <c r="I523" s="265"/>
      <c r="J523" s="265"/>
    </row>
    <row r="524" spans="9:10">
      <c r="I524" s="265"/>
      <c r="J524" s="265"/>
    </row>
    <row r="525" spans="9:10">
      <c r="I525" s="265"/>
      <c r="J525" s="265"/>
    </row>
    <row r="526" spans="9:10">
      <c r="I526" s="265"/>
      <c r="J526" s="265"/>
    </row>
    <row r="527" spans="9:10">
      <c r="I527" s="265"/>
      <c r="J527" s="265"/>
    </row>
    <row r="528" spans="9:10">
      <c r="I528" s="265"/>
      <c r="J528" s="265"/>
    </row>
    <row r="529" spans="9:10">
      <c r="I529" s="265"/>
      <c r="J529" s="265"/>
    </row>
    <row r="530" spans="9:10">
      <c r="I530" s="265"/>
      <c r="J530" s="265"/>
    </row>
    <row r="531" spans="9:10">
      <c r="I531" s="265"/>
      <c r="J531" s="265"/>
    </row>
    <row r="532" spans="9:10">
      <c r="I532" s="265"/>
      <c r="J532" s="265"/>
    </row>
    <row r="533" spans="9:10">
      <c r="I533" s="265"/>
      <c r="J533" s="265"/>
    </row>
    <row r="534" spans="9:10">
      <c r="I534" s="265"/>
      <c r="J534" s="265"/>
    </row>
    <row r="535" spans="9:10">
      <c r="I535" s="265"/>
      <c r="J535" s="265"/>
    </row>
    <row r="536" spans="9:10">
      <c r="I536" s="265"/>
      <c r="J536" s="265"/>
    </row>
    <row r="537" spans="9:10">
      <c r="I537" s="265"/>
      <c r="J537" s="265"/>
    </row>
    <row r="538" spans="9:10">
      <c r="I538" s="265"/>
      <c r="J538" s="265"/>
    </row>
    <row r="539" spans="9:10">
      <c r="I539" s="265"/>
      <c r="J539" s="265"/>
    </row>
    <row r="540" spans="9:10">
      <c r="I540" s="265"/>
      <c r="J540" s="265"/>
    </row>
    <row r="541" spans="9:10">
      <c r="I541" s="265"/>
      <c r="J541" s="265"/>
    </row>
    <row r="542" spans="9:10">
      <c r="I542" s="265"/>
      <c r="J542" s="265"/>
    </row>
    <row r="543" spans="9:10">
      <c r="I543" s="265"/>
      <c r="J543" s="265"/>
    </row>
    <row r="544" spans="9:10">
      <c r="I544" s="265"/>
      <c r="J544" s="265"/>
    </row>
    <row r="545" spans="9:10">
      <c r="I545" s="265"/>
      <c r="J545" s="265"/>
    </row>
    <row r="546" spans="9:10">
      <c r="I546" s="265"/>
      <c r="J546" s="265"/>
    </row>
    <row r="547" spans="9:10">
      <c r="I547" s="265"/>
      <c r="J547" s="265"/>
    </row>
    <row r="548" spans="9:10">
      <c r="I548" s="265"/>
      <c r="J548" s="265"/>
    </row>
    <row r="549" spans="9:10">
      <c r="I549" s="265"/>
      <c r="J549" s="265"/>
    </row>
    <row r="550" spans="9:10">
      <c r="I550" s="265"/>
      <c r="J550" s="265"/>
    </row>
    <row r="551" spans="9:10">
      <c r="I551" s="265"/>
      <c r="J551" s="265"/>
    </row>
    <row r="552" spans="9:10">
      <c r="I552" s="265"/>
      <c r="J552" s="265"/>
    </row>
    <row r="553" spans="9:10">
      <c r="I553" s="265"/>
      <c r="J553" s="265"/>
    </row>
    <row r="554" spans="9:10">
      <c r="I554" s="265"/>
      <c r="J554" s="265"/>
    </row>
    <row r="555" spans="9:10">
      <c r="I555" s="265"/>
      <c r="J555" s="265"/>
    </row>
    <row r="556" spans="9:10">
      <c r="I556" s="265"/>
      <c r="J556" s="265"/>
    </row>
    <row r="557" spans="9:10">
      <c r="I557" s="265"/>
      <c r="J557" s="265"/>
    </row>
    <row r="558" spans="9:10">
      <c r="I558" s="265"/>
      <c r="J558" s="265"/>
    </row>
    <row r="559" spans="9:10">
      <c r="I559" s="265"/>
      <c r="J559" s="265"/>
    </row>
    <row r="560" spans="9:10">
      <c r="I560" s="265"/>
      <c r="J560" s="265"/>
    </row>
    <row r="561" spans="9:10">
      <c r="I561" s="265"/>
      <c r="J561" s="265"/>
    </row>
    <row r="562" spans="9:10">
      <c r="I562" s="265"/>
      <c r="J562" s="265"/>
    </row>
    <row r="563" spans="9:10">
      <c r="I563" s="265"/>
      <c r="J563" s="265"/>
    </row>
    <row r="564" spans="9:10">
      <c r="I564" s="265"/>
      <c r="J564" s="265"/>
    </row>
    <row r="565" spans="9:10">
      <c r="I565" s="265"/>
      <c r="J565" s="265"/>
    </row>
    <row r="566" spans="9:10">
      <c r="I566" s="265"/>
      <c r="J566" s="265"/>
    </row>
    <row r="567" spans="9:10">
      <c r="I567" s="265"/>
      <c r="J567" s="265"/>
    </row>
    <row r="568" spans="9:10">
      <c r="I568" s="265"/>
      <c r="J568" s="265"/>
    </row>
    <row r="569" spans="9:10">
      <c r="I569" s="265"/>
      <c r="J569" s="265"/>
    </row>
    <row r="570" spans="9:10">
      <c r="I570" s="265"/>
      <c r="J570" s="265"/>
    </row>
    <row r="571" spans="9:10">
      <c r="I571" s="265"/>
      <c r="J571" s="265"/>
    </row>
    <row r="572" spans="9:10">
      <c r="I572" s="265"/>
      <c r="J572" s="265"/>
    </row>
    <row r="573" spans="9:10">
      <c r="I573" s="265"/>
      <c r="J573" s="265"/>
    </row>
    <row r="574" spans="9:10">
      <c r="I574" s="265"/>
      <c r="J574" s="265"/>
    </row>
    <row r="575" spans="9:10">
      <c r="I575" s="265"/>
      <c r="J575" s="265"/>
    </row>
    <row r="576" spans="9:10">
      <c r="I576" s="265"/>
      <c r="J576" s="265"/>
    </row>
    <row r="577" spans="9:10">
      <c r="I577" s="265"/>
      <c r="J577" s="265"/>
    </row>
    <row r="578" spans="9:10">
      <c r="I578" s="265"/>
      <c r="J578" s="265"/>
    </row>
    <row r="579" spans="9:10">
      <c r="I579" s="265"/>
      <c r="J579" s="265"/>
    </row>
    <row r="580" spans="9:10">
      <c r="I580" s="265"/>
      <c r="J580" s="265"/>
    </row>
    <row r="581" spans="9:10">
      <c r="I581" s="265"/>
      <c r="J581" s="265"/>
    </row>
    <row r="582" spans="9:10">
      <c r="I582" s="265"/>
      <c r="J582" s="265"/>
    </row>
    <row r="583" spans="9:10">
      <c r="I583" s="265"/>
      <c r="J583" s="265"/>
    </row>
    <row r="584" spans="9:10">
      <c r="I584" s="265"/>
      <c r="J584" s="265"/>
    </row>
    <row r="585" spans="9:10">
      <c r="I585" s="265"/>
      <c r="J585" s="265"/>
    </row>
    <row r="586" spans="9:10">
      <c r="I586" s="265"/>
      <c r="J586" s="265"/>
    </row>
    <row r="587" spans="9:10">
      <c r="I587" s="265"/>
      <c r="J587" s="265"/>
    </row>
    <row r="588" spans="9:10">
      <c r="I588" s="265"/>
      <c r="J588" s="265"/>
    </row>
    <row r="589" spans="9:10">
      <c r="I589" s="265"/>
      <c r="J589" s="265"/>
    </row>
    <row r="590" spans="9:10">
      <c r="I590" s="265"/>
      <c r="J590" s="265"/>
    </row>
    <row r="591" spans="9:10">
      <c r="I591" s="265"/>
      <c r="J591" s="265"/>
    </row>
    <row r="592" spans="9:10">
      <c r="I592" s="265"/>
      <c r="J592" s="265"/>
    </row>
    <row r="593" spans="9:10">
      <c r="I593" s="265"/>
      <c r="J593" s="265"/>
    </row>
    <row r="594" spans="9:10">
      <c r="I594" s="265"/>
      <c r="J594" s="265"/>
    </row>
    <row r="595" spans="9:10">
      <c r="I595" s="265"/>
      <c r="J595" s="265"/>
    </row>
    <row r="596" spans="9:10">
      <c r="I596" s="265"/>
      <c r="J596" s="265"/>
    </row>
    <row r="597" spans="9:10">
      <c r="I597" s="265"/>
      <c r="J597" s="265"/>
    </row>
    <row r="598" spans="9:10">
      <c r="I598" s="265"/>
      <c r="J598" s="265"/>
    </row>
    <row r="599" spans="9:10">
      <c r="I599" s="265"/>
      <c r="J599" s="265"/>
    </row>
    <row r="600" spans="9:10">
      <c r="I600" s="265"/>
      <c r="J600" s="265"/>
    </row>
    <row r="601" spans="9:10">
      <c r="I601" s="265"/>
      <c r="J601" s="265"/>
    </row>
    <row r="602" spans="9:10">
      <c r="I602" s="265"/>
      <c r="J602" s="265"/>
    </row>
    <row r="603" spans="9:10">
      <c r="I603" s="265"/>
      <c r="J603" s="265"/>
    </row>
    <row r="604" spans="9:10">
      <c r="I604" s="265"/>
      <c r="J604" s="265"/>
    </row>
    <row r="605" spans="9:10">
      <c r="I605" s="265"/>
      <c r="J605" s="265"/>
    </row>
    <row r="606" spans="9:10">
      <c r="I606" s="265"/>
      <c r="J606" s="265"/>
    </row>
    <row r="607" spans="9:10">
      <c r="I607" s="265"/>
      <c r="J607" s="265"/>
    </row>
    <row r="608" spans="9:10">
      <c r="I608" s="265"/>
      <c r="J608" s="265"/>
    </row>
    <row r="609" spans="9:10">
      <c r="I609" s="265"/>
      <c r="J609" s="265"/>
    </row>
    <row r="610" spans="9:10">
      <c r="I610" s="265"/>
      <c r="J610" s="265"/>
    </row>
    <row r="611" spans="9:10">
      <c r="I611" s="265"/>
      <c r="J611" s="265"/>
    </row>
    <row r="612" spans="9:10">
      <c r="I612" s="265"/>
      <c r="J612" s="265"/>
    </row>
    <row r="613" spans="9:10">
      <c r="I613" s="265"/>
      <c r="J613" s="265"/>
    </row>
    <row r="614" spans="9:10">
      <c r="I614" s="265"/>
      <c r="J614" s="265"/>
    </row>
    <row r="615" spans="9:10">
      <c r="I615" s="265"/>
      <c r="J615" s="265"/>
    </row>
    <row r="616" spans="9:10">
      <c r="I616" s="265"/>
      <c r="J616" s="265"/>
    </row>
    <row r="617" spans="9:10">
      <c r="I617" s="265"/>
      <c r="J617" s="265"/>
    </row>
    <row r="618" spans="9:10">
      <c r="I618" s="265"/>
      <c r="J618" s="265"/>
    </row>
    <row r="619" spans="9:10">
      <c r="I619" s="265"/>
      <c r="J619" s="265"/>
    </row>
    <row r="620" spans="9:10">
      <c r="I620" s="265"/>
      <c r="J620" s="265"/>
    </row>
    <row r="621" spans="9:10">
      <c r="I621" s="265"/>
      <c r="J621" s="265"/>
    </row>
    <row r="622" spans="9:10">
      <c r="I622" s="265"/>
      <c r="J622" s="265"/>
    </row>
    <row r="623" spans="9:10">
      <c r="I623" s="265"/>
      <c r="J623" s="265"/>
    </row>
    <row r="624" spans="9:10">
      <c r="I624" s="265"/>
      <c r="J624" s="265"/>
    </row>
    <row r="625" spans="9:10">
      <c r="I625" s="265"/>
      <c r="J625" s="265"/>
    </row>
    <row r="626" spans="9:10">
      <c r="I626" s="265"/>
      <c r="J626" s="265"/>
    </row>
    <row r="627" spans="9:10">
      <c r="I627" s="265"/>
      <c r="J627" s="265"/>
    </row>
    <row r="628" spans="9:10">
      <c r="I628" s="265"/>
      <c r="J628" s="265"/>
    </row>
    <row r="629" spans="9:10">
      <c r="I629" s="265"/>
      <c r="J629" s="265"/>
    </row>
    <row r="630" spans="9:10">
      <c r="I630" s="265"/>
      <c r="J630" s="265"/>
    </row>
    <row r="631" spans="9:10">
      <c r="I631" s="265"/>
      <c r="J631" s="265"/>
    </row>
    <row r="632" spans="9:10">
      <c r="I632" s="265"/>
      <c r="J632" s="265"/>
    </row>
    <row r="633" spans="9:10">
      <c r="I633" s="265"/>
      <c r="J633" s="265"/>
    </row>
    <row r="634" spans="9:10">
      <c r="I634" s="265"/>
      <c r="J634" s="265"/>
    </row>
    <row r="635" spans="9:10">
      <c r="I635" s="265"/>
      <c r="J635" s="265"/>
    </row>
    <row r="636" spans="9:10">
      <c r="I636" s="265"/>
      <c r="J636" s="265"/>
    </row>
    <row r="637" spans="9:10">
      <c r="I637" s="265"/>
      <c r="J637" s="265"/>
    </row>
    <row r="638" spans="9:10">
      <c r="I638" s="265"/>
      <c r="J638" s="265"/>
    </row>
    <row r="639" spans="9:10">
      <c r="I639" s="265"/>
      <c r="J639" s="265"/>
    </row>
    <row r="640" spans="9:10">
      <c r="I640" s="265"/>
      <c r="J640" s="265"/>
    </row>
    <row r="641" spans="9:10">
      <c r="I641" s="265"/>
      <c r="J641" s="265"/>
    </row>
    <row r="642" spans="9:10">
      <c r="I642" s="265"/>
      <c r="J642" s="265"/>
    </row>
    <row r="643" spans="9:10">
      <c r="I643" s="265"/>
      <c r="J643" s="265"/>
    </row>
    <row r="644" spans="9:10">
      <c r="I644" s="265"/>
      <c r="J644" s="265"/>
    </row>
    <row r="645" spans="9:10">
      <c r="I645" s="265"/>
      <c r="J645" s="265"/>
    </row>
    <row r="646" spans="9:10">
      <c r="I646" s="265"/>
      <c r="J646" s="265"/>
    </row>
    <row r="647" spans="9:10">
      <c r="I647" s="265"/>
      <c r="J647" s="265"/>
    </row>
    <row r="648" spans="9:10">
      <c r="I648" s="265"/>
      <c r="J648" s="265"/>
    </row>
    <row r="649" spans="9:10">
      <c r="I649" s="265"/>
      <c r="J649" s="265"/>
    </row>
    <row r="650" spans="9:10">
      <c r="I650" s="265"/>
      <c r="J650" s="265"/>
    </row>
    <row r="651" spans="9:10">
      <c r="I651" s="265"/>
      <c r="J651" s="265"/>
    </row>
    <row r="652" spans="9:10">
      <c r="I652" s="265"/>
      <c r="J652" s="265"/>
    </row>
    <row r="653" spans="9:10">
      <c r="I653" s="265"/>
      <c r="J653" s="265"/>
    </row>
    <row r="654" spans="9:10">
      <c r="I654" s="265"/>
      <c r="J654" s="265"/>
    </row>
    <row r="655" spans="9:10">
      <c r="I655" s="265"/>
      <c r="J655" s="265"/>
    </row>
    <row r="656" spans="9:10">
      <c r="I656" s="265"/>
      <c r="J656" s="265"/>
    </row>
    <row r="657" spans="9:10">
      <c r="I657" s="265"/>
      <c r="J657" s="265"/>
    </row>
    <row r="658" spans="9:10">
      <c r="I658" s="265"/>
      <c r="J658" s="265"/>
    </row>
    <row r="659" spans="9:10">
      <c r="I659" s="265"/>
      <c r="J659" s="265"/>
    </row>
    <row r="660" spans="9:10">
      <c r="I660" s="265"/>
      <c r="J660" s="265"/>
    </row>
    <row r="661" spans="9:10">
      <c r="I661" s="265"/>
      <c r="J661" s="265"/>
    </row>
    <row r="662" spans="9:10">
      <c r="I662" s="265"/>
      <c r="J662" s="265"/>
    </row>
    <row r="663" spans="9:10">
      <c r="I663" s="265"/>
      <c r="J663" s="265"/>
    </row>
    <row r="664" spans="9:10">
      <c r="I664" s="265"/>
      <c r="J664" s="265"/>
    </row>
    <row r="665" spans="9:10">
      <c r="I665" s="265"/>
      <c r="J665" s="265"/>
    </row>
    <row r="666" spans="9:10">
      <c r="I666" s="265"/>
      <c r="J666" s="265"/>
    </row>
    <row r="667" spans="9:10">
      <c r="I667" s="265"/>
      <c r="J667" s="265"/>
    </row>
    <row r="668" spans="9:10">
      <c r="I668" s="265"/>
      <c r="J668" s="265"/>
    </row>
    <row r="669" spans="9:10">
      <c r="I669" s="265"/>
      <c r="J669" s="265"/>
    </row>
    <row r="670" spans="9:10">
      <c r="I670" s="265"/>
      <c r="J670" s="265"/>
    </row>
    <row r="671" spans="9:10">
      <c r="I671" s="265"/>
      <c r="J671" s="265"/>
    </row>
    <row r="672" spans="9:10">
      <c r="I672" s="265"/>
      <c r="J672" s="265"/>
    </row>
    <row r="673" spans="9:10">
      <c r="I673" s="265"/>
      <c r="J673" s="265"/>
    </row>
    <row r="674" spans="9:10">
      <c r="I674" s="265"/>
      <c r="J674" s="265"/>
    </row>
    <row r="675" spans="9:10">
      <c r="I675" s="265"/>
      <c r="J675" s="265"/>
    </row>
    <row r="676" spans="9:10">
      <c r="I676" s="265"/>
      <c r="J676" s="265"/>
    </row>
    <row r="677" spans="9:10">
      <c r="I677" s="265"/>
      <c r="J677" s="265"/>
    </row>
    <row r="678" spans="9:10">
      <c r="I678" s="265"/>
      <c r="J678" s="265"/>
    </row>
    <row r="679" spans="9:10">
      <c r="I679" s="265"/>
      <c r="J679" s="265"/>
    </row>
    <row r="680" spans="9:10">
      <c r="I680" s="265"/>
      <c r="J680" s="265"/>
    </row>
    <row r="681" spans="9:10">
      <c r="I681" s="265"/>
      <c r="J681" s="265"/>
    </row>
    <row r="682" spans="9:10">
      <c r="I682" s="265"/>
      <c r="J682" s="265"/>
    </row>
    <row r="683" spans="9:10">
      <c r="I683" s="265"/>
      <c r="J683" s="265"/>
    </row>
    <row r="684" spans="9:10">
      <c r="I684" s="265"/>
      <c r="J684" s="265"/>
    </row>
    <row r="685" spans="9:10">
      <c r="I685" s="265"/>
      <c r="J685" s="265"/>
    </row>
    <row r="686" spans="9:10">
      <c r="I686" s="265"/>
      <c r="J686" s="265"/>
    </row>
    <row r="687" spans="9:10">
      <c r="I687" s="265"/>
      <c r="J687" s="265"/>
    </row>
    <row r="688" spans="9:10">
      <c r="I688" s="265"/>
      <c r="J688" s="265"/>
    </row>
    <row r="689" spans="9:10">
      <c r="I689" s="265"/>
      <c r="J689" s="265"/>
    </row>
    <row r="690" spans="9:10">
      <c r="I690" s="265"/>
      <c r="J690" s="265"/>
    </row>
    <row r="691" spans="9:10">
      <c r="I691" s="265"/>
      <c r="J691" s="265"/>
    </row>
    <row r="692" spans="9:10">
      <c r="I692" s="265"/>
      <c r="J692" s="265"/>
    </row>
    <row r="693" spans="9:10">
      <c r="I693" s="265"/>
      <c r="J693" s="265"/>
    </row>
    <row r="694" spans="9:10">
      <c r="I694" s="265"/>
      <c r="J694" s="265"/>
    </row>
    <row r="695" spans="9:10">
      <c r="I695" s="265"/>
      <c r="J695" s="265"/>
    </row>
    <row r="696" spans="9:10">
      <c r="I696" s="265"/>
      <c r="J696" s="265"/>
    </row>
    <row r="697" spans="9:10">
      <c r="I697" s="265"/>
      <c r="J697" s="265"/>
    </row>
    <row r="698" spans="9:10">
      <c r="I698" s="265"/>
      <c r="J698" s="265"/>
    </row>
    <row r="699" spans="9:10">
      <c r="I699" s="265"/>
      <c r="J699" s="265"/>
    </row>
    <row r="700" spans="9:10">
      <c r="I700" s="265"/>
      <c r="J700" s="265"/>
    </row>
    <row r="701" spans="9:10">
      <c r="I701" s="265"/>
      <c r="J701" s="265"/>
    </row>
    <row r="702" spans="9:10">
      <c r="I702" s="265"/>
      <c r="J702" s="265"/>
    </row>
    <row r="703" spans="9:10">
      <c r="I703" s="265"/>
      <c r="J703" s="265"/>
    </row>
    <row r="704" spans="9:10">
      <c r="I704" s="265"/>
      <c r="J704" s="265"/>
    </row>
    <row r="705" spans="9:10">
      <c r="I705" s="265"/>
      <c r="J705" s="265"/>
    </row>
    <row r="706" spans="9:10">
      <c r="I706" s="265"/>
      <c r="J706" s="265"/>
    </row>
    <row r="707" spans="9:10">
      <c r="I707" s="265"/>
      <c r="J707" s="265"/>
    </row>
    <row r="708" spans="9:10">
      <c r="I708" s="265"/>
      <c r="J708" s="265"/>
    </row>
    <row r="709" spans="9:10">
      <c r="I709" s="265"/>
      <c r="J709" s="265"/>
    </row>
    <row r="710" spans="9:10">
      <c r="I710" s="265"/>
      <c r="J710" s="265"/>
    </row>
    <row r="711" spans="9:10">
      <c r="I711" s="265"/>
      <c r="J711" s="265"/>
    </row>
    <row r="712" spans="9:10">
      <c r="I712" s="265"/>
      <c r="J712" s="265"/>
    </row>
    <row r="713" spans="9:10">
      <c r="I713" s="265"/>
      <c r="J713" s="265"/>
    </row>
    <row r="714" spans="9:10">
      <c r="I714" s="265"/>
      <c r="J714" s="265"/>
    </row>
    <row r="715" spans="9:10">
      <c r="I715" s="265"/>
      <c r="J715" s="265"/>
    </row>
    <row r="716" spans="9:10">
      <c r="I716" s="265"/>
      <c r="J716" s="265"/>
    </row>
    <row r="717" spans="9:10">
      <c r="I717" s="265"/>
      <c r="J717" s="265"/>
    </row>
    <row r="718" spans="9:10">
      <c r="I718" s="265"/>
      <c r="J718" s="265"/>
    </row>
    <row r="719" spans="9:10">
      <c r="I719" s="265"/>
      <c r="J719" s="265"/>
    </row>
    <row r="720" spans="9:10">
      <c r="I720" s="265"/>
      <c r="J720" s="265"/>
    </row>
    <row r="721" spans="9:10">
      <c r="I721" s="265"/>
      <c r="J721" s="265"/>
    </row>
    <row r="722" spans="9:10">
      <c r="I722" s="265"/>
      <c r="J722" s="265"/>
    </row>
    <row r="723" spans="9:10">
      <c r="I723" s="265"/>
      <c r="J723" s="265"/>
    </row>
    <row r="724" spans="9:10">
      <c r="I724" s="265"/>
      <c r="J724" s="265"/>
    </row>
    <row r="725" spans="9:10">
      <c r="I725" s="265"/>
      <c r="J725" s="265"/>
    </row>
    <row r="726" spans="9:10">
      <c r="I726" s="265"/>
      <c r="J726" s="265"/>
    </row>
    <row r="727" spans="9:10">
      <c r="I727" s="265"/>
      <c r="J727" s="265"/>
    </row>
    <row r="728" spans="9:10">
      <c r="I728" s="265"/>
      <c r="J728" s="265"/>
    </row>
    <row r="729" spans="9:10">
      <c r="I729" s="265"/>
      <c r="J729" s="265"/>
    </row>
    <row r="730" spans="9:10">
      <c r="I730" s="265"/>
      <c r="J730" s="265"/>
    </row>
    <row r="731" spans="9:10">
      <c r="I731" s="265"/>
      <c r="J731" s="265"/>
    </row>
    <row r="732" spans="9:10">
      <c r="I732" s="265"/>
      <c r="J732" s="265"/>
    </row>
    <row r="733" spans="9:10">
      <c r="I733" s="265"/>
      <c r="J733" s="265"/>
    </row>
    <row r="734" spans="9:10">
      <c r="I734" s="265"/>
      <c r="J734" s="265"/>
    </row>
    <row r="735" spans="9:10">
      <c r="I735" s="265"/>
      <c r="J735" s="265"/>
    </row>
    <row r="736" spans="9:10">
      <c r="I736" s="265"/>
      <c r="J736" s="265"/>
    </row>
    <row r="737" spans="9:10">
      <c r="I737" s="265"/>
      <c r="J737" s="265"/>
    </row>
    <row r="738" spans="9:10">
      <c r="I738" s="265"/>
      <c r="J738" s="265"/>
    </row>
    <row r="739" spans="9:10">
      <c r="I739" s="265"/>
      <c r="J739" s="265"/>
    </row>
    <row r="740" spans="9:10">
      <c r="I740" s="265"/>
      <c r="J740" s="265"/>
    </row>
    <row r="741" spans="9:10">
      <c r="I741" s="265"/>
      <c r="J741" s="265"/>
    </row>
    <row r="742" spans="9:10">
      <c r="I742" s="265"/>
      <c r="J742" s="265"/>
    </row>
    <row r="743" spans="9:10">
      <c r="I743" s="265"/>
      <c r="J743" s="265"/>
    </row>
    <row r="744" spans="9:10">
      <c r="I744" s="265"/>
      <c r="J744" s="265"/>
    </row>
    <row r="745" spans="9:10">
      <c r="I745" s="265"/>
      <c r="J745" s="265"/>
    </row>
    <row r="746" spans="9:10">
      <c r="I746" s="265"/>
      <c r="J746" s="265"/>
    </row>
    <row r="747" spans="9:10">
      <c r="I747" s="265"/>
      <c r="J747" s="265"/>
    </row>
    <row r="748" spans="9:10">
      <c r="I748" s="265"/>
      <c r="J748" s="265"/>
    </row>
    <row r="749" spans="9:10">
      <c r="I749" s="265"/>
      <c r="J749" s="265"/>
    </row>
    <row r="750" spans="9:10">
      <c r="I750" s="265"/>
      <c r="J750" s="265"/>
    </row>
    <row r="751" spans="9:10">
      <c r="I751" s="265"/>
      <c r="J751" s="265"/>
    </row>
    <row r="752" spans="9:10">
      <c r="I752" s="265"/>
      <c r="J752" s="265"/>
    </row>
    <row r="753" spans="9:10">
      <c r="I753" s="265"/>
      <c r="J753" s="265"/>
    </row>
    <row r="754" spans="9:10">
      <c r="I754" s="265"/>
      <c r="J754" s="265"/>
    </row>
    <row r="755" spans="9:10">
      <c r="I755" s="265"/>
      <c r="J755" s="265"/>
    </row>
    <row r="756" spans="9:10">
      <c r="I756" s="265"/>
      <c r="J756" s="265"/>
    </row>
    <row r="757" spans="9:10">
      <c r="I757" s="265"/>
      <c r="J757" s="265"/>
    </row>
    <row r="758" spans="9:10">
      <c r="I758" s="265"/>
      <c r="J758" s="265"/>
    </row>
    <row r="759" spans="9:10">
      <c r="I759" s="265"/>
      <c r="J759" s="265"/>
    </row>
    <row r="760" spans="9:10">
      <c r="I760" s="265"/>
      <c r="J760" s="265"/>
    </row>
    <row r="761" spans="9:10">
      <c r="I761" s="265"/>
      <c r="J761" s="265"/>
    </row>
    <row r="762" spans="9:10">
      <c r="I762" s="265"/>
      <c r="J762" s="265"/>
    </row>
  </sheetData>
  <mergeCells count="18">
    <mergeCell ref="A4:S4"/>
    <mergeCell ref="A5:S5"/>
    <mergeCell ref="E8:G8"/>
    <mergeCell ref="E9:G9"/>
    <mergeCell ref="K8:M8"/>
    <mergeCell ref="N8:P8"/>
    <mergeCell ref="N9:P9"/>
    <mergeCell ref="Q8:S8"/>
    <mergeCell ref="Q9:S9"/>
    <mergeCell ref="AD9:AF9"/>
    <mergeCell ref="AG9:AI9"/>
    <mergeCell ref="A54:N54"/>
    <mergeCell ref="T54:AG54"/>
    <mergeCell ref="AG8:AI8"/>
    <mergeCell ref="U8:W8"/>
    <mergeCell ref="U9:W9"/>
    <mergeCell ref="X9:Z9"/>
    <mergeCell ref="AA9:AC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1" orientation="portrait" blackAndWhite="1" r:id="rId1"/>
  <headerFooter alignWithMargins="0"/>
  <colBreaks count="1" manualBreakCount="1">
    <brk id="19" max="4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P60"/>
  <sheetViews>
    <sheetView tabSelected="1" view="pageBreakPreview" topLeftCell="A4" zoomScaleNormal="100" zoomScaleSheetLayoutView="100" workbookViewId="0">
      <selection activeCell="C15" sqref="C15"/>
    </sheetView>
  </sheetViews>
  <sheetFormatPr defaultRowHeight="13.5"/>
  <cols>
    <col min="1" max="1" width="20.28515625" style="298" customWidth="1"/>
    <col min="2" max="2" width="21.5703125" style="298" customWidth="1"/>
    <col min="3" max="3" width="26.85546875" style="298" bestFit="1" customWidth="1"/>
    <col min="4" max="4" width="21.5703125" style="298" customWidth="1"/>
    <col min="5" max="5" width="26.85546875" style="298" bestFit="1" customWidth="1"/>
    <col min="6" max="16384" width="9.140625" style="298"/>
  </cols>
  <sheetData>
    <row r="1" spans="1:16" s="292" customFormat="1" ht="24.95" customHeight="1">
      <c r="A1" s="282"/>
      <c r="B1" s="290"/>
      <c r="C1" s="290"/>
      <c r="D1" s="290"/>
      <c r="E1" s="291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</row>
    <row r="2" spans="1:16" s="292" customFormat="1" ht="24.95" customHeight="1">
      <c r="A2" s="290"/>
      <c r="B2" s="290"/>
      <c r="C2" s="290"/>
      <c r="D2" s="290"/>
      <c r="E2" s="291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</row>
    <row r="3" spans="1:16" s="292" customFormat="1" ht="24.95" customHeight="1">
      <c r="A3" s="290"/>
      <c r="B3" s="290"/>
      <c r="C3" s="290"/>
      <c r="D3" s="290"/>
      <c r="E3" s="291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</row>
    <row r="4" spans="1:16" s="294" customFormat="1" ht="30">
      <c r="A4" s="206" t="s">
        <v>759</v>
      </c>
      <c r="B4" s="206"/>
      <c r="C4" s="206"/>
      <c r="D4" s="176"/>
      <c r="E4" s="176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</row>
    <row r="5" spans="1:16" ht="30">
      <c r="A5" s="295" t="s">
        <v>414</v>
      </c>
      <c r="B5" s="296"/>
      <c r="C5" s="296"/>
      <c r="D5" s="297"/>
      <c r="E5" s="297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</row>
    <row r="6" spans="1:16" s="301" customFormat="1" ht="15" customHeight="1" thickBot="1">
      <c r="A6" s="299" t="s">
        <v>369</v>
      </c>
      <c r="B6" s="179"/>
      <c r="C6" s="179"/>
      <c r="D6" s="179"/>
      <c r="E6" s="300" t="s">
        <v>428</v>
      </c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</row>
    <row r="7" spans="1:16" s="294" customFormat="1" ht="21.75" customHeight="1">
      <c r="A7" s="302" t="s">
        <v>370</v>
      </c>
      <c r="B7" s="303" t="s">
        <v>622</v>
      </c>
      <c r="C7" s="303" t="s">
        <v>620</v>
      </c>
      <c r="D7" s="303" t="s">
        <v>623</v>
      </c>
      <c r="E7" s="304" t="s">
        <v>621</v>
      </c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</row>
    <row r="8" spans="1:16" s="294" customFormat="1" ht="21.75" customHeight="1">
      <c r="A8" s="305"/>
      <c r="B8" s="306"/>
      <c r="C8" s="306" t="s">
        <v>431</v>
      </c>
      <c r="D8" s="306"/>
      <c r="E8" s="307" t="s">
        <v>433</v>
      </c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</row>
    <row r="9" spans="1:16" s="294" customFormat="1" ht="21.75" customHeight="1">
      <c r="A9" s="308"/>
      <c r="B9" s="309" t="s">
        <v>429</v>
      </c>
      <c r="C9" s="310" t="s">
        <v>432</v>
      </c>
      <c r="D9" s="309" t="s">
        <v>430</v>
      </c>
      <c r="E9" s="311" t="s">
        <v>434</v>
      </c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</row>
    <row r="10" spans="1:16" s="294" customFormat="1" ht="65.099999999999994" hidden="1" customHeight="1">
      <c r="A10" s="181">
        <v>2011</v>
      </c>
      <c r="B10" s="312">
        <v>352</v>
      </c>
      <c r="C10" s="312">
        <v>46</v>
      </c>
      <c r="D10" s="312">
        <v>265</v>
      </c>
      <c r="E10" s="313">
        <v>3</v>
      </c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</row>
    <row r="11" spans="1:16" ht="65.099999999999994" hidden="1" customHeight="1">
      <c r="A11" s="181">
        <v>2012</v>
      </c>
      <c r="B11" s="314">
        <v>356</v>
      </c>
      <c r="C11" s="314">
        <v>39</v>
      </c>
      <c r="D11" s="314">
        <v>263</v>
      </c>
      <c r="E11" s="313">
        <v>2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</row>
    <row r="12" spans="1:16" ht="65.099999999999994" customHeight="1">
      <c r="A12" s="181">
        <v>2013</v>
      </c>
      <c r="B12" s="314">
        <v>315</v>
      </c>
      <c r="C12" s="314">
        <v>25</v>
      </c>
      <c r="D12" s="314">
        <v>259</v>
      </c>
      <c r="E12" s="315">
        <v>3</v>
      </c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</row>
    <row r="13" spans="1:16" ht="65.099999999999994" customHeight="1">
      <c r="A13" s="181">
        <v>2014</v>
      </c>
      <c r="B13" s="314">
        <v>362</v>
      </c>
      <c r="C13" s="314">
        <v>23</v>
      </c>
      <c r="D13" s="314">
        <v>295</v>
      </c>
      <c r="E13" s="315" t="s">
        <v>29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</row>
    <row r="14" spans="1:16" ht="65.099999999999994" customHeight="1" collapsed="1">
      <c r="A14" s="181">
        <v>2015</v>
      </c>
      <c r="B14" s="314">
        <v>337</v>
      </c>
      <c r="C14" s="314">
        <v>17</v>
      </c>
      <c r="D14" s="314">
        <v>295</v>
      </c>
      <c r="E14" s="313" t="s">
        <v>29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</row>
    <row r="15" spans="1:16" ht="65.099999999999994" customHeight="1">
      <c r="A15" s="181">
        <v>2016</v>
      </c>
      <c r="B15" s="314">
        <v>304</v>
      </c>
      <c r="C15" s="314">
        <v>23</v>
      </c>
      <c r="D15" s="314">
        <v>253</v>
      </c>
      <c r="E15" s="313" t="s">
        <v>29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</row>
    <row r="16" spans="1:16" s="317" customFormat="1" ht="65.099999999999994" customHeight="1" collapsed="1">
      <c r="A16" s="181">
        <v>2017</v>
      </c>
      <c r="B16" s="126">
        <v>322</v>
      </c>
      <c r="C16" s="126">
        <v>23</v>
      </c>
      <c r="D16" s="125">
        <v>252</v>
      </c>
      <c r="E16" s="125">
        <v>5</v>
      </c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</row>
    <row r="17" spans="1:16" ht="65.25" customHeight="1">
      <c r="A17" s="1200">
        <v>2018</v>
      </c>
      <c r="B17" s="123">
        <v>313</v>
      </c>
      <c r="C17" s="123">
        <v>30</v>
      </c>
      <c r="D17" s="123">
        <v>243</v>
      </c>
      <c r="E17" s="123">
        <v>3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</row>
    <row r="18" spans="1:16" ht="32.25" customHeight="1">
      <c r="A18" s="318"/>
      <c r="B18" s="319"/>
      <c r="C18" s="319"/>
      <c r="D18" s="320"/>
      <c r="E18" s="320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</row>
    <row r="19" spans="1:16" s="301" customFormat="1" ht="15" customHeight="1">
      <c r="A19" s="321"/>
      <c r="B19" s="315"/>
      <c r="C19" s="314"/>
      <c r="D19" s="312"/>
      <c r="E19" s="312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</row>
    <row r="20" spans="1:16" s="301" customFormat="1" ht="15" customHeight="1">
      <c r="A20" s="234" t="s">
        <v>436</v>
      </c>
      <c r="B20" s="234"/>
      <c r="C20" s="234"/>
      <c r="D20" s="234"/>
      <c r="E20" s="234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</row>
    <row r="21" spans="1:16" s="301" customFormat="1" ht="15" customHeight="1">
      <c r="A21" s="936" t="s">
        <v>775</v>
      </c>
      <c r="B21" s="234"/>
      <c r="C21" s="234"/>
      <c r="D21" s="234"/>
      <c r="E21" s="234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</row>
    <row r="22" spans="1:16" ht="24.95" customHeight="1">
      <c r="A22" s="234" t="s">
        <v>407</v>
      </c>
      <c r="B22" s="234"/>
      <c r="C22" s="234"/>
      <c r="D22" s="234"/>
      <c r="E22" s="234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</row>
    <row r="23" spans="1:16" ht="15.75">
      <c r="A23" s="322"/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</row>
    <row r="24" spans="1:16" ht="15.75">
      <c r="A24" s="179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</row>
    <row r="25" spans="1:16" ht="15.75">
      <c r="A25" s="179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</row>
    <row r="26" spans="1:16" ht="15.75">
      <c r="A26" s="179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</row>
    <row r="27" spans="1:16" ht="15.75">
      <c r="A27" s="179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 t="s">
        <v>406</v>
      </c>
    </row>
    <row r="28" spans="1:16" ht="15.75">
      <c r="A28" s="179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</row>
    <row r="29" spans="1:16" ht="15.75">
      <c r="A29" s="179"/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</row>
    <row r="30" spans="1:16" ht="15.75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</row>
    <row r="31" spans="1:16" ht="15.75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</row>
    <row r="32" spans="1:16" ht="15.75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</row>
    <row r="33" spans="1:16" ht="15.75">
      <c r="A33" s="179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</row>
    <row r="34" spans="1:16" ht="15.75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</row>
    <row r="35" spans="1:16" ht="15.75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</row>
    <row r="36" spans="1:16" ht="15.75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</row>
    <row r="37" spans="1:16" ht="15.75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</row>
    <row r="38" spans="1:16" ht="15.75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</row>
    <row r="39" spans="1:16" ht="15.75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</row>
    <row r="40" spans="1:16" ht="15.7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</row>
    <row r="41" spans="1:16" ht="15.75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</row>
    <row r="42" spans="1:16" ht="15.75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</row>
    <row r="43" spans="1:16" ht="15.75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</row>
    <row r="44" spans="1:16" ht="15.75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</row>
    <row r="45" spans="1:16" ht="15.75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</row>
    <row r="46" spans="1:16" ht="15.75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</row>
    <row r="47" spans="1:16" ht="15.75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</row>
    <row r="48" spans="1:16" ht="15.75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</row>
    <row r="49" spans="1:16" ht="15.75">
      <c r="A49" s="179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</row>
    <row r="50" spans="1:16" ht="15.75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</row>
    <row r="51" spans="1:16" ht="15.75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</row>
    <row r="52" spans="1:16" ht="15.75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</row>
    <row r="53" spans="1:16" ht="15.75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</row>
    <row r="54" spans="1:16" ht="15.75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</row>
    <row r="55" spans="1:16" ht="15.75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</row>
    <row r="56" spans="1:16" ht="15.75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</row>
    <row r="57" spans="1:16" ht="15.75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</row>
    <row r="58" spans="1:16" ht="15.75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</row>
    <row r="59" spans="1:16" ht="15.75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</row>
    <row r="60" spans="1:16" ht="15.75">
      <c r="A60" s="179"/>
      <c r="B60" s="179"/>
      <c r="C60" s="179"/>
      <c r="D60" s="179"/>
      <c r="E60" s="179"/>
    </row>
  </sheetData>
  <sheetProtection selectLockedCells="1"/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1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G62"/>
  <sheetViews>
    <sheetView view="pageBreakPreview" topLeftCell="A2" zoomScaleNormal="100" zoomScaleSheetLayoutView="100" workbookViewId="0">
      <selection activeCell="AA35" sqref="AA35"/>
    </sheetView>
  </sheetViews>
  <sheetFormatPr defaultRowHeight="13.5" outlineLevelRow="1"/>
  <cols>
    <col min="1" max="2" width="9.28515625" style="289" bestFit="1" customWidth="1"/>
    <col min="3" max="3" width="10" style="289" bestFit="1" customWidth="1"/>
    <col min="4" max="5" width="9.28515625" style="289" bestFit="1" customWidth="1"/>
    <col min="6" max="6" width="10.42578125" style="289" customWidth="1"/>
    <col min="7" max="11" width="9.28515625" style="289" bestFit="1" customWidth="1"/>
    <col min="12" max="12" width="12.28515625" style="289" bestFit="1" customWidth="1"/>
    <col min="13" max="14" width="9.28515625" style="289" bestFit="1" customWidth="1"/>
    <col min="15" max="17" width="9.28515625" style="289" customWidth="1"/>
    <col min="18" max="23" width="9.28515625" style="289" bestFit="1" customWidth="1"/>
    <col min="24" max="24" width="9.28515625" style="289" customWidth="1"/>
    <col min="25" max="33" width="9.28515625" style="289" bestFit="1" customWidth="1"/>
    <col min="34" max="16384" width="9.140625" style="289"/>
  </cols>
  <sheetData>
    <row r="1" spans="1:33" ht="17.25">
      <c r="A1" s="104"/>
      <c r="B1" s="105"/>
      <c r="C1" s="105"/>
      <c r="D1" s="105"/>
      <c r="E1" s="105"/>
      <c r="F1" s="105"/>
      <c r="G1" s="105"/>
      <c r="H1" s="105"/>
      <c r="I1" s="105"/>
      <c r="J1" s="288"/>
      <c r="K1" s="282"/>
      <c r="L1" s="105"/>
      <c r="M1" s="105"/>
      <c r="N1" s="105"/>
      <c r="O1" s="105"/>
      <c r="P1" s="105"/>
      <c r="Q1" s="105"/>
      <c r="R1" s="105"/>
      <c r="S1" s="105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288"/>
    </row>
    <row r="2" spans="1:33" ht="16.5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</row>
    <row r="3" spans="1:33" s="285" customFormat="1" ht="30">
      <c r="A3" s="1147" t="s">
        <v>760</v>
      </c>
      <c r="B3" s="1147"/>
      <c r="C3" s="1147"/>
      <c r="D3" s="1147"/>
      <c r="E3" s="1147"/>
      <c r="F3" s="1147"/>
      <c r="G3" s="1147"/>
      <c r="H3" s="1147"/>
      <c r="I3" s="1147"/>
      <c r="J3" s="1147"/>
      <c r="K3" s="1147" t="s">
        <v>761</v>
      </c>
      <c r="L3" s="1147"/>
      <c r="M3" s="1147"/>
      <c r="N3" s="1147"/>
      <c r="O3" s="1147"/>
      <c r="P3" s="1147"/>
      <c r="Q3" s="1147"/>
      <c r="R3" s="1147"/>
      <c r="S3" s="1147"/>
      <c r="T3" s="1147"/>
      <c r="U3" s="1147"/>
      <c r="V3" s="1147"/>
      <c r="W3" s="1147"/>
      <c r="X3" s="1147" t="s">
        <v>761</v>
      </c>
      <c r="Y3" s="1147"/>
      <c r="Z3" s="1147"/>
      <c r="AA3" s="1147"/>
      <c r="AB3" s="1147"/>
      <c r="AC3" s="1147"/>
      <c r="AD3" s="1147"/>
      <c r="AE3" s="1147"/>
      <c r="AF3" s="1147"/>
      <c r="AG3" s="1147"/>
    </row>
    <row r="4" spans="1:33" s="285" customFormat="1" ht="37.5" customHeight="1">
      <c r="A4" s="1147" t="s">
        <v>537</v>
      </c>
      <c r="B4" s="1147"/>
      <c r="C4" s="1147"/>
      <c r="D4" s="1147"/>
      <c r="E4" s="1147"/>
      <c r="F4" s="1147"/>
      <c r="G4" s="1147"/>
      <c r="H4" s="1147"/>
      <c r="I4" s="1147"/>
      <c r="J4" s="1147"/>
      <c r="K4" s="1147" t="s">
        <v>536</v>
      </c>
      <c r="L4" s="1147"/>
      <c r="M4" s="1147"/>
      <c r="N4" s="1147"/>
      <c r="O4" s="1147"/>
      <c r="P4" s="1147"/>
      <c r="Q4" s="1147"/>
      <c r="R4" s="1147"/>
      <c r="S4" s="1147"/>
      <c r="T4" s="1147"/>
      <c r="U4" s="1147"/>
      <c r="V4" s="1147"/>
      <c r="W4" s="1147"/>
      <c r="X4" s="1147" t="s">
        <v>631</v>
      </c>
      <c r="Y4" s="1147"/>
      <c r="Z4" s="1147"/>
      <c r="AA4" s="1147"/>
      <c r="AB4" s="1147"/>
      <c r="AC4" s="1147"/>
      <c r="AD4" s="1147"/>
      <c r="AE4" s="1147"/>
      <c r="AF4" s="1147"/>
      <c r="AG4" s="1147"/>
    </row>
    <row r="5" spans="1:33" s="285" customFormat="1" ht="20.25" customHeight="1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980"/>
      <c r="P5" s="980"/>
      <c r="Q5" s="980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</row>
    <row r="6" spans="1:33" ht="16.5" thickBot="1">
      <c r="A6" s="1134" t="s">
        <v>538</v>
      </c>
      <c r="B6" s="1134"/>
      <c r="C6" s="1134"/>
      <c r="D6" s="1134"/>
      <c r="E6" s="105"/>
      <c r="F6" s="105"/>
      <c r="G6" s="105"/>
      <c r="H6" s="105"/>
      <c r="I6" s="106"/>
      <c r="J6" s="106" t="s">
        <v>690</v>
      </c>
      <c r="K6" s="1134" t="s">
        <v>538</v>
      </c>
      <c r="L6" s="1134"/>
      <c r="M6" s="1134"/>
      <c r="N6" s="1134"/>
      <c r="O6" s="979"/>
      <c r="P6" s="979"/>
      <c r="Q6" s="979"/>
      <c r="R6" s="105"/>
      <c r="S6" s="105"/>
      <c r="T6" s="105"/>
      <c r="U6" s="105"/>
      <c r="V6" s="106"/>
      <c r="W6" s="106" t="s">
        <v>690</v>
      </c>
      <c r="X6" s="1134" t="s">
        <v>538</v>
      </c>
      <c r="Y6" s="1134"/>
      <c r="Z6" s="1134"/>
      <c r="AA6" s="1134"/>
      <c r="AB6" s="105"/>
      <c r="AC6" s="105"/>
      <c r="AD6" s="105"/>
      <c r="AE6" s="105"/>
      <c r="AF6" s="106"/>
      <c r="AG6" s="106" t="s">
        <v>690</v>
      </c>
    </row>
    <row r="7" spans="1:33" ht="45" customHeight="1">
      <c r="A7" s="1143" t="s">
        <v>539</v>
      </c>
      <c r="B7" s="1141" t="s">
        <v>540</v>
      </c>
      <c r="C7" s="1142"/>
      <c r="D7" s="1143"/>
      <c r="E7" s="1141" t="s">
        <v>691</v>
      </c>
      <c r="F7" s="1142"/>
      <c r="G7" s="1143"/>
      <c r="H7" s="1141" t="s">
        <v>541</v>
      </c>
      <c r="I7" s="1142"/>
      <c r="J7" s="1143"/>
      <c r="K7" s="1143" t="s">
        <v>485</v>
      </c>
      <c r="L7" s="1141" t="s">
        <v>545</v>
      </c>
      <c r="M7" s="1142"/>
      <c r="N7" s="1143"/>
      <c r="O7" s="1141" t="s">
        <v>764</v>
      </c>
      <c r="P7" s="1142"/>
      <c r="Q7" s="1143"/>
      <c r="R7" s="1142" t="s">
        <v>546</v>
      </c>
      <c r="S7" s="1142"/>
      <c r="T7" s="1139"/>
      <c r="U7" s="1137" t="s">
        <v>547</v>
      </c>
      <c r="V7" s="1138"/>
      <c r="W7" s="1139"/>
      <c r="X7" s="1139" t="s">
        <v>485</v>
      </c>
      <c r="Y7" s="1137" t="s">
        <v>552</v>
      </c>
      <c r="Z7" s="1138"/>
      <c r="AA7" s="1139"/>
      <c r="AB7" s="1138" t="s">
        <v>553</v>
      </c>
      <c r="AC7" s="1138"/>
      <c r="AD7" s="1139"/>
      <c r="AE7" s="1137" t="s">
        <v>554</v>
      </c>
      <c r="AF7" s="1138"/>
      <c r="AG7" s="1139"/>
    </row>
    <row r="8" spans="1:33" ht="43.5" customHeight="1">
      <c r="A8" s="1146"/>
      <c r="B8" s="1144" t="s">
        <v>557</v>
      </c>
      <c r="C8" s="1145"/>
      <c r="D8" s="1146"/>
      <c r="E8" s="1144" t="s">
        <v>558</v>
      </c>
      <c r="F8" s="1145"/>
      <c r="G8" s="1146"/>
      <c r="H8" s="1144" t="s">
        <v>559</v>
      </c>
      <c r="I8" s="1145"/>
      <c r="J8" s="1146"/>
      <c r="K8" s="1146"/>
      <c r="L8" s="1144" t="s">
        <v>632</v>
      </c>
      <c r="M8" s="1145"/>
      <c r="N8" s="1146"/>
      <c r="O8" s="1144" t="s">
        <v>765</v>
      </c>
      <c r="P8" s="1145"/>
      <c r="Q8" s="1146"/>
      <c r="R8" s="1145" t="s">
        <v>563</v>
      </c>
      <c r="S8" s="1145"/>
      <c r="T8" s="1136"/>
      <c r="U8" s="1140" t="s">
        <v>564</v>
      </c>
      <c r="V8" s="1135"/>
      <c r="W8" s="1136"/>
      <c r="X8" s="1136"/>
      <c r="Y8" s="1140" t="s">
        <v>633</v>
      </c>
      <c r="Z8" s="1135"/>
      <c r="AA8" s="1136"/>
      <c r="AB8" s="1135" t="s">
        <v>569</v>
      </c>
      <c r="AC8" s="1135"/>
      <c r="AD8" s="1136"/>
      <c r="AE8" s="1140" t="s">
        <v>570</v>
      </c>
      <c r="AF8" s="1135"/>
      <c r="AG8" s="1136"/>
    </row>
    <row r="9" spans="1:33" ht="31.5">
      <c r="A9" s="107" t="s">
        <v>629</v>
      </c>
      <c r="B9" s="108"/>
      <c r="C9" s="109" t="s">
        <v>576</v>
      </c>
      <c r="D9" s="109" t="s">
        <v>577</v>
      </c>
      <c r="E9" s="110"/>
      <c r="F9" s="109" t="s">
        <v>576</v>
      </c>
      <c r="G9" s="109" t="s">
        <v>577</v>
      </c>
      <c r="H9" s="110"/>
      <c r="I9" s="109" t="s">
        <v>576</v>
      </c>
      <c r="J9" s="109" t="s">
        <v>577</v>
      </c>
      <c r="K9" s="107" t="s">
        <v>629</v>
      </c>
      <c r="L9" s="110"/>
      <c r="M9" s="109" t="s">
        <v>573</v>
      </c>
      <c r="N9" s="109" t="s">
        <v>574</v>
      </c>
      <c r="O9" s="110"/>
      <c r="P9" s="109" t="s">
        <v>573</v>
      </c>
      <c r="Q9" s="109" t="s">
        <v>574</v>
      </c>
      <c r="R9" s="111"/>
      <c r="S9" s="109" t="s">
        <v>573</v>
      </c>
      <c r="T9" s="90" t="s">
        <v>574</v>
      </c>
      <c r="U9" s="91"/>
      <c r="V9" s="90" t="s">
        <v>573</v>
      </c>
      <c r="W9" s="90" t="s">
        <v>574</v>
      </c>
      <c r="X9" s="89" t="s">
        <v>629</v>
      </c>
      <c r="Y9" s="91"/>
      <c r="Z9" s="90" t="s">
        <v>573</v>
      </c>
      <c r="AA9" s="90" t="s">
        <v>574</v>
      </c>
      <c r="AB9" s="92"/>
      <c r="AC9" s="90" t="s">
        <v>573</v>
      </c>
      <c r="AD9" s="90" t="s">
        <v>574</v>
      </c>
      <c r="AE9" s="91"/>
      <c r="AF9" s="90" t="s">
        <v>573</v>
      </c>
      <c r="AG9" s="90" t="s">
        <v>574</v>
      </c>
    </row>
    <row r="10" spans="1:33" ht="24.95" hidden="1" customHeight="1">
      <c r="A10" s="112">
        <v>2012</v>
      </c>
      <c r="B10" s="113">
        <v>668</v>
      </c>
      <c r="C10" s="114">
        <v>360</v>
      </c>
      <c r="D10" s="114">
        <v>308</v>
      </c>
      <c r="E10" s="114">
        <v>16</v>
      </c>
      <c r="F10" s="114">
        <v>6</v>
      </c>
      <c r="G10" s="114">
        <v>10</v>
      </c>
      <c r="H10" s="114">
        <v>156</v>
      </c>
      <c r="I10" s="114">
        <v>95</v>
      </c>
      <c r="J10" s="114">
        <v>61</v>
      </c>
      <c r="K10" s="112">
        <v>2012</v>
      </c>
      <c r="L10" s="115">
        <v>9</v>
      </c>
      <c r="M10" s="115">
        <v>6</v>
      </c>
      <c r="N10" s="115">
        <v>3</v>
      </c>
      <c r="O10" s="115">
        <v>9</v>
      </c>
      <c r="P10" s="115">
        <v>6</v>
      </c>
      <c r="Q10" s="115">
        <v>3</v>
      </c>
      <c r="R10" s="114">
        <v>132</v>
      </c>
      <c r="S10" s="114">
        <v>56</v>
      </c>
      <c r="T10" s="94">
        <v>76</v>
      </c>
      <c r="U10" s="94">
        <v>92</v>
      </c>
      <c r="V10" s="94">
        <v>53</v>
      </c>
      <c r="W10" s="94">
        <v>39</v>
      </c>
      <c r="X10" s="112">
        <v>2012</v>
      </c>
      <c r="Y10" s="115">
        <v>0</v>
      </c>
      <c r="Z10" s="115">
        <v>0</v>
      </c>
      <c r="AA10" s="115">
        <v>0</v>
      </c>
      <c r="AB10" s="115">
        <v>0</v>
      </c>
      <c r="AC10" s="115">
        <v>0</v>
      </c>
      <c r="AD10" s="115">
        <v>0</v>
      </c>
      <c r="AE10" s="114">
        <v>4</v>
      </c>
      <c r="AF10" s="114">
        <v>4</v>
      </c>
      <c r="AG10" s="114">
        <v>0</v>
      </c>
    </row>
    <row r="11" spans="1:33" ht="24.95" customHeight="1">
      <c r="A11" s="112">
        <v>2013</v>
      </c>
      <c r="B11" s="113">
        <v>644</v>
      </c>
      <c r="C11" s="114">
        <v>358</v>
      </c>
      <c r="D11" s="114">
        <v>286</v>
      </c>
      <c r="E11" s="114">
        <v>16</v>
      </c>
      <c r="F11" s="114">
        <v>10</v>
      </c>
      <c r="G11" s="114">
        <v>6</v>
      </c>
      <c r="H11" s="114">
        <v>174</v>
      </c>
      <c r="I11" s="114">
        <v>115</v>
      </c>
      <c r="J11" s="114">
        <v>59</v>
      </c>
      <c r="K11" s="112">
        <v>2013</v>
      </c>
      <c r="L11" s="115">
        <v>14</v>
      </c>
      <c r="M11" s="115">
        <v>9</v>
      </c>
      <c r="N11" s="115">
        <v>5</v>
      </c>
      <c r="O11" s="115">
        <f>SUM(P11:Q11)</f>
        <v>0</v>
      </c>
      <c r="P11" s="115">
        <v>0</v>
      </c>
      <c r="Q11" s="115">
        <v>0</v>
      </c>
      <c r="R11" s="114">
        <v>105</v>
      </c>
      <c r="S11" s="114">
        <v>53</v>
      </c>
      <c r="T11" s="762">
        <v>52</v>
      </c>
      <c r="U11" s="115">
        <v>99</v>
      </c>
      <c r="V11" s="115">
        <v>43</v>
      </c>
      <c r="W11" s="115">
        <v>56</v>
      </c>
      <c r="X11" s="112">
        <v>2013</v>
      </c>
      <c r="Y11" s="115">
        <v>0</v>
      </c>
      <c r="Z11" s="115">
        <v>0</v>
      </c>
      <c r="AA11" s="115">
        <v>0</v>
      </c>
      <c r="AB11" s="115">
        <v>1</v>
      </c>
      <c r="AC11" s="115">
        <v>0</v>
      </c>
      <c r="AD11" s="115">
        <v>1</v>
      </c>
      <c r="AE11" s="114">
        <v>0</v>
      </c>
      <c r="AF11" s="114">
        <v>0</v>
      </c>
      <c r="AG11" s="114">
        <v>0</v>
      </c>
    </row>
    <row r="12" spans="1:33" ht="24.95" customHeight="1">
      <c r="A12" s="112">
        <v>2014</v>
      </c>
      <c r="B12" s="113">
        <v>644</v>
      </c>
      <c r="C12" s="114">
        <v>367</v>
      </c>
      <c r="D12" s="114">
        <v>277</v>
      </c>
      <c r="E12" s="114">
        <v>19</v>
      </c>
      <c r="F12" s="114">
        <v>9</v>
      </c>
      <c r="G12" s="114">
        <v>10</v>
      </c>
      <c r="H12" s="114">
        <v>171</v>
      </c>
      <c r="I12" s="114">
        <v>108</v>
      </c>
      <c r="J12" s="114">
        <v>63</v>
      </c>
      <c r="K12" s="112">
        <v>2014</v>
      </c>
      <c r="L12" s="115">
        <v>14</v>
      </c>
      <c r="M12" s="115">
        <v>8</v>
      </c>
      <c r="N12" s="115">
        <v>6</v>
      </c>
      <c r="O12" s="115">
        <f t="shared" ref="O12:O15" si="0">SUM(P12:Q12)</f>
        <v>0</v>
      </c>
      <c r="P12" s="115">
        <v>0</v>
      </c>
      <c r="Q12" s="115">
        <v>0</v>
      </c>
      <c r="R12" s="114">
        <v>122</v>
      </c>
      <c r="S12" s="114">
        <v>66</v>
      </c>
      <c r="T12" s="762">
        <v>56</v>
      </c>
      <c r="U12" s="115">
        <v>80</v>
      </c>
      <c r="V12" s="115">
        <v>49</v>
      </c>
      <c r="W12" s="115">
        <v>31</v>
      </c>
      <c r="X12" s="112">
        <v>2014</v>
      </c>
      <c r="Y12" s="115">
        <v>0</v>
      </c>
      <c r="Z12" s="115">
        <v>0</v>
      </c>
      <c r="AA12" s="115">
        <v>0</v>
      </c>
      <c r="AB12" s="115">
        <v>2</v>
      </c>
      <c r="AC12" s="115">
        <v>1</v>
      </c>
      <c r="AD12" s="115">
        <v>1</v>
      </c>
      <c r="AE12" s="114">
        <v>0</v>
      </c>
      <c r="AF12" s="114">
        <v>0</v>
      </c>
      <c r="AG12" s="114">
        <v>0</v>
      </c>
    </row>
    <row r="13" spans="1:33" ht="24.95" customHeight="1">
      <c r="A13" s="112">
        <v>2015</v>
      </c>
      <c r="B13" s="113">
        <v>641</v>
      </c>
      <c r="C13" s="114">
        <v>349</v>
      </c>
      <c r="D13" s="114">
        <v>292</v>
      </c>
      <c r="E13" s="114">
        <v>19</v>
      </c>
      <c r="F13" s="114">
        <v>6</v>
      </c>
      <c r="G13" s="114">
        <v>13</v>
      </c>
      <c r="H13" s="114">
        <v>154</v>
      </c>
      <c r="I13" s="114">
        <v>106</v>
      </c>
      <c r="J13" s="114">
        <v>48</v>
      </c>
      <c r="K13" s="112">
        <v>2015</v>
      </c>
      <c r="L13" s="115">
        <v>20</v>
      </c>
      <c r="M13" s="115">
        <v>11</v>
      </c>
      <c r="N13" s="115">
        <v>9</v>
      </c>
      <c r="O13" s="115">
        <f t="shared" si="0"/>
        <v>0</v>
      </c>
      <c r="P13" s="115">
        <v>0</v>
      </c>
      <c r="Q13" s="115">
        <v>0</v>
      </c>
      <c r="R13" s="114">
        <v>125</v>
      </c>
      <c r="S13" s="114">
        <v>58</v>
      </c>
      <c r="T13" s="762">
        <v>67</v>
      </c>
      <c r="U13" s="115">
        <v>86</v>
      </c>
      <c r="V13" s="115">
        <v>46</v>
      </c>
      <c r="W13" s="115">
        <v>40</v>
      </c>
      <c r="X13" s="112">
        <v>2015</v>
      </c>
      <c r="Y13" s="115">
        <v>1</v>
      </c>
      <c r="Z13" s="115">
        <v>0</v>
      </c>
      <c r="AA13" s="115">
        <v>1</v>
      </c>
      <c r="AB13" s="115">
        <v>0</v>
      </c>
      <c r="AC13" s="115">
        <v>0</v>
      </c>
      <c r="AD13" s="115">
        <v>0</v>
      </c>
      <c r="AE13" s="114">
        <v>1</v>
      </c>
      <c r="AF13" s="114">
        <v>0</v>
      </c>
      <c r="AG13" s="114">
        <v>1</v>
      </c>
    </row>
    <row r="14" spans="1:33" ht="24.95" customHeight="1">
      <c r="A14" s="112">
        <v>2016</v>
      </c>
      <c r="B14" s="113">
        <v>698</v>
      </c>
      <c r="C14" s="114">
        <v>427</v>
      </c>
      <c r="D14" s="114">
        <v>271</v>
      </c>
      <c r="E14" s="114">
        <v>10</v>
      </c>
      <c r="F14" s="114">
        <v>4</v>
      </c>
      <c r="G14" s="114">
        <v>6</v>
      </c>
      <c r="H14" s="114">
        <v>179</v>
      </c>
      <c r="I14" s="114">
        <v>117</v>
      </c>
      <c r="J14" s="114">
        <v>62</v>
      </c>
      <c r="K14" s="112">
        <v>2016</v>
      </c>
      <c r="L14" s="115">
        <v>17</v>
      </c>
      <c r="M14" s="115">
        <v>10</v>
      </c>
      <c r="N14" s="115">
        <v>7</v>
      </c>
      <c r="O14" s="115">
        <f t="shared" si="0"/>
        <v>0</v>
      </c>
      <c r="P14" s="115">
        <v>0</v>
      </c>
      <c r="Q14" s="115">
        <v>0</v>
      </c>
      <c r="R14" s="114">
        <v>123</v>
      </c>
      <c r="S14" s="114">
        <v>74</v>
      </c>
      <c r="T14" s="762">
        <v>49</v>
      </c>
      <c r="U14" s="115">
        <v>105</v>
      </c>
      <c r="V14" s="115">
        <v>62</v>
      </c>
      <c r="W14" s="115">
        <v>43</v>
      </c>
      <c r="X14" s="112">
        <v>2016</v>
      </c>
      <c r="Y14" s="115">
        <v>0</v>
      </c>
      <c r="Z14" s="115">
        <v>0</v>
      </c>
      <c r="AA14" s="115">
        <v>0</v>
      </c>
      <c r="AB14" s="115">
        <v>2</v>
      </c>
      <c r="AC14" s="115">
        <v>1</v>
      </c>
      <c r="AD14" s="115">
        <v>1</v>
      </c>
      <c r="AE14" s="114">
        <v>2</v>
      </c>
      <c r="AF14" s="114">
        <v>0</v>
      </c>
      <c r="AG14" s="114">
        <v>2</v>
      </c>
    </row>
    <row r="15" spans="1:33" s="26" customFormat="1" ht="24.95" customHeight="1" outlineLevel="1">
      <c r="A15" s="112">
        <v>2017</v>
      </c>
      <c r="B15" s="113">
        <v>668</v>
      </c>
      <c r="C15" s="114">
        <v>367</v>
      </c>
      <c r="D15" s="114">
        <v>301</v>
      </c>
      <c r="E15" s="114">
        <v>21</v>
      </c>
      <c r="F15" s="114">
        <v>9</v>
      </c>
      <c r="G15" s="114">
        <v>12</v>
      </c>
      <c r="H15" s="114">
        <v>181</v>
      </c>
      <c r="I15" s="114">
        <v>117</v>
      </c>
      <c r="J15" s="114">
        <v>64</v>
      </c>
      <c r="K15" s="112">
        <v>2017</v>
      </c>
      <c r="L15" s="115">
        <v>15</v>
      </c>
      <c r="M15" s="115">
        <v>8</v>
      </c>
      <c r="N15" s="115">
        <v>7</v>
      </c>
      <c r="O15" s="115">
        <f t="shared" si="0"/>
        <v>0</v>
      </c>
      <c r="P15" s="115">
        <v>0</v>
      </c>
      <c r="Q15" s="115">
        <v>0</v>
      </c>
      <c r="R15" s="762">
        <v>120</v>
      </c>
      <c r="S15" s="762">
        <v>58</v>
      </c>
      <c r="T15" s="762">
        <v>62</v>
      </c>
      <c r="U15" s="115">
        <v>93</v>
      </c>
      <c r="V15" s="115">
        <v>50</v>
      </c>
      <c r="W15" s="115">
        <v>43</v>
      </c>
      <c r="X15" s="85">
        <v>2017</v>
      </c>
      <c r="Y15" s="762">
        <v>0</v>
      </c>
      <c r="Z15" s="762">
        <v>0</v>
      </c>
      <c r="AA15" s="762">
        <v>0</v>
      </c>
      <c r="AB15" s="762">
        <v>2</v>
      </c>
      <c r="AC15" s="762">
        <v>1</v>
      </c>
      <c r="AD15" s="762">
        <v>1</v>
      </c>
      <c r="AE15" s="113">
        <f>SUM(AF15:AG15)</f>
        <v>1</v>
      </c>
      <c r="AF15" s="94">
        <v>1</v>
      </c>
      <c r="AG15" s="94">
        <v>0</v>
      </c>
    </row>
    <row r="16" spans="1:33" ht="24" customHeight="1">
      <c r="A16" s="116">
        <v>2018</v>
      </c>
      <c r="B16" s="938">
        <f>SUM(C16:D16)</f>
        <v>691</v>
      </c>
      <c r="C16" s="939">
        <f>SUM(F16,I16,C27,F27,I27,M16,P16,S16,V16,M27,P27,S27,V27,Z16,AC16,AF16,Z27,AC27)</f>
        <v>382</v>
      </c>
      <c r="D16" s="939">
        <f>SUM(G16,J16,D27,G27,J27,N16,Q16,T16,W16,N27,Q27,T27,W27,AA16,AD16,AG16,AA27,AD27)</f>
        <v>309</v>
      </c>
      <c r="E16" s="939">
        <f>SUM(F16:G16)</f>
        <v>10</v>
      </c>
      <c r="F16" s="117">
        <v>5</v>
      </c>
      <c r="G16" s="117">
        <v>5</v>
      </c>
      <c r="H16" s="939">
        <f>SUM(I16:J16)</f>
        <v>166</v>
      </c>
      <c r="I16" s="117">
        <v>111</v>
      </c>
      <c r="J16" s="117">
        <v>55</v>
      </c>
      <c r="K16" s="116">
        <v>2018</v>
      </c>
      <c r="L16" s="938">
        <f>SUM(M16:N16)</f>
        <v>16</v>
      </c>
      <c r="M16" s="118">
        <v>10</v>
      </c>
      <c r="N16" s="118">
        <v>6</v>
      </c>
      <c r="O16" s="939">
        <f>SUM(P16:Q16)</f>
        <v>1</v>
      </c>
      <c r="P16" s="118">
        <v>0</v>
      </c>
      <c r="Q16" s="118">
        <v>1</v>
      </c>
      <c r="R16" s="939">
        <f>SUM(S16:T16)</f>
        <v>129</v>
      </c>
      <c r="S16" s="119">
        <v>50</v>
      </c>
      <c r="T16" s="119">
        <v>79</v>
      </c>
      <c r="U16" s="939">
        <f>SUM(V16:W16)</f>
        <v>126</v>
      </c>
      <c r="V16" s="992">
        <v>67</v>
      </c>
      <c r="W16" s="992">
        <v>59</v>
      </c>
      <c r="X16" s="87">
        <v>2018</v>
      </c>
      <c r="Y16" s="939">
        <f>SUM(Z16:AA16)</f>
        <v>1</v>
      </c>
      <c r="Z16" s="95">
        <v>0</v>
      </c>
      <c r="AA16" s="95">
        <v>1</v>
      </c>
      <c r="AB16" s="939">
        <f>SUM(AC16:AD16)</f>
        <v>0</v>
      </c>
      <c r="AC16" s="95">
        <v>0</v>
      </c>
      <c r="AD16" s="95">
        <v>0</v>
      </c>
      <c r="AE16" s="938">
        <f>SUM(AF16:AG16)</f>
        <v>0</v>
      </c>
      <c r="AF16" s="95">
        <v>0</v>
      </c>
      <c r="AG16" s="95">
        <v>0</v>
      </c>
    </row>
    <row r="17" spans="1:33" ht="46.5" customHeight="1" thickBot="1">
      <c r="A17" s="283"/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AD17" s="937"/>
    </row>
    <row r="18" spans="1:33" ht="46.5" customHeight="1">
      <c r="A18" s="1143" t="s">
        <v>485</v>
      </c>
      <c r="B18" s="1141" t="s">
        <v>542</v>
      </c>
      <c r="C18" s="1142"/>
      <c r="D18" s="1143"/>
      <c r="E18" s="1142" t="s">
        <v>543</v>
      </c>
      <c r="F18" s="1142"/>
      <c r="G18" s="1143"/>
      <c r="H18" s="1141" t="s">
        <v>544</v>
      </c>
      <c r="I18" s="1142"/>
      <c r="J18" s="1143"/>
      <c r="K18" s="1143" t="s">
        <v>485</v>
      </c>
      <c r="L18" s="1141" t="s">
        <v>548</v>
      </c>
      <c r="M18" s="1142"/>
      <c r="N18" s="1143"/>
      <c r="O18" s="1141" t="s">
        <v>549</v>
      </c>
      <c r="P18" s="1142"/>
      <c r="Q18" s="1143"/>
      <c r="R18" s="1137" t="s">
        <v>550</v>
      </c>
      <c r="S18" s="1138"/>
      <c r="T18" s="1139"/>
      <c r="U18" s="1137" t="s">
        <v>551</v>
      </c>
      <c r="V18" s="1138"/>
      <c r="W18" s="1139"/>
      <c r="X18" s="1139" t="s">
        <v>485</v>
      </c>
      <c r="Y18" s="1137" t="s">
        <v>555</v>
      </c>
      <c r="Z18" s="1138"/>
      <c r="AA18" s="1139"/>
      <c r="AB18" s="1137" t="s">
        <v>556</v>
      </c>
      <c r="AC18" s="1138"/>
      <c r="AD18" s="1138"/>
      <c r="AE18" s="1148"/>
      <c r="AF18" s="1148"/>
      <c r="AG18" s="1148"/>
    </row>
    <row r="19" spans="1:33" ht="37.5" customHeight="1">
      <c r="A19" s="1146"/>
      <c r="B19" s="1144" t="s">
        <v>560</v>
      </c>
      <c r="C19" s="1145"/>
      <c r="D19" s="1146"/>
      <c r="E19" s="1145" t="s">
        <v>561</v>
      </c>
      <c r="F19" s="1145"/>
      <c r="G19" s="1146"/>
      <c r="H19" s="1144" t="s">
        <v>562</v>
      </c>
      <c r="I19" s="1145"/>
      <c r="J19" s="1146"/>
      <c r="K19" s="1146"/>
      <c r="L19" s="1144" t="s">
        <v>565</v>
      </c>
      <c r="M19" s="1145"/>
      <c r="N19" s="1146"/>
      <c r="O19" s="1144" t="s">
        <v>566</v>
      </c>
      <c r="P19" s="1145"/>
      <c r="Q19" s="1146"/>
      <c r="R19" s="1140" t="s">
        <v>567</v>
      </c>
      <c r="S19" s="1135"/>
      <c r="T19" s="1136"/>
      <c r="U19" s="1140" t="s">
        <v>568</v>
      </c>
      <c r="V19" s="1135"/>
      <c r="W19" s="1136"/>
      <c r="X19" s="1136"/>
      <c r="Y19" s="1140" t="s">
        <v>571</v>
      </c>
      <c r="Z19" s="1135"/>
      <c r="AA19" s="1136"/>
      <c r="AB19" s="1140" t="s">
        <v>572</v>
      </c>
      <c r="AC19" s="1135"/>
      <c r="AD19" s="1135"/>
      <c r="AE19" s="1148"/>
      <c r="AF19" s="1148"/>
      <c r="AG19" s="1148"/>
    </row>
    <row r="20" spans="1:33" ht="30.75" customHeight="1">
      <c r="A20" s="107" t="s">
        <v>629</v>
      </c>
      <c r="B20" s="110"/>
      <c r="C20" s="109" t="s">
        <v>573</v>
      </c>
      <c r="D20" s="109" t="s">
        <v>574</v>
      </c>
      <c r="E20" s="111"/>
      <c r="F20" s="109" t="s">
        <v>573</v>
      </c>
      <c r="G20" s="109" t="s">
        <v>574</v>
      </c>
      <c r="H20" s="110"/>
      <c r="I20" s="109" t="s">
        <v>573</v>
      </c>
      <c r="J20" s="109" t="s">
        <v>574</v>
      </c>
      <c r="K20" s="107" t="s">
        <v>629</v>
      </c>
      <c r="L20" s="110"/>
      <c r="M20" s="109" t="s">
        <v>573</v>
      </c>
      <c r="N20" s="109" t="s">
        <v>574</v>
      </c>
      <c r="O20" s="110"/>
      <c r="P20" s="109" t="s">
        <v>573</v>
      </c>
      <c r="Q20" s="90" t="s">
        <v>574</v>
      </c>
      <c r="R20" s="91"/>
      <c r="S20" s="90" t="s">
        <v>573</v>
      </c>
      <c r="T20" s="90" t="s">
        <v>574</v>
      </c>
      <c r="U20" s="91"/>
      <c r="V20" s="90" t="s">
        <v>573</v>
      </c>
      <c r="W20" s="90" t="s">
        <v>574</v>
      </c>
      <c r="X20" s="89"/>
      <c r="Y20" s="91"/>
      <c r="Z20" s="90" t="s">
        <v>573</v>
      </c>
      <c r="AA20" s="90" t="s">
        <v>574</v>
      </c>
      <c r="AB20" s="91"/>
      <c r="AC20" s="90" t="s">
        <v>573</v>
      </c>
      <c r="AD20" s="983" t="s">
        <v>574</v>
      </c>
      <c r="AE20" s="984"/>
      <c r="AF20" s="985"/>
      <c r="AG20" s="985"/>
    </row>
    <row r="21" spans="1:33" ht="24.95" hidden="1" customHeight="1">
      <c r="A21" s="112">
        <v>2012</v>
      </c>
      <c r="B21" s="114">
        <v>0</v>
      </c>
      <c r="C21" s="114">
        <v>0</v>
      </c>
      <c r="D21" s="120">
        <v>0</v>
      </c>
      <c r="E21" s="115">
        <v>39</v>
      </c>
      <c r="F21" s="115">
        <v>22</v>
      </c>
      <c r="G21" s="115">
        <v>17</v>
      </c>
      <c r="H21" s="115">
        <v>9</v>
      </c>
      <c r="I21" s="115">
        <v>3</v>
      </c>
      <c r="J21" s="115">
        <v>6</v>
      </c>
      <c r="K21" s="112">
        <v>2012</v>
      </c>
      <c r="L21" s="114">
        <v>25</v>
      </c>
      <c r="M21" s="114">
        <v>15</v>
      </c>
      <c r="N21" s="114">
        <v>10</v>
      </c>
      <c r="O21" s="121">
        <v>1.6</v>
      </c>
      <c r="P21" s="121">
        <v>1.2</v>
      </c>
      <c r="Q21" s="86">
        <v>2.1</v>
      </c>
      <c r="R21" s="86">
        <v>4.9000000000000004</v>
      </c>
      <c r="S21" s="86">
        <v>2.6</v>
      </c>
      <c r="T21" s="86">
        <v>7.3</v>
      </c>
      <c r="U21" s="115">
        <v>12</v>
      </c>
      <c r="V21" s="115">
        <v>4</v>
      </c>
      <c r="W21" s="115">
        <v>8</v>
      </c>
      <c r="X21" s="112">
        <v>2012</v>
      </c>
      <c r="Y21" s="114">
        <v>83</v>
      </c>
      <c r="Z21" s="114">
        <v>37</v>
      </c>
      <c r="AA21" s="114">
        <v>46</v>
      </c>
      <c r="AB21" s="114">
        <v>83</v>
      </c>
      <c r="AC21" s="114">
        <v>57</v>
      </c>
      <c r="AD21" s="114">
        <v>26</v>
      </c>
      <c r="AE21" s="114"/>
      <c r="AF21" s="114"/>
      <c r="AG21" s="114"/>
    </row>
    <row r="22" spans="1:33" ht="24.95" customHeight="1">
      <c r="A22" s="112">
        <v>2013</v>
      </c>
      <c r="B22" s="114">
        <v>2</v>
      </c>
      <c r="C22" s="114">
        <v>2</v>
      </c>
      <c r="D22" s="114">
        <v>0</v>
      </c>
      <c r="E22" s="115">
        <v>21</v>
      </c>
      <c r="F22" s="115">
        <v>11</v>
      </c>
      <c r="G22" s="115">
        <v>10</v>
      </c>
      <c r="H22" s="115">
        <v>10</v>
      </c>
      <c r="I22" s="115">
        <v>6</v>
      </c>
      <c r="J22" s="115">
        <v>4</v>
      </c>
      <c r="K22" s="112">
        <v>2013</v>
      </c>
      <c r="L22" s="114">
        <v>32</v>
      </c>
      <c r="M22" s="114">
        <v>25</v>
      </c>
      <c r="N22" s="114">
        <v>7</v>
      </c>
      <c r="O22" s="114">
        <v>3</v>
      </c>
      <c r="P22" s="114">
        <v>1</v>
      </c>
      <c r="Q22" s="114">
        <v>2</v>
      </c>
      <c r="R22" s="114">
        <v>5</v>
      </c>
      <c r="S22" s="114">
        <v>1</v>
      </c>
      <c r="T22" s="114">
        <v>4</v>
      </c>
      <c r="U22" s="115">
        <v>12</v>
      </c>
      <c r="V22" s="115">
        <v>7</v>
      </c>
      <c r="W22" s="115">
        <v>5</v>
      </c>
      <c r="X22" s="112">
        <v>2013</v>
      </c>
      <c r="Y22" s="114">
        <v>88</v>
      </c>
      <c r="Z22" s="114">
        <v>34</v>
      </c>
      <c r="AA22" s="114">
        <v>54</v>
      </c>
      <c r="AB22" s="114">
        <v>66</v>
      </c>
      <c r="AC22" s="114">
        <v>42</v>
      </c>
      <c r="AD22" s="114">
        <v>24</v>
      </c>
      <c r="AE22" s="114"/>
      <c r="AF22" s="114"/>
      <c r="AG22" s="114"/>
    </row>
    <row r="23" spans="1:33" ht="24.95" customHeight="1">
      <c r="A23" s="112">
        <v>2014</v>
      </c>
      <c r="B23" s="114">
        <v>0</v>
      </c>
      <c r="C23" s="114">
        <v>0</v>
      </c>
      <c r="D23" s="114">
        <v>0</v>
      </c>
      <c r="E23" s="115">
        <v>27</v>
      </c>
      <c r="F23" s="115">
        <v>11</v>
      </c>
      <c r="G23" s="115">
        <v>16</v>
      </c>
      <c r="H23" s="115">
        <v>15</v>
      </c>
      <c r="I23" s="115">
        <v>7</v>
      </c>
      <c r="J23" s="115">
        <v>8</v>
      </c>
      <c r="K23" s="112">
        <v>2014</v>
      </c>
      <c r="L23" s="114">
        <v>30</v>
      </c>
      <c r="M23" s="114">
        <v>25</v>
      </c>
      <c r="N23" s="114">
        <v>5</v>
      </c>
      <c r="O23" s="114">
        <v>1</v>
      </c>
      <c r="P23" s="114">
        <v>0</v>
      </c>
      <c r="Q23" s="114">
        <v>1</v>
      </c>
      <c r="R23" s="114">
        <v>3</v>
      </c>
      <c r="S23" s="114">
        <v>1</v>
      </c>
      <c r="T23" s="114">
        <v>2</v>
      </c>
      <c r="U23" s="115">
        <v>11</v>
      </c>
      <c r="V23" s="115">
        <v>6</v>
      </c>
      <c r="W23" s="115">
        <v>5</v>
      </c>
      <c r="X23" s="112">
        <v>2014</v>
      </c>
      <c r="Y23" s="114">
        <v>84</v>
      </c>
      <c r="Z23" s="114">
        <v>34</v>
      </c>
      <c r="AA23" s="114">
        <v>50</v>
      </c>
      <c r="AB23" s="114">
        <v>62</v>
      </c>
      <c r="AC23" s="114">
        <v>42</v>
      </c>
      <c r="AD23" s="114">
        <v>20</v>
      </c>
      <c r="AE23" s="114"/>
      <c r="AF23" s="114"/>
      <c r="AG23" s="114"/>
    </row>
    <row r="24" spans="1:33" ht="24.95" customHeight="1">
      <c r="A24" s="112">
        <v>2015</v>
      </c>
      <c r="B24" s="114">
        <v>0</v>
      </c>
      <c r="C24" s="114">
        <v>0</v>
      </c>
      <c r="D24" s="114">
        <v>0</v>
      </c>
      <c r="E24" s="115">
        <v>37</v>
      </c>
      <c r="F24" s="115">
        <v>15</v>
      </c>
      <c r="G24" s="115">
        <v>22</v>
      </c>
      <c r="H24" s="115">
        <v>15</v>
      </c>
      <c r="I24" s="115">
        <v>10</v>
      </c>
      <c r="J24" s="115">
        <v>5</v>
      </c>
      <c r="K24" s="112">
        <v>2015</v>
      </c>
      <c r="L24" s="114">
        <v>26</v>
      </c>
      <c r="M24" s="114">
        <v>17</v>
      </c>
      <c r="N24" s="114">
        <v>9</v>
      </c>
      <c r="O24" s="114">
        <v>1</v>
      </c>
      <c r="P24" s="114">
        <v>0</v>
      </c>
      <c r="Q24" s="114">
        <v>1</v>
      </c>
      <c r="R24" s="114">
        <v>6</v>
      </c>
      <c r="S24" s="114">
        <v>1</v>
      </c>
      <c r="T24" s="114">
        <v>5</v>
      </c>
      <c r="U24" s="115">
        <v>16</v>
      </c>
      <c r="V24" s="115">
        <v>9</v>
      </c>
      <c r="W24" s="115">
        <v>7</v>
      </c>
      <c r="X24" s="112">
        <v>2015</v>
      </c>
      <c r="Y24" s="114">
        <v>77</v>
      </c>
      <c r="Z24" s="114">
        <v>28</v>
      </c>
      <c r="AA24" s="114">
        <v>49</v>
      </c>
      <c r="AB24" s="114">
        <v>58</v>
      </c>
      <c r="AC24" s="114">
        <v>41</v>
      </c>
      <c r="AD24" s="114">
        <v>17</v>
      </c>
      <c r="AE24" s="114"/>
      <c r="AF24" s="114"/>
      <c r="AG24" s="114"/>
    </row>
    <row r="25" spans="1:33" ht="24.95" customHeight="1">
      <c r="A25" s="112">
        <v>2016</v>
      </c>
      <c r="B25" s="114">
        <v>1</v>
      </c>
      <c r="C25" s="114">
        <v>0</v>
      </c>
      <c r="D25" s="114">
        <v>1</v>
      </c>
      <c r="E25" s="115">
        <v>12</v>
      </c>
      <c r="F25" s="115">
        <v>7</v>
      </c>
      <c r="G25" s="115">
        <v>5</v>
      </c>
      <c r="H25" s="115">
        <v>10</v>
      </c>
      <c r="I25" s="115">
        <v>5</v>
      </c>
      <c r="J25" s="115">
        <v>5</v>
      </c>
      <c r="K25" s="112">
        <v>2016</v>
      </c>
      <c r="L25" s="114">
        <v>24</v>
      </c>
      <c r="M25" s="114">
        <v>18</v>
      </c>
      <c r="N25" s="114">
        <v>6</v>
      </c>
      <c r="O25" s="114">
        <v>2</v>
      </c>
      <c r="P25" s="114">
        <v>1</v>
      </c>
      <c r="Q25" s="114">
        <v>1</v>
      </c>
      <c r="R25" s="114">
        <v>4</v>
      </c>
      <c r="S25" s="114">
        <v>1</v>
      </c>
      <c r="T25" s="114">
        <v>3</v>
      </c>
      <c r="U25" s="115">
        <v>18</v>
      </c>
      <c r="V25" s="115">
        <v>12</v>
      </c>
      <c r="W25" s="115">
        <v>6</v>
      </c>
      <c r="X25" s="112">
        <v>2016</v>
      </c>
      <c r="Y25" s="114">
        <v>126</v>
      </c>
      <c r="Z25" s="114">
        <v>63</v>
      </c>
      <c r="AA25" s="114">
        <v>63</v>
      </c>
      <c r="AB25" s="114">
        <v>58</v>
      </c>
      <c r="AC25" s="114">
        <v>50</v>
      </c>
      <c r="AD25" s="114">
        <v>8</v>
      </c>
      <c r="AE25" s="114"/>
      <c r="AF25" s="114"/>
      <c r="AG25" s="114"/>
    </row>
    <row r="26" spans="1:33" s="26" customFormat="1" ht="22.5" customHeight="1" outlineLevel="1">
      <c r="A26" s="112">
        <v>2017</v>
      </c>
      <c r="B26" s="113">
        <f>SUM(C26:D26)</f>
        <v>0</v>
      </c>
      <c r="C26" s="114">
        <v>0</v>
      </c>
      <c r="D26" s="114">
        <v>0</v>
      </c>
      <c r="E26" s="114">
        <f>SUM(F26:G26)</f>
        <v>23</v>
      </c>
      <c r="F26" s="115">
        <v>14</v>
      </c>
      <c r="G26" s="115">
        <v>9</v>
      </c>
      <c r="H26" s="114">
        <f>SUM(I26:J26)</f>
        <v>14</v>
      </c>
      <c r="I26" s="115">
        <v>6</v>
      </c>
      <c r="J26" s="115">
        <v>8</v>
      </c>
      <c r="K26" s="112">
        <v>2017</v>
      </c>
      <c r="L26" s="113">
        <f>SUM(M26:N26)</f>
        <v>26</v>
      </c>
      <c r="M26" s="114">
        <v>18</v>
      </c>
      <c r="N26" s="114">
        <v>8</v>
      </c>
      <c r="O26" s="114">
        <f>SUM(P26:Q26)</f>
        <v>2</v>
      </c>
      <c r="P26" s="114">
        <v>1</v>
      </c>
      <c r="Q26" s="114">
        <v>1</v>
      </c>
      <c r="R26" s="114">
        <f>SUM(S26:T26)</f>
        <v>3</v>
      </c>
      <c r="S26" s="114">
        <v>1</v>
      </c>
      <c r="T26" s="114">
        <v>2</v>
      </c>
      <c r="U26" s="762">
        <v>16</v>
      </c>
      <c r="V26" s="762">
        <v>9</v>
      </c>
      <c r="W26" s="762">
        <v>7</v>
      </c>
      <c r="X26" s="85">
        <v>2017</v>
      </c>
      <c r="Y26" s="114">
        <f>SUM(Z26:AA26)</f>
        <v>91</v>
      </c>
      <c r="Z26" s="94">
        <v>33</v>
      </c>
      <c r="AA26" s="94">
        <v>58</v>
      </c>
      <c r="AB26" s="114">
        <f>SUM(AC26:AD26)</f>
        <v>60</v>
      </c>
      <c r="AC26" s="94">
        <v>41</v>
      </c>
      <c r="AD26" s="94">
        <v>19</v>
      </c>
      <c r="AE26" s="114"/>
      <c r="AF26" s="94"/>
      <c r="AG26" s="94"/>
    </row>
    <row r="27" spans="1:33" ht="22.5" customHeight="1" outlineLevel="1">
      <c r="A27" s="116">
        <v>2018</v>
      </c>
      <c r="B27" s="938">
        <f>SUM(C27:D27)</f>
        <v>3</v>
      </c>
      <c r="C27" s="117">
        <v>1</v>
      </c>
      <c r="D27" s="117">
        <v>2</v>
      </c>
      <c r="E27" s="939">
        <f>SUM(F27:G27)</f>
        <v>25</v>
      </c>
      <c r="F27" s="118">
        <v>14</v>
      </c>
      <c r="G27" s="118">
        <v>11</v>
      </c>
      <c r="H27" s="939">
        <f>SUM(I27:J27)</f>
        <v>10</v>
      </c>
      <c r="I27" s="118">
        <v>6</v>
      </c>
      <c r="J27" s="118">
        <v>4</v>
      </c>
      <c r="K27" s="116">
        <v>2018</v>
      </c>
      <c r="L27" s="938">
        <f>SUM(M27:N27)</f>
        <v>27</v>
      </c>
      <c r="M27" s="117">
        <v>17</v>
      </c>
      <c r="N27" s="117">
        <v>10</v>
      </c>
      <c r="O27" s="939">
        <f>SUM(P27:Q27)</f>
        <v>3</v>
      </c>
      <c r="P27" s="117">
        <v>3</v>
      </c>
      <c r="Q27" s="95">
        <v>0</v>
      </c>
      <c r="R27" s="939">
        <f>SUM(S27:T27)</f>
        <v>1</v>
      </c>
      <c r="S27" s="95">
        <v>0</v>
      </c>
      <c r="T27" s="95">
        <v>1</v>
      </c>
      <c r="U27" s="939">
        <f>SUM(V27:W27)</f>
        <v>17</v>
      </c>
      <c r="V27" s="95">
        <v>8</v>
      </c>
      <c r="W27" s="95">
        <v>9</v>
      </c>
      <c r="X27" s="87">
        <v>2018</v>
      </c>
      <c r="Y27" s="939">
        <f>SUM(Z27:AA27)</f>
        <v>85</v>
      </c>
      <c r="Z27" s="95">
        <v>35</v>
      </c>
      <c r="AA27" s="95">
        <v>50</v>
      </c>
      <c r="AB27" s="939">
        <f>SUM(AC27:AD27)</f>
        <v>71</v>
      </c>
      <c r="AC27" s="95">
        <v>55</v>
      </c>
      <c r="AD27" s="95">
        <v>16</v>
      </c>
      <c r="AE27" s="939"/>
      <c r="AF27" s="982"/>
      <c r="AG27" s="982"/>
    </row>
    <row r="28" spans="1:33" ht="15.75">
      <c r="A28" s="283"/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</row>
    <row r="29" spans="1:33" ht="15.75">
      <c r="A29" s="940" t="s">
        <v>776</v>
      </c>
      <c r="B29" s="283"/>
      <c r="C29" s="283"/>
      <c r="D29" s="283"/>
      <c r="E29" s="283"/>
      <c r="F29" s="283"/>
      <c r="G29" s="283"/>
      <c r="H29" s="283"/>
      <c r="I29" s="283"/>
      <c r="J29" s="283"/>
      <c r="K29" s="940" t="s">
        <v>776</v>
      </c>
      <c r="L29" s="283"/>
      <c r="M29" s="283"/>
      <c r="N29" s="283"/>
      <c r="O29" s="283"/>
      <c r="P29" s="283"/>
      <c r="Q29" s="283"/>
      <c r="R29" s="283"/>
      <c r="S29" s="283"/>
      <c r="X29" s="940" t="s">
        <v>776</v>
      </c>
    </row>
    <row r="30" spans="1:33" ht="15.75">
      <c r="A30" s="940" t="s">
        <v>777</v>
      </c>
      <c r="B30" s="283"/>
      <c r="C30" s="283"/>
      <c r="D30" s="283"/>
      <c r="E30" s="283"/>
      <c r="F30" s="283"/>
      <c r="G30" s="283"/>
      <c r="H30" s="283"/>
      <c r="I30" s="283"/>
      <c r="J30" s="283"/>
      <c r="K30" s="940" t="s">
        <v>777</v>
      </c>
      <c r="L30" s="283"/>
      <c r="M30" s="283"/>
      <c r="N30" s="283"/>
      <c r="O30" s="283"/>
      <c r="P30" s="283"/>
      <c r="Q30" s="283"/>
      <c r="R30" s="283"/>
      <c r="S30" s="283"/>
      <c r="X30" s="940" t="s">
        <v>777</v>
      </c>
    </row>
    <row r="31" spans="1:33" ht="15.75">
      <c r="A31" s="122" t="s">
        <v>575</v>
      </c>
      <c r="B31" s="283"/>
      <c r="C31" s="283"/>
      <c r="D31" s="283"/>
      <c r="E31" s="283"/>
      <c r="F31" s="283"/>
      <c r="G31" s="283"/>
      <c r="H31" s="283"/>
      <c r="I31" s="283"/>
      <c r="J31" s="283"/>
      <c r="K31" s="122" t="s">
        <v>575</v>
      </c>
      <c r="L31" s="283"/>
      <c r="M31" s="283"/>
      <c r="N31" s="283"/>
      <c r="O31" s="283"/>
      <c r="P31" s="283"/>
      <c r="Q31" s="283"/>
      <c r="R31" s="283"/>
      <c r="S31" s="283"/>
      <c r="X31" s="88" t="s">
        <v>575</v>
      </c>
    </row>
    <row r="32" spans="1:33" ht="15.75">
      <c r="A32" s="283"/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  <c r="Q32" s="283"/>
      <c r="R32" s="283"/>
      <c r="S32" s="283"/>
    </row>
    <row r="33" spans="1:19" ht="15.75">
      <c r="A33" s="283"/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3"/>
      <c r="P33" s="283"/>
      <c r="Q33" s="283"/>
      <c r="R33" s="283"/>
      <c r="S33" s="283"/>
    </row>
    <row r="34" spans="1:19" ht="15.75">
      <c r="A34" s="283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3"/>
      <c r="P34" s="283"/>
      <c r="Q34" s="283"/>
      <c r="R34" s="283"/>
      <c r="S34" s="283"/>
    </row>
    <row r="35" spans="1:19" ht="15.75">
      <c r="A35" s="283"/>
      <c r="B35" s="283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</row>
    <row r="36" spans="1:19" ht="15.75">
      <c r="A36" s="283"/>
      <c r="B36" s="283"/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83"/>
      <c r="P36" s="283"/>
      <c r="Q36" s="283"/>
      <c r="R36" s="283"/>
      <c r="S36" s="283"/>
    </row>
    <row r="37" spans="1:19" ht="15.75">
      <c r="A37" s="283"/>
      <c r="B37" s="283"/>
      <c r="C37" s="283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3"/>
      <c r="P37" s="283"/>
      <c r="Q37" s="283"/>
      <c r="R37" s="283"/>
      <c r="S37" s="283"/>
    </row>
    <row r="38" spans="1:19" ht="15.75">
      <c r="A38" s="283"/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</row>
    <row r="39" spans="1:19" ht="15.75">
      <c r="A39" s="283"/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</row>
    <row r="40" spans="1:19" ht="15.75">
      <c r="A40" s="283"/>
      <c r="B40" s="283"/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83"/>
      <c r="P40" s="283"/>
      <c r="Q40" s="283"/>
      <c r="R40" s="283"/>
      <c r="S40" s="283"/>
    </row>
    <row r="41" spans="1:19" ht="15.75">
      <c r="A41" s="283"/>
      <c r="B41" s="283"/>
      <c r="C41" s="283"/>
      <c r="D41" s="283"/>
      <c r="E41" s="283"/>
      <c r="F41" s="283"/>
      <c r="G41" s="283"/>
      <c r="H41" s="283"/>
      <c r="I41" s="283"/>
      <c r="J41" s="283"/>
      <c r="K41" s="283"/>
      <c r="L41" s="283"/>
      <c r="M41" s="283"/>
      <c r="N41" s="283"/>
      <c r="O41" s="283"/>
      <c r="P41" s="283"/>
      <c r="Q41" s="283"/>
      <c r="R41" s="283"/>
      <c r="S41" s="283"/>
    </row>
    <row r="42" spans="1:19" ht="15.75">
      <c r="A42" s="283"/>
      <c r="B42" s="283"/>
      <c r="C42" s="283"/>
      <c r="D42" s="283"/>
      <c r="E42" s="283"/>
      <c r="F42" s="283"/>
      <c r="G42" s="283"/>
      <c r="H42" s="283"/>
      <c r="I42" s="283"/>
      <c r="J42" s="283"/>
      <c r="K42" s="283"/>
      <c r="L42" s="283"/>
      <c r="M42" s="283"/>
      <c r="N42" s="283"/>
      <c r="O42" s="283"/>
      <c r="P42" s="283"/>
      <c r="Q42" s="283"/>
      <c r="R42" s="283"/>
      <c r="S42" s="283"/>
    </row>
    <row r="43" spans="1:19" ht="15.75">
      <c r="A43" s="283"/>
      <c r="B43" s="283"/>
      <c r="C43" s="283"/>
      <c r="D43" s="283"/>
      <c r="E43" s="283"/>
      <c r="F43" s="283"/>
      <c r="G43" s="283"/>
      <c r="H43" s="283"/>
      <c r="I43" s="283"/>
      <c r="J43" s="283"/>
      <c r="K43" s="283"/>
      <c r="L43" s="283"/>
      <c r="M43" s="283"/>
      <c r="N43" s="283"/>
      <c r="O43" s="283"/>
      <c r="P43" s="283"/>
      <c r="Q43" s="283"/>
      <c r="R43" s="283"/>
      <c r="S43" s="283"/>
    </row>
    <row r="44" spans="1:19" ht="15.75">
      <c r="A44" s="283"/>
      <c r="B44" s="283"/>
      <c r="C44" s="283"/>
      <c r="D44" s="283"/>
      <c r="E44" s="283"/>
      <c r="F44" s="283"/>
      <c r="G44" s="283"/>
      <c r="H44" s="283"/>
      <c r="I44" s="283"/>
      <c r="J44" s="283"/>
      <c r="K44" s="283"/>
      <c r="L44" s="283"/>
      <c r="M44" s="283"/>
      <c r="N44" s="283"/>
      <c r="O44" s="283"/>
      <c r="P44" s="283"/>
      <c r="Q44" s="283"/>
      <c r="R44" s="283"/>
      <c r="S44" s="283"/>
    </row>
    <row r="45" spans="1:19" ht="15.75">
      <c r="A45" s="283"/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3"/>
      <c r="P45" s="283"/>
      <c r="Q45" s="283"/>
      <c r="R45" s="283"/>
      <c r="S45" s="283"/>
    </row>
    <row r="46" spans="1:19" ht="15.75">
      <c r="A46" s="283"/>
      <c r="B46" s="283"/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N46" s="283"/>
      <c r="O46" s="283"/>
      <c r="P46" s="283"/>
      <c r="Q46" s="283"/>
      <c r="R46" s="283"/>
      <c r="S46" s="283"/>
    </row>
    <row r="47" spans="1:19" ht="15.75">
      <c r="A47" s="283"/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</row>
    <row r="48" spans="1:19" ht="15.75">
      <c r="A48" s="283"/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</row>
    <row r="49" spans="1:19" ht="15.75">
      <c r="A49" s="283"/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  <c r="Q49" s="283"/>
      <c r="R49" s="283"/>
      <c r="S49" s="283"/>
    </row>
    <row r="50" spans="1:19" ht="15.75">
      <c r="A50" s="283"/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</row>
    <row r="51" spans="1:19" ht="15.75">
      <c r="A51" s="283"/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</row>
    <row r="52" spans="1:19" ht="15.75">
      <c r="A52" s="283"/>
      <c r="B52" s="283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</row>
    <row r="53" spans="1:19" ht="15.75">
      <c r="A53" s="283"/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</row>
    <row r="54" spans="1:19" ht="15.75">
      <c r="A54" s="283"/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</row>
    <row r="55" spans="1:19" ht="15.75">
      <c r="A55" s="283"/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</row>
    <row r="56" spans="1:19" ht="15.75">
      <c r="A56" s="283"/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</row>
    <row r="57" spans="1:19" ht="15.75">
      <c r="A57" s="283"/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N57" s="283"/>
      <c r="O57" s="283"/>
      <c r="P57" s="283"/>
      <c r="Q57" s="283"/>
      <c r="R57" s="283"/>
      <c r="S57" s="283"/>
    </row>
    <row r="58" spans="1:19" ht="15.75">
      <c r="A58" s="283"/>
      <c r="B58" s="283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3"/>
    </row>
    <row r="59" spans="1:19" ht="15.75">
      <c r="A59" s="283"/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83"/>
      <c r="P59" s="283"/>
      <c r="Q59" s="283"/>
      <c r="R59" s="283"/>
      <c r="S59" s="283"/>
    </row>
    <row r="60" spans="1:19" ht="15.75">
      <c r="A60" s="283"/>
      <c r="B60" s="283"/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</row>
    <row r="61" spans="1:19" ht="15.75">
      <c r="A61" s="283"/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  <c r="Q61" s="283"/>
      <c r="R61" s="283"/>
      <c r="S61" s="283"/>
    </row>
    <row r="62" spans="1:19" ht="15.75">
      <c r="A62" s="283"/>
      <c r="B62" s="283"/>
      <c r="C62" s="283"/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  <c r="Q62" s="283"/>
      <c r="R62" s="283"/>
      <c r="S62" s="283"/>
    </row>
  </sheetData>
  <mergeCells count="55">
    <mergeCell ref="X18:X19"/>
    <mergeCell ref="Y18:AA18"/>
    <mergeCell ref="AB18:AD18"/>
    <mergeCell ref="AE18:AG18"/>
    <mergeCell ref="Y19:AA19"/>
    <mergeCell ref="AB19:AD19"/>
    <mergeCell ref="AE19:AG19"/>
    <mergeCell ref="L18:N18"/>
    <mergeCell ref="R18:T18"/>
    <mergeCell ref="U18:W18"/>
    <mergeCell ref="L19:N19"/>
    <mergeCell ref="R19:T19"/>
    <mergeCell ref="U19:W19"/>
    <mergeCell ref="O18:Q18"/>
    <mergeCell ref="O19:Q19"/>
    <mergeCell ref="A18:A19"/>
    <mergeCell ref="K7:K8"/>
    <mergeCell ref="K18:K19"/>
    <mergeCell ref="B18:D18"/>
    <mergeCell ref="E18:G18"/>
    <mergeCell ref="H18:J18"/>
    <mergeCell ref="B19:D19"/>
    <mergeCell ref="E19:G19"/>
    <mergeCell ref="H19:J19"/>
    <mergeCell ref="A7:A8"/>
    <mergeCell ref="B8:D8"/>
    <mergeCell ref="E8:G8"/>
    <mergeCell ref="H8:J8"/>
    <mergeCell ref="AE7:AG7"/>
    <mergeCell ref="B7:D7"/>
    <mergeCell ref="E7:G7"/>
    <mergeCell ref="H7:J7"/>
    <mergeCell ref="L7:N7"/>
    <mergeCell ref="X7:X8"/>
    <mergeCell ref="R7:T7"/>
    <mergeCell ref="U7:W7"/>
    <mergeCell ref="U8:W8"/>
    <mergeCell ref="AE8:AG8"/>
    <mergeCell ref="L8:N8"/>
    <mergeCell ref="R8:T8"/>
    <mergeCell ref="A3:J3"/>
    <mergeCell ref="A4:J4"/>
    <mergeCell ref="K3:W3"/>
    <mergeCell ref="K4:W4"/>
    <mergeCell ref="X3:AG3"/>
    <mergeCell ref="X4:AG4"/>
    <mergeCell ref="K6:N6"/>
    <mergeCell ref="AB8:AD8"/>
    <mergeCell ref="X6:AA6"/>
    <mergeCell ref="A6:D6"/>
    <mergeCell ref="Y7:AA7"/>
    <mergeCell ref="AB7:AD7"/>
    <mergeCell ref="Y8:AA8"/>
    <mergeCell ref="O7:Q7"/>
    <mergeCell ref="O8:Q8"/>
  </mergeCells>
  <phoneticPr fontId="6" type="noConversion"/>
  <pageMargins left="0.7" right="0.7" top="0.75" bottom="0.75" header="0.3" footer="0.3"/>
  <pageSetup paperSize="9" scale="79" orientation="portrait" r:id="rId1"/>
  <colBreaks count="2" manualBreakCount="2">
    <brk id="10" max="1048575" man="1"/>
    <brk id="2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9"/>
  <sheetViews>
    <sheetView view="pageBreakPreview" zoomScaleNormal="100" zoomScaleSheetLayoutView="100" workbookViewId="0">
      <selection activeCell="M9" sqref="M9"/>
    </sheetView>
  </sheetViews>
  <sheetFormatPr defaultRowHeight="12"/>
  <cols>
    <col min="2" max="2" width="13.42578125" customWidth="1"/>
    <col min="3" max="3" width="14" customWidth="1"/>
    <col min="4" max="4" width="12" customWidth="1"/>
    <col min="5" max="5" width="12.140625" customWidth="1"/>
    <col min="6" max="6" width="13" customWidth="1"/>
    <col min="7" max="7" width="15.5703125" customWidth="1"/>
    <col min="8" max="8" width="12.7109375" customWidth="1"/>
  </cols>
  <sheetData>
    <row r="1" spans="1:9" ht="17.25">
      <c r="A1" s="282"/>
      <c r="B1" s="283"/>
      <c r="C1" s="283"/>
      <c r="D1" s="283"/>
      <c r="E1" s="283"/>
      <c r="F1" s="283"/>
      <c r="G1" s="283"/>
      <c r="H1" s="283"/>
      <c r="I1" s="283"/>
    </row>
    <row r="2" spans="1:9" ht="15.75">
      <c r="A2" s="283"/>
      <c r="B2" s="283"/>
      <c r="C2" s="283"/>
      <c r="D2" s="283"/>
      <c r="E2" s="283"/>
      <c r="F2" s="283"/>
      <c r="G2" s="283"/>
      <c r="H2" s="283"/>
      <c r="I2" s="283"/>
    </row>
    <row r="3" spans="1:9" ht="15.75">
      <c r="A3" s="283"/>
      <c r="B3" s="283"/>
      <c r="C3" s="283"/>
      <c r="D3" s="283"/>
      <c r="E3" s="283"/>
      <c r="F3" s="283"/>
      <c r="G3" s="283"/>
      <c r="H3" s="283"/>
      <c r="I3" s="283"/>
    </row>
    <row r="4" spans="1:9" ht="34.5">
      <c r="A4" s="1149" t="s">
        <v>762</v>
      </c>
      <c r="B4" s="1149"/>
      <c r="C4" s="1149"/>
      <c r="D4" s="1149"/>
      <c r="E4" s="1149"/>
      <c r="F4" s="1149"/>
      <c r="G4" s="1149"/>
      <c r="H4" s="1149"/>
      <c r="I4" s="285"/>
    </row>
    <row r="5" spans="1:9" ht="30">
      <c r="A5" s="1083" t="s">
        <v>707</v>
      </c>
      <c r="B5" s="1083"/>
      <c r="C5" s="1083"/>
      <c r="D5" s="1083"/>
      <c r="E5" s="1083"/>
      <c r="F5" s="1083"/>
      <c r="G5" s="1083"/>
      <c r="H5" s="1083"/>
      <c r="I5" s="285"/>
    </row>
    <row r="6" spans="1:9" ht="30">
      <c r="A6" s="677"/>
      <c r="B6" s="677"/>
      <c r="C6" s="677"/>
      <c r="D6" s="677"/>
      <c r="E6" s="677"/>
      <c r="F6" s="677"/>
      <c r="G6" s="677"/>
      <c r="H6" s="677"/>
      <c r="I6" s="285"/>
    </row>
    <row r="7" spans="1:9" ht="16.5" thickBot="1">
      <c r="A7" s="99" t="s">
        <v>527</v>
      </c>
      <c r="B7" s="100"/>
      <c r="C7" s="100"/>
      <c r="D7" s="100"/>
      <c r="E7" s="100"/>
      <c r="F7" s="100"/>
      <c r="G7" s="100"/>
      <c r="H7" s="230" t="s">
        <v>708</v>
      </c>
      <c r="I7" s="283"/>
    </row>
    <row r="8" spans="1:9" ht="33">
      <c r="A8" s="941" t="s">
        <v>370</v>
      </c>
      <c r="B8" s="942" t="s">
        <v>709</v>
      </c>
      <c r="C8" s="1150" t="s">
        <v>531</v>
      </c>
      <c r="D8" s="1151"/>
      <c r="E8" s="1151"/>
      <c r="F8" s="1151"/>
      <c r="G8" s="1152"/>
      <c r="H8" s="943" t="s">
        <v>710</v>
      </c>
      <c r="I8" s="283"/>
    </row>
    <row r="9" spans="1:9" ht="47.25">
      <c r="A9" s="944" t="s">
        <v>528</v>
      </c>
      <c r="B9" s="945" t="s">
        <v>529</v>
      </c>
      <c r="C9" s="946" t="s">
        <v>532</v>
      </c>
      <c r="D9" s="946" t="s">
        <v>533</v>
      </c>
      <c r="E9" s="946" t="s">
        <v>534</v>
      </c>
      <c r="F9" s="946" t="s">
        <v>711</v>
      </c>
      <c r="G9" s="946" t="s">
        <v>712</v>
      </c>
      <c r="H9" s="947" t="s">
        <v>530</v>
      </c>
      <c r="I9" s="283"/>
    </row>
    <row r="10" spans="1:9" ht="45" customHeight="1">
      <c r="A10" s="101">
        <v>2010</v>
      </c>
      <c r="B10" s="102">
        <v>23753</v>
      </c>
      <c r="C10" s="102">
        <v>5215</v>
      </c>
      <c r="D10" s="102">
        <v>5215</v>
      </c>
      <c r="E10" s="102">
        <v>1107</v>
      </c>
      <c r="F10" s="102">
        <v>3153</v>
      </c>
      <c r="G10" s="103">
        <v>490</v>
      </c>
      <c r="H10" s="286">
        <v>21.955121458342102</v>
      </c>
      <c r="I10" s="283"/>
    </row>
    <row r="11" spans="1:9" ht="45" customHeight="1">
      <c r="A11" s="101">
        <v>2015</v>
      </c>
      <c r="B11" s="102">
        <v>26823</v>
      </c>
      <c r="C11" s="102">
        <v>7446</v>
      </c>
      <c r="D11" s="102">
        <v>712</v>
      </c>
      <c r="E11" s="102">
        <v>1650</v>
      </c>
      <c r="F11" s="102">
        <v>4244</v>
      </c>
      <c r="G11" s="103">
        <v>840</v>
      </c>
      <c r="H11" s="287">
        <v>27.75975841628453</v>
      </c>
      <c r="I11" s="283"/>
    </row>
    <row r="12" spans="1:9" ht="15.75">
      <c r="A12" s="231"/>
      <c r="B12" s="232"/>
      <c r="C12" s="232"/>
      <c r="D12" s="232"/>
      <c r="E12" s="232"/>
      <c r="F12" s="232"/>
      <c r="G12" s="232"/>
      <c r="H12" s="236"/>
      <c r="I12" s="283"/>
    </row>
    <row r="13" spans="1:9" ht="15.75">
      <c r="A13" s="283"/>
      <c r="B13" s="283"/>
      <c r="C13" s="283"/>
      <c r="D13" s="283"/>
      <c r="E13" s="283"/>
      <c r="F13" s="283"/>
      <c r="G13" s="283"/>
      <c r="H13" s="283"/>
      <c r="I13" s="283"/>
    </row>
    <row r="14" spans="1:9" ht="15.75">
      <c r="A14" s="233" t="s">
        <v>713</v>
      </c>
      <c r="B14" s="283"/>
      <c r="C14" s="283"/>
      <c r="D14" s="283"/>
      <c r="E14" s="283"/>
      <c r="F14" s="283"/>
      <c r="G14" s="283"/>
      <c r="H14" s="283"/>
      <c r="I14" s="283"/>
    </row>
    <row r="15" spans="1:9" ht="15.75">
      <c r="A15" s="234" t="s">
        <v>714</v>
      </c>
      <c r="B15" s="283"/>
      <c r="C15" s="283"/>
      <c r="D15" s="283"/>
      <c r="E15" s="283"/>
      <c r="F15" s="283"/>
      <c r="G15" s="283"/>
      <c r="H15" s="1153"/>
      <c r="I15" s="1153"/>
    </row>
    <row r="16" spans="1:9" ht="15.75">
      <c r="A16" s="233" t="s">
        <v>715</v>
      </c>
      <c r="B16" s="283"/>
      <c r="C16" s="283"/>
      <c r="D16" s="283"/>
      <c r="E16" s="283"/>
      <c r="F16" s="283"/>
      <c r="G16" s="283"/>
      <c r="H16" s="233"/>
      <c r="I16" s="235"/>
    </row>
    <row r="17" spans="1:9" ht="15.75">
      <c r="A17" s="234" t="s">
        <v>716</v>
      </c>
      <c r="B17" s="283"/>
      <c r="C17" s="283"/>
      <c r="D17" s="283"/>
      <c r="E17" s="283"/>
      <c r="F17" s="283"/>
      <c r="G17" s="283"/>
      <c r="H17" s="235"/>
      <c r="I17" s="235"/>
    </row>
    <row r="18" spans="1:9" ht="15.75">
      <c r="A18" s="234"/>
      <c r="B18" s="234"/>
      <c r="C18" s="234"/>
      <c r="D18" s="234"/>
      <c r="E18" s="234"/>
      <c r="F18" s="234"/>
      <c r="G18" s="234"/>
      <c r="H18" s="235"/>
      <c r="I18" s="235"/>
    </row>
    <row r="19" spans="1:9" ht="15.75">
      <c r="A19" s="234" t="s">
        <v>717</v>
      </c>
      <c r="B19" s="234"/>
      <c r="C19" s="234"/>
      <c r="D19" s="234"/>
      <c r="E19" s="234"/>
      <c r="F19" s="234"/>
      <c r="G19" s="234"/>
      <c r="H19" s="678"/>
      <c r="I19" s="678"/>
    </row>
  </sheetData>
  <mergeCells count="4">
    <mergeCell ref="A4:H4"/>
    <mergeCell ref="A5:H5"/>
    <mergeCell ref="C8:G8"/>
    <mergeCell ref="H15:I15"/>
  </mergeCells>
  <phoneticPr fontId="6" type="noConversion"/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P73"/>
  <sheetViews>
    <sheetView view="pageBreakPreview" zoomScaleNormal="100" zoomScaleSheetLayoutView="100" workbookViewId="0">
      <selection activeCell="D73" sqref="D73"/>
    </sheetView>
  </sheetViews>
  <sheetFormatPr defaultColWidth="9.140625" defaultRowHeight="12"/>
  <cols>
    <col min="1" max="1" width="12.7109375" style="698" customWidth="1"/>
    <col min="2" max="2" width="19.140625" style="698" customWidth="1"/>
    <col min="3" max="3" width="17.140625" style="698" customWidth="1"/>
    <col min="4" max="4" width="16.85546875" style="698" customWidth="1"/>
    <col min="5" max="5" width="25.42578125" style="698" customWidth="1"/>
    <col min="6" max="6" width="20.7109375" style="698" customWidth="1"/>
    <col min="7" max="7" width="22.28515625" style="698" customWidth="1"/>
    <col min="8" max="16384" width="9.140625" style="698"/>
  </cols>
  <sheetData>
    <row r="2" spans="1:13" ht="32.25" customHeight="1"/>
    <row r="3" spans="1:13" ht="28.5">
      <c r="A3" s="1154" t="s">
        <v>756</v>
      </c>
      <c r="B3" s="1154"/>
      <c r="C3" s="1154"/>
      <c r="D3" s="1154"/>
      <c r="E3" s="1154"/>
      <c r="F3" s="1154"/>
      <c r="G3" s="1154"/>
    </row>
    <row r="4" spans="1:13" ht="34.5" customHeight="1">
      <c r="A4" s="1160" t="s">
        <v>723</v>
      </c>
      <c r="B4" s="1160"/>
      <c r="C4" s="1160"/>
      <c r="D4" s="1160"/>
      <c r="E4" s="1160"/>
      <c r="F4" s="1160"/>
      <c r="G4" s="1160"/>
      <c r="J4" s="981"/>
      <c r="K4" s="981"/>
      <c r="L4" s="981"/>
      <c r="M4" s="981"/>
    </row>
    <row r="5" spans="1:13" ht="15.75">
      <c r="A5" s="1155" t="s">
        <v>722</v>
      </c>
      <c r="B5" s="1155"/>
      <c r="C5" s="1155"/>
      <c r="D5" s="1155"/>
      <c r="E5" s="706"/>
      <c r="F5" s="1156" t="s">
        <v>721</v>
      </c>
      <c r="G5" s="1156"/>
      <c r="J5" s="1173"/>
      <c r="K5" s="1173"/>
      <c r="L5" s="1173"/>
      <c r="M5" s="1173"/>
    </row>
    <row r="6" spans="1:13" ht="33" customHeight="1">
      <c r="A6" s="1157" t="s">
        <v>755</v>
      </c>
      <c r="B6" s="1157" t="s">
        <v>720</v>
      </c>
      <c r="C6" s="1165" t="s">
        <v>719</v>
      </c>
      <c r="D6" s="1167" t="s">
        <v>732</v>
      </c>
      <c r="E6" s="1169" t="s">
        <v>733</v>
      </c>
      <c r="F6" s="1171" t="s">
        <v>734</v>
      </c>
      <c r="G6" s="1157" t="s">
        <v>735</v>
      </c>
      <c r="J6" s="981"/>
      <c r="K6" s="981"/>
      <c r="L6" s="981"/>
      <c r="M6" s="981"/>
    </row>
    <row r="7" spans="1:13" ht="39" customHeight="1">
      <c r="A7" s="1158"/>
      <c r="B7" s="1158"/>
      <c r="C7" s="1166"/>
      <c r="D7" s="1168"/>
      <c r="E7" s="1170"/>
      <c r="F7" s="1172"/>
      <c r="G7" s="1158"/>
    </row>
    <row r="8" spans="1:13" ht="12" customHeight="1">
      <c r="A8" s="1158"/>
      <c r="B8" s="1158"/>
      <c r="C8" s="1161"/>
      <c r="D8" s="1163"/>
      <c r="E8" s="1163"/>
      <c r="F8" s="1163"/>
      <c r="G8" s="1163"/>
    </row>
    <row r="9" spans="1:13" ht="22.5" customHeight="1">
      <c r="A9" s="1159"/>
      <c r="B9" s="1159"/>
      <c r="C9" s="1162"/>
      <c r="D9" s="1164"/>
      <c r="E9" s="1164"/>
      <c r="F9" s="1164"/>
      <c r="G9" s="1164"/>
    </row>
    <row r="10" spans="1:13" ht="32.1" customHeight="1">
      <c r="A10" s="707">
        <v>2015</v>
      </c>
      <c r="B10" s="708">
        <v>475</v>
      </c>
      <c r="C10" s="709">
        <v>1755</v>
      </c>
      <c r="D10" s="709">
        <v>1291</v>
      </c>
      <c r="E10" s="709">
        <v>224</v>
      </c>
      <c r="F10" s="709">
        <v>208</v>
      </c>
      <c r="G10" s="709">
        <v>32</v>
      </c>
    </row>
    <row r="11" spans="1:13" ht="15" hidden="1" customHeight="1">
      <c r="A11" s="701"/>
      <c r="B11" s="710"/>
      <c r="C11" s="704"/>
      <c r="D11" s="704"/>
      <c r="E11" s="704"/>
      <c r="F11" s="704"/>
      <c r="G11" s="704"/>
    </row>
    <row r="12" spans="1:13" ht="20.100000000000001" hidden="1" customHeight="1">
      <c r="A12" s="701" t="s">
        <v>666</v>
      </c>
      <c r="B12" s="702">
        <v>1157</v>
      </c>
      <c r="C12" s="703">
        <v>3951</v>
      </c>
      <c r="D12" s="703">
        <v>2839</v>
      </c>
      <c r="E12" s="703">
        <v>435</v>
      </c>
      <c r="F12" s="703">
        <v>576</v>
      </c>
      <c r="G12" s="703">
        <v>101</v>
      </c>
    </row>
    <row r="13" spans="1:13" ht="20.100000000000001" hidden="1" customHeight="1">
      <c r="A13" s="701" t="s">
        <v>667</v>
      </c>
      <c r="B13" s="702">
        <v>1496</v>
      </c>
      <c r="C13" s="703">
        <v>4870</v>
      </c>
      <c r="D13" s="703">
        <v>3397</v>
      </c>
      <c r="E13" s="703">
        <v>696</v>
      </c>
      <c r="F13" s="703">
        <v>652</v>
      </c>
      <c r="G13" s="703">
        <v>125</v>
      </c>
    </row>
    <row r="14" spans="1:13" ht="20.100000000000001" hidden="1" customHeight="1">
      <c r="A14" s="701" t="s">
        <v>668</v>
      </c>
      <c r="B14" s="704">
        <v>722</v>
      </c>
      <c r="C14" s="703">
        <v>2311</v>
      </c>
      <c r="D14" s="703">
        <v>1632</v>
      </c>
      <c r="E14" s="703">
        <v>235</v>
      </c>
      <c r="F14" s="703">
        <v>405</v>
      </c>
      <c r="G14" s="703">
        <v>39</v>
      </c>
    </row>
    <row r="15" spans="1:13" ht="20.100000000000001" hidden="1" customHeight="1">
      <c r="A15" s="701" t="s">
        <v>669</v>
      </c>
      <c r="B15" s="705">
        <v>333</v>
      </c>
      <c r="C15" s="703">
        <v>1102</v>
      </c>
      <c r="D15" s="703">
        <v>792</v>
      </c>
      <c r="E15" s="703">
        <v>104</v>
      </c>
      <c r="F15" s="703">
        <v>182</v>
      </c>
      <c r="G15" s="703">
        <v>24</v>
      </c>
    </row>
    <row r="16" spans="1:13" ht="20.100000000000001" hidden="1" customHeight="1">
      <c r="A16" s="701" t="s">
        <v>670</v>
      </c>
      <c r="B16" s="705">
        <v>220</v>
      </c>
      <c r="C16" s="703">
        <v>753</v>
      </c>
      <c r="D16" s="703">
        <v>547</v>
      </c>
      <c r="E16" s="703">
        <v>59</v>
      </c>
      <c r="F16" s="703">
        <v>132</v>
      </c>
      <c r="G16" s="703">
        <v>15</v>
      </c>
    </row>
    <row r="17" spans="1:16" ht="20.100000000000001" hidden="1" customHeight="1">
      <c r="A17" s="701" t="s">
        <v>671</v>
      </c>
      <c r="B17" s="705">
        <v>318</v>
      </c>
      <c r="C17" s="703">
        <v>1013</v>
      </c>
      <c r="D17" s="703">
        <v>703</v>
      </c>
      <c r="E17" s="703">
        <v>145</v>
      </c>
      <c r="F17" s="703">
        <v>145</v>
      </c>
      <c r="G17" s="703">
        <v>20</v>
      </c>
    </row>
    <row r="18" spans="1:16" ht="20.100000000000001" hidden="1" customHeight="1">
      <c r="A18" s="701" t="s">
        <v>672</v>
      </c>
      <c r="B18" s="705">
        <v>326</v>
      </c>
      <c r="C18" s="703">
        <v>1117</v>
      </c>
      <c r="D18" s="703">
        <v>807</v>
      </c>
      <c r="E18" s="703">
        <v>91</v>
      </c>
      <c r="F18" s="703">
        <v>198</v>
      </c>
      <c r="G18" s="703">
        <v>21</v>
      </c>
    </row>
    <row r="19" spans="1:16" ht="20.100000000000001" hidden="1" customHeight="1">
      <c r="A19" s="701" t="s">
        <v>673</v>
      </c>
      <c r="B19" s="705">
        <v>475</v>
      </c>
      <c r="C19" s="703">
        <v>1755</v>
      </c>
      <c r="D19" s="703">
        <v>1291</v>
      </c>
      <c r="E19" s="703">
        <v>224</v>
      </c>
      <c r="F19" s="703">
        <v>208</v>
      </c>
      <c r="G19" s="703">
        <v>32</v>
      </c>
    </row>
    <row r="20" spans="1:16" ht="20.100000000000001" hidden="1" customHeight="1">
      <c r="A20" s="701" t="s">
        <v>674</v>
      </c>
      <c r="B20" s="705">
        <v>328</v>
      </c>
      <c r="C20" s="703">
        <v>1244</v>
      </c>
      <c r="D20" s="703">
        <v>929</v>
      </c>
      <c r="E20" s="703">
        <v>147</v>
      </c>
      <c r="F20" s="703">
        <v>148</v>
      </c>
      <c r="G20" s="703">
        <v>20</v>
      </c>
    </row>
    <row r="21" spans="1:16" ht="20.100000000000001" hidden="1" customHeight="1">
      <c r="A21" s="701" t="s">
        <v>675</v>
      </c>
      <c r="B21" s="705">
        <v>231</v>
      </c>
      <c r="C21" s="703">
        <v>814</v>
      </c>
      <c r="D21" s="703">
        <v>596</v>
      </c>
      <c r="E21" s="703">
        <v>87</v>
      </c>
      <c r="F21" s="703">
        <v>116</v>
      </c>
      <c r="G21" s="703">
        <v>15</v>
      </c>
    </row>
    <row r="22" spans="1:16" ht="20.100000000000001" hidden="1" customHeight="1">
      <c r="A22" s="701" t="s">
        <v>676</v>
      </c>
      <c r="B22" s="705">
        <v>241</v>
      </c>
      <c r="C22" s="703">
        <v>833</v>
      </c>
      <c r="D22" s="703">
        <v>604</v>
      </c>
      <c r="E22" s="703">
        <v>90</v>
      </c>
      <c r="F22" s="703">
        <v>126</v>
      </c>
      <c r="G22" s="703">
        <v>13</v>
      </c>
    </row>
    <row r="23" spans="1:16" ht="20.100000000000001" hidden="1" customHeight="1">
      <c r="A23" s="701" t="s">
        <v>677</v>
      </c>
      <c r="B23" s="705">
        <v>299</v>
      </c>
      <c r="C23" s="703">
        <v>1084</v>
      </c>
      <c r="D23" s="703">
        <v>799</v>
      </c>
      <c r="E23" s="703">
        <v>118</v>
      </c>
      <c r="F23" s="703">
        <v>153</v>
      </c>
      <c r="G23" s="703">
        <v>14</v>
      </c>
    </row>
    <row r="24" spans="1:16" ht="20.100000000000001" hidden="1" customHeight="1">
      <c r="A24" s="701" t="s">
        <v>678</v>
      </c>
      <c r="B24" s="705">
        <v>293</v>
      </c>
      <c r="C24" s="703">
        <v>1047</v>
      </c>
      <c r="D24" s="703">
        <v>777</v>
      </c>
      <c r="E24" s="703">
        <v>94</v>
      </c>
      <c r="F24" s="703">
        <v>161</v>
      </c>
      <c r="G24" s="703">
        <v>15</v>
      </c>
    </row>
    <row r="25" spans="1:16" ht="20.100000000000001" hidden="1" customHeight="1">
      <c r="A25" s="701" t="s">
        <v>679</v>
      </c>
      <c r="B25" s="705">
        <v>148</v>
      </c>
      <c r="C25" s="703">
        <v>599</v>
      </c>
      <c r="D25" s="703">
        <v>460</v>
      </c>
      <c r="E25" s="703">
        <v>55</v>
      </c>
      <c r="F25" s="703">
        <v>74</v>
      </c>
      <c r="G25" s="703">
        <v>10</v>
      </c>
    </row>
    <row r="26" spans="1:16" ht="20.100000000000001" hidden="1" customHeight="1">
      <c r="A26" s="701" t="s">
        <v>680</v>
      </c>
      <c r="B26" s="705">
        <v>178</v>
      </c>
      <c r="C26" s="703">
        <v>679</v>
      </c>
      <c r="D26" s="703">
        <v>501</v>
      </c>
      <c r="E26" s="703">
        <v>61</v>
      </c>
      <c r="F26" s="703">
        <v>106</v>
      </c>
      <c r="G26" s="703">
        <v>11</v>
      </c>
    </row>
    <row r="27" spans="1:16" ht="20.100000000000001" hidden="1" customHeight="1">
      <c r="A27" s="701" t="s">
        <v>681</v>
      </c>
      <c r="B27" s="705">
        <v>190</v>
      </c>
      <c r="C27" s="703">
        <v>676</v>
      </c>
      <c r="D27" s="703">
        <v>479</v>
      </c>
      <c r="E27" s="703">
        <v>85</v>
      </c>
      <c r="F27" s="703">
        <v>100</v>
      </c>
      <c r="G27" s="703">
        <v>12</v>
      </c>
    </row>
    <row r="28" spans="1:16" ht="20.100000000000001" hidden="1" customHeight="1">
      <c r="A28" s="701" t="s">
        <v>682</v>
      </c>
      <c r="B28" s="705">
        <v>178</v>
      </c>
      <c r="C28" s="703">
        <v>615</v>
      </c>
      <c r="D28" s="703">
        <v>444</v>
      </c>
      <c r="E28" s="703">
        <v>89</v>
      </c>
      <c r="F28" s="703">
        <v>74</v>
      </c>
      <c r="G28" s="703">
        <v>8</v>
      </c>
    </row>
    <row r="29" spans="1:16" ht="20.100000000000001" hidden="1" customHeight="1">
      <c r="A29" s="701" t="s">
        <v>718</v>
      </c>
      <c r="B29" s="705">
        <v>171</v>
      </c>
      <c r="C29" s="703">
        <v>544</v>
      </c>
      <c r="D29" s="703">
        <v>382</v>
      </c>
      <c r="E29" s="703">
        <v>61</v>
      </c>
      <c r="F29" s="703">
        <v>90</v>
      </c>
      <c r="G29" s="703">
        <v>11</v>
      </c>
    </row>
    <row r="30" spans="1:16" ht="32.1" customHeight="1">
      <c r="A30" s="701">
        <v>2016</v>
      </c>
      <c r="B30" s="711">
        <v>464</v>
      </c>
      <c r="C30" s="702">
        <v>1739</v>
      </c>
      <c r="D30" s="702">
        <v>1261</v>
      </c>
      <c r="E30" s="702">
        <v>239</v>
      </c>
      <c r="F30" s="702">
        <v>202</v>
      </c>
      <c r="G30" s="702">
        <v>37</v>
      </c>
      <c r="P30" s="981"/>
    </row>
    <row r="31" spans="1:16" ht="15" hidden="1" customHeight="1">
      <c r="A31" s="701"/>
      <c r="B31" s="710"/>
      <c r="C31" s="704"/>
      <c r="D31" s="704"/>
      <c r="E31" s="704"/>
      <c r="F31" s="704"/>
      <c r="G31" s="704"/>
      <c r="P31" s="981"/>
    </row>
    <row r="32" spans="1:16" ht="20.100000000000001" hidden="1" customHeight="1">
      <c r="A32" s="701" t="s">
        <v>666</v>
      </c>
      <c r="B32" s="702">
        <v>1190</v>
      </c>
      <c r="C32" s="703">
        <v>4060</v>
      </c>
      <c r="D32" s="703">
        <v>2885</v>
      </c>
      <c r="E32" s="703">
        <v>483</v>
      </c>
      <c r="F32" s="703">
        <v>593</v>
      </c>
      <c r="G32" s="703">
        <v>99</v>
      </c>
      <c r="P32" s="981"/>
    </row>
    <row r="33" spans="1:16" ht="20.100000000000001" hidden="1" customHeight="1">
      <c r="A33" s="701" t="s">
        <v>667</v>
      </c>
      <c r="B33" s="702">
        <v>1513</v>
      </c>
      <c r="C33" s="703">
        <v>5039</v>
      </c>
      <c r="D33" s="703">
        <v>3530</v>
      </c>
      <c r="E33" s="703">
        <v>758</v>
      </c>
      <c r="F33" s="703">
        <v>642</v>
      </c>
      <c r="G33" s="703">
        <v>109</v>
      </c>
      <c r="P33" s="981"/>
    </row>
    <row r="34" spans="1:16" ht="20.100000000000001" hidden="1" customHeight="1">
      <c r="A34" s="701" t="s">
        <v>668</v>
      </c>
      <c r="B34" s="704">
        <v>756</v>
      </c>
      <c r="C34" s="703">
        <v>2489</v>
      </c>
      <c r="D34" s="703">
        <v>1749</v>
      </c>
      <c r="E34" s="703">
        <v>272</v>
      </c>
      <c r="F34" s="703">
        <v>406</v>
      </c>
      <c r="G34" s="703">
        <v>62</v>
      </c>
      <c r="P34" s="981"/>
    </row>
    <row r="35" spans="1:16" ht="20.100000000000001" hidden="1" customHeight="1">
      <c r="A35" s="701" t="s">
        <v>669</v>
      </c>
      <c r="B35" s="705">
        <v>342</v>
      </c>
      <c r="C35" s="703">
        <v>1174</v>
      </c>
      <c r="D35" s="703">
        <v>839</v>
      </c>
      <c r="E35" s="703">
        <v>118</v>
      </c>
      <c r="F35" s="703">
        <v>185</v>
      </c>
      <c r="G35" s="703">
        <v>32</v>
      </c>
      <c r="P35" s="981"/>
    </row>
    <row r="36" spans="1:16" ht="20.100000000000001" hidden="1" customHeight="1">
      <c r="A36" s="701" t="s">
        <v>670</v>
      </c>
      <c r="B36" s="705">
        <v>202</v>
      </c>
      <c r="C36" s="703">
        <v>715</v>
      </c>
      <c r="D36" s="703">
        <v>522</v>
      </c>
      <c r="E36" s="703">
        <v>77</v>
      </c>
      <c r="F36" s="703">
        <v>105</v>
      </c>
      <c r="G36" s="703">
        <v>11</v>
      </c>
      <c r="P36" s="981"/>
    </row>
    <row r="37" spans="1:16" ht="20.100000000000001" hidden="1" customHeight="1">
      <c r="A37" s="701" t="s">
        <v>671</v>
      </c>
      <c r="B37" s="705">
        <v>335</v>
      </c>
      <c r="C37" s="703">
        <v>1059</v>
      </c>
      <c r="D37" s="703">
        <v>740</v>
      </c>
      <c r="E37" s="703">
        <v>152</v>
      </c>
      <c r="F37" s="703">
        <v>150</v>
      </c>
      <c r="G37" s="703">
        <v>17</v>
      </c>
      <c r="P37" s="981"/>
    </row>
    <row r="38" spans="1:16" ht="20.100000000000001" hidden="1" customHeight="1">
      <c r="A38" s="701" t="s">
        <v>672</v>
      </c>
      <c r="B38" s="705">
        <v>319</v>
      </c>
      <c r="C38" s="703">
        <v>1157</v>
      </c>
      <c r="D38" s="703">
        <v>835</v>
      </c>
      <c r="E38" s="703">
        <v>114</v>
      </c>
      <c r="F38" s="703">
        <v>185</v>
      </c>
      <c r="G38" s="703">
        <v>23</v>
      </c>
      <c r="P38" s="981"/>
    </row>
    <row r="39" spans="1:16" ht="20.100000000000001" hidden="1" customHeight="1">
      <c r="A39" s="701" t="s">
        <v>673</v>
      </c>
      <c r="B39" s="705">
        <v>464</v>
      </c>
      <c r="C39" s="703">
        <v>1739</v>
      </c>
      <c r="D39" s="703">
        <v>1261</v>
      </c>
      <c r="E39" s="703">
        <v>239</v>
      </c>
      <c r="F39" s="703">
        <v>202</v>
      </c>
      <c r="G39" s="703">
        <v>37</v>
      </c>
      <c r="P39" s="981"/>
    </row>
    <row r="40" spans="1:16" ht="20.100000000000001" hidden="1" customHeight="1">
      <c r="A40" s="701" t="s">
        <v>674</v>
      </c>
      <c r="B40" s="705">
        <v>315</v>
      </c>
      <c r="C40" s="703">
        <v>1216</v>
      </c>
      <c r="D40" s="703">
        <v>891</v>
      </c>
      <c r="E40" s="703">
        <v>167</v>
      </c>
      <c r="F40" s="703">
        <v>130</v>
      </c>
      <c r="G40" s="703">
        <v>28</v>
      </c>
      <c r="P40" s="981"/>
    </row>
    <row r="41" spans="1:16" ht="20.100000000000001" hidden="1" customHeight="1">
      <c r="A41" s="701" t="s">
        <v>675</v>
      </c>
      <c r="B41" s="705">
        <v>237</v>
      </c>
      <c r="C41" s="703">
        <v>872</v>
      </c>
      <c r="D41" s="703">
        <v>641</v>
      </c>
      <c r="E41" s="703">
        <v>92</v>
      </c>
      <c r="F41" s="703">
        <v>126</v>
      </c>
      <c r="G41" s="703">
        <v>13</v>
      </c>
      <c r="P41" s="981"/>
    </row>
    <row r="42" spans="1:16" ht="20.100000000000001" hidden="1" customHeight="1">
      <c r="A42" s="701" t="s">
        <v>676</v>
      </c>
      <c r="B42" s="705">
        <v>238</v>
      </c>
      <c r="C42" s="703">
        <v>874</v>
      </c>
      <c r="D42" s="703">
        <v>632</v>
      </c>
      <c r="E42" s="703">
        <v>112</v>
      </c>
      <c r="F42" s="703">
        <v>117</v>
      </c>
      <c r="G42" s="703">
        <v>13</v>
      </c>
      <c r="P42" s="981"/>
    </row>
    <row r="43" spans="1:16" ht="20.100000000000001" hidden="1" customHeight="1">
      <c r="A43" s="701" t="s">
        <v>677</v>
      </c>
      <c r="B43" s="705">
        <v>280</v>
      </c>
      <c r="C43" s="703">
        <v>1033</v>
      </c>
      <c r="D43" s="703">
        <v>745</v>
      </c>
      <c r="E43" s="703">
        <v>133</v>
      </c>
      <c r="F43" s="703">
        <v>134</v>
      </c>
      <c r="G43" s="703">
        <v>21</v>
      </c>
      <c r="P43" s="981"/>
    </row>
    <row r="44" spans="1:16" ht="20.100000000000001" hidden="1" customHeight="1">
      <c r="A44" s="701" t="s">
        <v>678</v>
      </c>
      <c r="B44" s="705">
        <v>283</v>
      </c>
      <c r="C44" s="703">
        <v>1051</v>
      </c>
      <c r="D44" s="703">
        <v>776</v>
      </c>
      <c r="E44" s="703">
        <v>108</v>
      </c>
      <c r="F44" s="703">
        <v>148</v>
      </c>
      <c r="G44" s="703">
        <v>19</v>
      </c>
      <c r="P44" s="981"/>
    </row>
    <row r="45" spans="1:16" ht="20.100000000000001" hidden="1" customHeight="1">
      <c r="A45" s="701" t="s">
        <v>679</v>
      </c>
      <c r="B45" s="705">
        <v>138</v>
      </c>
      <c r="C45" s="703">
        <v>563</v>
      </c>
      <c r="D45" s="703">
        <v>430</v>
      </c>
      <c r="E45" s="703">
        <v>57</v>
      </c>
      <c r="F45" s="703">
        <v>68</v>
      </c>
      <c r="G45" s="703">
        <v>8</v>
      </c>
      <c r="P45" s="981"/>
    </row>
    <row r="46" spans="1:16" ht="20.100000000000001" hidden="1" customHeight="1">
      <c r="A46" s="701" t="s">
        <v>680</v>
      </c>
      <c r="B46" s="705">
        <v>178</v>
      </c>
      <c r="C46" s="703">
        <v>684</v>
      </c>
      <c r="D46" s="703">
        <v>507</v>
      </c>
      <c r="E46" s="703">
        <v>65</v>
      </c>
      <c r="F46" s="703">
        <v>105</v>
      </c>
      <c r="G46" s="703">
        <v>7</v>
      </c>
      <c r="P46" s="981"/>
    </row>
    <row r="47" spans="1:16" ht="20.100000000000001" hidden="1" customHeight="1">
      <c r="A47" s="701" t="s">
        <v>681</v>
      </c>
      <c r="B47" s="705">
        <v>196</v>
      </c>
      <c r="C47" s="703">
        <v>719</v>
      </c>
      <c r="D47" s="703">
        <v>532</v>
      </c>
      <c r="E47" s="703">
        <v>91</v>
      </c>
      <c r="F47" s="703">
        <v>86</v>
      </c>
      <c r="G47" s="703">
        <v>10</v>
      </c>
      <c r="P47" s="981"/>
    </row>
    <row r="48" spans="1:16" ht="20.100000000000001" hidden="1" customHeight="1">
      <c r="A48" s="701" t="s">
        <v>682</v>
      </c>
      <c r="B48" s="705">
        <v>178</v>
      </c>
      <c r="C48" s="703">
        <v>621</v>
      </c>
      <c r="D48" s="703">
        <v>446</v>
      </c>
      <c r="E48" s="703">
        <v>96</v>
      </c>
      <c r="F48" s="703">
        <v>67</v>
      </c>
      <c r="G48" s="703">
        <v>12</v>
      </c>
      <c r="P48" s="981"/>
    </row>
    <row r="49" spans="1:16" ht="20.100000000000001" hidden="1" customHeight="1">
      <c r="A49" s="701" t="s">
        <v>718</v>
      </c>
      <c r="B49" s="705">
        <v>148</v>
      </c>
      <c r="C49" s="703">
        <v>517</v>
      </c>
      <c r="D49" s="703">
        <v>363</v>
      </c>
      <c r="E49" s="703">
        <v>63</v>
      </c>
      <c r="F49" s="703">
        <v>83</v>
      </c>
      <c r="G49" s="703">
        <v>8</v>
      </c>
      <c r="P49" s="981"/>
    </row>
    <row r="50" spans="1:16" ht="32.1" customHeight="1">
      <c r="A50" s="701">
        <v>2017</v>
      </c>
      <c r="B50" s="711">
        <v>476</v>
      </c>
      <c r="C50" s="702">
        <v>1757</v>
      </c>
      <c r="D50" s="702">
        <v>1270</v>
      </c>
      <c r="E50" s="702">
        <v>251</v>
      </c>
      <c r="F50" s="702">
        <v>196</v>
      </c>
      <c r="G50" s="702">
        <v>40</v>
      </c>
      <c r="P50" s="981"/>
    </row>
    <row r="51" spans="1:16" ht="15" hidden="1" customHeight="1">
      <c r="A51" s="701"/>
      <c r="B51" s="710"/>
      <c r="C51" s="704"/>
      <c r="D51" s="704"/>
      <c r="E51" s="704"/>
      <c r="F51" s="704"/>
      <c r="G51" s="704"/>
      <c r="P51" s="981"/>
    </row>
    <row r="52" spans="1:16" ht="20.100000000000001" hidden="1" customHeight="1">
      <c r="A52" s="701" t="s">
        <v>666</v>
      </c>
      <c r="B52" s="702">
        <v>1147</v>
      </c>
      <c r="C52" s="703">
        <v>3962</v>
      </c>
      <c r="D52" s="703">
        <v>2805</v>
      </c>
      <c r="E52" s="703">
        <v>501</v>
      </c>
      <c r="F52" s="703">
        <v>573</v>
      </c>
      <c r="G52" s="703">
        <v>83</v>
      </c>
      <c r="P52" s="981"/>
    </row>
    <row r="53" spans="1:16" ht="20.100000000000001" hidden="1" customHeight="1">
      <c r="A53" s="701" t="s">
        <v>667</v>
      </c>
      <c r="B53" s="702">
        <v>1568</v>
      </c>
      <c r="C53" s="703">
        <v>5124</v>
      </c>
      <c r="D53" s="703">
        <v>3532</v>
      </c>
      <c r="E53" s="703">
        <v>795</v>
      </c>
      <c r="F53" s="703">
        <v>680</v>
      </c>
      <c r="G53" s="703">
        <v>117</v>
      </c>
      <c r="P53" s="981"/>
    </row>
    <row r="54" spans="1:16" ht="20.100000000000001" hidden="1" customHeight="1">
      <c r="A54" s="701" t="s">
        <v>668</v>
      </c>
      <c r="B54" s="704">
        <v>774</v>
      </c>
      <c r="C54" s="703">
        <v>2594</v>
      </c>
      <c r="D54" s="703">
        <v>1820</v>
      </c>
      <c r="E54" s="703">
        <v>310</v>
      </c>
      <c r="F54" s="703">
        <v>401</v>
      </c>
      <c r="G54" s="703">
        <v>63</v>
      </c>
      <c r="P54" s="981"/>
    </row>
    <row r="55" spans="1:16" ht="20.100000000000001" hidden="1" customHeight="1">
      <c r="A55" s="701" t="s">
        <v>669</v>
      </c>
      <c r="B55" s="705">
        <v>334</v>
      </c>
      <c r="C55" s="703">
        <v>1150</v>
      </c>
      <c r="D55" s="703">
        <v>816</v>
      </c>
      <c r="E55" s="703">
        <v>138</v>
      </c>
      <c r="F55" s="703">
        <v>173</v>
      </c>
      <c r="G55" s="703">
        <v>23</v>
      </c>
      <c r="P55" s="981"/>
    </row>
    <row r="56" spans="1:16" ht="20.100000000000001" hidden="1" customHeight="1">
      <c r="A56" s="701" t="s">
        <v>670</v>
      </c>
      <c r="B56" s="705">
        <v>216</v>
      </c>
      <c r="C56" s="703">
        <v>765</v>
      </c>
      <c r="D56" s="703">
        <v>548</v>
      </c>
      <c r="E56" s="703">
        <v>93</v>
      </c>
      <c r="F56" s="703">
        <v>108</v>
      </c>
      <c r="G56" s="703">
        <v>16</v>
      </c>
      <c r="P56" s="981"/>
    </row>
    <row r="57" spans="1:16" ht="20.100000000000001" hidden="1" customHeight="1">
      <c r="A57" s="701" t="s">
        <v>671</v>
      </c>
      <c r="B57" s="705">
        <v>354</v>
      </c>
      <c r="C57" s="703">
        <v>1110</v>
      </c>
      <c r="D57" s="703">
        <v>763</v>
      </c>
      <c r="E57" s="703">
        <v>166</v>
      </c>
      <c r="F57" s="703">
        <v>160</v>
      </c>
      <c r="G57" s="703">
        <v>21</v>
      </c>
      <c r="P57" s="981"/>
    </row>
    <row r="58" spans="1:16" ht="20.100000000000001" hidden="1" customHeight="1">
      <c r="A58" s="701" t="s">
        <v>672</v>
      </c>
      <c r="B58" s="705">
        <v>334</v>
      </c>
      <c r="C58" s="703">
        <v>1182</v>
      </c>
      <c r="D58" s="703">
        <v>855</v>
      </c>
      <c r="E58" s="703">
        <v>125</v>
      </c>
      <c r="F58" s="703">
        <v>184</v>
      </c>
      <c r="G58" s="703">
        <v>18</v>
      </c>
      <c r="P58" s="981"/>
    </row>
    <row r="59" spans="1:16" ht="20.100000000000001" hidden="1" customHeight="1">
      <c r="A59" s="701" t="s">
        <v>673</v>
      </c>
      <c r="B59" s="705">
        <v>476</v>
      </c>
      <c r="C59" s="703">
        <v>1757</v>
      </c>
      <c r="D59" s="703">
        <v>1270</v>
      </c>
      <c r="E59" s="703">
        <v>251</v>
      </c>
      <c r="F59" s="703">
        <v>196</v>
      </c>
      <c r="G59" s="703">
        <v>40</v>
      </c>
      <c r="P59" s="981"/>
    </row>
    <row r="60" spans="1:16" ht="20.100000000000001" hidden="1" customHeight="1">
      <c r="A60" s="701" t="s">
        <v>674</v>
      </c>
      <c r="B60" s="705">
        <v>357</v>
      </c>
      <c r="C60" s="703">
        <v>1331</v>
      </c>
      <c r="D60" s="703">
        <v>985</v>
      </c>
      <c r="E60" s="703">
        <v>183</v>
      </c>
      <c r="F60" s="703">
        <v>141</v>
      </c>
      <c r="G60" s="703">
        <v>22</v>
      </c>
      <c r="P60" s="981"/>
    </row>
    <row r="61" spans="1:16" ht="20.100000000000001" hidden="1" customHeight="1">
      <c r="A61" s="701" t="s">
        <v>675</v>
      </c>
      <c r="B61" s="705">
        <v>251</v>
      </c>
      <c r="C61" s="703">
        <v>890</v>
      </c>
      <c r="D61" s="703">
        <v>654</v>
      </c>
      <c r="E61" s="703">
        <v>94</v>
      </c>
      <c r="F61" s="703">
        <v>129</v>
      </c>
      <c r="G61" s="703">
        <v>13</v>
      </c>
      <c r="P61" s="981"/>
    </row>
    <row r="62" spans="1:16" ht="20.100000000000001" hidden="1" customHeight="1">
      <c r="A62" s="701" t="s">
        <v>676</v>
      </c>
      <c r="B62" s="705">
        <v>250</v>
      </c>
      <c r="C62" s="703">
        <v>898</v>
      </c>
      <c r="D62" s="703">
        <v>650</v>
      </c>
      <c r="E62" s="703">
        <v>112</v>
      </c>
      <c r="F62" s="703">
        <v>123</v>
      </c>
      <c r="G62" s="703">
        <v>13</v>
      </c>
      <c r="P62" s="981"/>
    </row>
    <row r="63" spans="1:16" ht="20.100000000000001" hidden="1" customHeight="1">
      <c r="A63" s="701" t="s">
        <v>677</v>
      </c>
      <c r="B63" s="705">
        <v>300</v>
      </c>
      <c r="C63" s="703">
        <v>1068</v>
      </c>
      <c r="D63" s="703">
        <v>771</v>
      </c>
      <c r="E63" s="703">
        <v>144</v>
      </c>
      <c r="F63" s="703">
        <v>133</v>
      </c>
      <c r="G63" s="703">
        <v>20</v>
      </c>
      <c r="P63" s="981"/>
    </row>
    <row r="64" spans="1:16" ht="20.100000000000001" hidden="1" customHeight="1">
      <c r="A64" s="701" t="s">
        <v>678</v>
      </c>
      <c r="B64" s="705">
        <v>282</v>
      </c>
      <c r="C64" s="703">
        <v>1049</v>
      </c>
      <c r="D64" s="703">
        <v>782</v>
      </c>
      <c r="E64" s="703">
        <v>121</v>
      </c>
      <c r="F64" s="703">
        <v>130</v>
      </c>
      <c r="G64" s="703">
        <v>16</v>
      </c>
      <c r="P64" s="981"/>
    </row>
    <row r="65" spans="1:16" ht="20.100000000000001" hidden="1" customHeight="1">
      <c r="A65" s="701" t="s">
        <v>679</v>
      </c>
      <c r="B65" s="705">
        <v>151</v>
      </c>
      <c r="C65" s="703">
        <v>580</v>
      </c>
      <c r="D65" s="703">
        <v>428</v>
      </c>
      <c r="E65" s="703">
        <v>66</v>
      </c>
      <c r="F65" s="703">
        <v>77</v>
      </c>
      <c r="G65" s="703">
        <v>9</v>
      </c>
      <c r="P65" s="981"/>
    </row>
    <row r="66" spans="1:16" ht="20.100000000000001" hidden="1" customHeight="1">
      <c r="A66" s="701" t="s">
        <v>680</v>
      </c>
      <c r="B66" s="705">
        <v>174</v>
      </c>
      <c r="C66" s="703">
        <v>631</v>
      </c>
      <c r="D66" s="703">
        <v>456</v>
      </c>
      <c r="E66" s="703">
        <v>66</v>
      </c>
      <c r="F66" s="703">
        <v>99</v>
      </c>
      <c r="G66" s="703">
        <v>10</v>
      </c>
      <c r="P66" s="981"/>
    </row>
    <row r="67" spans="1:16" ht="20.100000000000001" hidden="1" customHeight="1">
      <c r="A67" s="701" t="s">
        <v>681</v>
      </c>
      <c r="B67" s="705">
        <v>189</v>
      </c>
      <c r="C67" s="703">
        <v>716</v>
      </c>
      <c r="D67" s="703">
        <v>521</v>
      </c>
      <c r="E67" s="703">
        <v>105</v>
      </c>
      <c r="F67" s="703">
        <v>78</v>
      </c>
      <c r="G67" s="703">
        <v>12</v>
      </c>
      <c r="P67" s="981"/>
    </row>
    <row r="68" spans="1:16" ht="20.100000000000001" hidden="1" customHeight="1">
      <c r="A68" s="701" t="s">
        <v>682</v>
      </c>
      <c r="B68" s="705">
        <v>177</v>
      </c>
      <c r="C68" s="703">
        <v>609</v>
      </c>
      <c r="D68" s="703">
        <v>440</v>
      </c>
      <c r="E68" s="703">
        <v>94</v>
      </c>
      <c r="F68" s="703">
        <v>67</v>
      </c>
      <c r="G68" s="703">
        <v>8</v>
      </c>
      <c r="P68" s="981"/>
    </row>
    <row r="69" spans="1:16" ht="20.100000000000001" hidden="1" customHeight="1">
      <c r="A69" s="701" t="s">
        <v>718</v>
      </c>
      <c r="B69" s="705">
        <v>161</v>
      </c>
      <c r="C69" s="703">
        <v>527</v>
      </c>
      <c r="D69" s="703">
        <v>376</v>
      </c>
      <c r="E69" s="703">
        <v>67</v>
      </c>
      <c r="F69" s="703">
        <v>75</v>
      </c>
      <c r="G69" s="703">
        <v>9</v>
      </c>
      <c r="P69" s="981"/>
    </row>
    <row r="70" spans="1:16" ht="32.25" customHeight="1">
      <c r="A70" s="953">
        <v>2018</v>
      </c>
      <c r="B70" s="987">
        <v>511</v>
      </c>
      <c r="C70" s="987">
        <v>1807</v>
      </c>
      <c r="D70" s="987">
        <v>1303</v>
      </c>
      <c r="E70" s="987">
        <v>256</v>
      </c>
      <c r="F70" s="987">
        <v>210</v>
      </c>
      <c r="G70" s="987">
        <v>38</v>
      </c>
    </row>
    <row r="71" spans="1:16">
      <c r="A71" s="700"/>
      <c r="B71" s="1175"/>
      <c r="C71" s="1176"/>
      <c r="D71" s="1176"/>
      <c r="E71" s="1176"/>
      <c r="F71" s="1176"/>
      <c r="G71" s="1176"/>
    </row>
    <row r="72" spans="1:16" ht="54" customHeight="1">
      <c r="A72" s="1177" t="s">
        <v>757</v>
      </c>
      <c r="B72" s="1174"/>
      <c r="C72" s="1174"/>
      <c r="D72" s="1174"/>
      <c r="E72" s="1174"/>
      <c r="F72" s="1174"/>
      <c r="G72" s="1174"/>
    </row>
    <row r="73" spans="1:16" ht="12" customHeight="1">
      <c r="A73" s="1174" t="s">
        <v>778</v>
      </c>
      <c r="B73" s="1174"/>
      <c r="C73" s="1174"/>
      <c r="D73" s="1195"/>
      <c r="E73" s="948"/>
      <c r="F73" s="948"/>
      <c r="G73" s="948"/>
      <c r="H73" s="699"/>
      <c r="I73" s="699"/>
      <c r="J73" s="699"/>
    </row>
  </sheetData>
  <mergeCells count="20">
    <mergeCell ref="J5:M5"/>
    <mergeCell ref="A73:C73"/>
    <mergeCell ref="B71:G71"/>
    <mergeCell ref="F8:F9"/>
    <mergeCell ref="A72:G72"/>
    <mergeCell ref="A3:G3"/>
    <mergeCell ref="A5:D5"/>
    <mergeCell ref="F5:G5"/>
    <mergeCell ref="A6:A9"/>
    <mergeCell ref="B6:B9"/>
    <mergeCell ref="A4:G4"/>
    <mergeCell ref="C8:C9"/>
    <mergeCell ref="D8:D9"/>
    <mergeCell ref="G8:G9"/>
    <mergeCell ref="E8:E9"/>
    <mergeCell ref="C6:C7"/>
    <mergeCell ref="D6:D7"/>
    <mergeCell ref="E6:E7"/>
    <mergeCell ref="F6:F7"/>
    <mergeCell ref="G6:G7"/>
  </mergeCells>
  <phoneticPr fontId="6" type="noConversion"/>
  <pageMargins left="0.7" right="0.7" top="0.75" bottom="0.75" header="0.3" footer="0.3"/>
  <pageSetup paperSize="9" scale="7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V73"/>
  <sheetViews>
    <sheetView view="pageBreakPreview" zoomScale="96" zoomScaleNormal="90" zoomScaleSheetLayoutView="96" workbookViewId="0">
      <selection activeCell="A72" sqref="A72:V72"/>
    </sheetView>
  </sheetViews>
  <sheetFormatPr defaultColWidth="9.140625" defaultRowHeight="15.75"/>
  <cols>
    <col min="1" max="1" width="9.140625" style="712"/>
    <col min="2" max="2" width="14" style="712" customWidth="1"/>
    <col min="3" max="4" width="7.7109375" style="712" customWidth="1"/>
    <col min="5" max="5" width="9.140625" style="712" bestFit="1" customWidth="1"/>
    <col min="6" max="7" width="7.7109375" style="712" customWidth="1"/>
    <col min="8" max="8" width="9.140625" style="712" bestFit="1" customWidth="1"/>
    <col min="9" max="9" width="7.7109375" style="712" customWidth="1"/>
    <col min="10" max="10" width="16.140625" style="712" customWidth="1"/>
    <col min="11" max="14" width="7.7109375" style="712" customWidth="1"/>
    <col min="15" max="15" width="13.7109375" style="712" customWidth="1"/>
    <col min="16" max="16" width="7.7109375" style="712" customWidth="1"/>
    <col min="17" max="17" width="13.85546875" style="712" customWidth="1"/>
    <col min="18" max="22" width="7.7109375" style="712" customWidth="1"/>
    <col min="23" max="16384" width="9.140625" style="712"/>
  </cols>
  <sheetData>
    <row r="2" spans="1:22" ht="38.25">
      <c r="A2" s="1185" t="s">
        <v>758</v>
      </c>
      <c r="B2" s="1185"/>
      <c r="C2" s="1185"/>
      <c r="D2" s="1185"/>
      <c r="E2" s="1185"/>
      <c r="F2" s="1185"/>
      <c r="G2" s="1185"/>
      <c r="H2" s="1185"/>
      <c r="I2" s="1185"/>
      <c r="J2" s="1185"/>
      <c r="K2" s="1185"/>
      <c r="L2" s="1185"/>
      <c r="M2" s="1185"/>
      <c r="N2" s="1185"/>
      <c r="O2" s="1185"/>
      <c r="P2" s="1185"/>
      <c r="Q2" s="1185"/>
      <c r="R2" s="1185"/>
      <c r="S2" s="1185"/>
      <c r="T2" s="1185"/>
      <c r="U2" s="1185"/>
      <c r="V2" s="1185"/>
    </row>
    <row r="3" spans="1:22" ht="54.75" customHeight="1">
      <c r="A3" s="1185" t="s">
        <v>731</v>
      </c>
      <c r="B3" s="1185"/>
      <c r="C3" s="1185"/>
      <c r="D3" s="1185"/>
      <c r="E3" s="1185"/>
      <c r="F3" s="1185"/>
      <c r="G3" s="1185"/>
      <c r="H3" s="1185"/>
      <c r="I3" s="1185"/>
      <c r="J3" s="1185"/>
      <c r="K3" s="1185"/>
      <c r="L3" s="1185"/>
      <c r="M3" s="1185"/>
      <c r="N3" s="1185"/>
      <c r="O3" s="1185"/>
      <c r="P3" s="1185"/>
      <c r="Q3" s="1185"/>
      <c r="R3" s="1185"/>
      <c r="S3" s="1185"/>
      <c r="T3" s="1185"/>
      <c r="U3" s="1185"/>
      <c r="V3" s="1185"/>
    </row>
    <row r="4" spans="1:22">
      <c r="A4" s="1155" t="s">
        <v>730</v>
      </c>
      <c r="B4" s="1155"/>
      <c r="C4" s="1155"/>
      <c r="D4" s="1155"/>
      <c r="E4" s="1155"/>
      <c r="F4" s="1155"/>
      <c r="G4" s="1155"/>
      <c r="H4" s="1155"/>
      <c r="I4" s="1155"/>
      <c r="J4" s="1155"/>
      <c r="K4" s="713"/>
      <c r="L4" s="706"/>
      <c r="M4" s="714"/>
      <c r="N4" s="714"/>
      <c r="O4" s="714"/>
      <c r="P4" s="714"/>
      <c r="Q4" s="714"/>
      <c r="R4" s="714"/>
      <c r="S4" s="714"/>
      <c r="T4" s="714"/>
      <c r="U4" s="726"/>
      <c r="V4" s="726" t="s">
        <v>783</v>
      </c>
    </row>
    <row r="5" spans="1:22" ht="15.75" customHeight="1">
      <c r="A5" s="1157" t="s">
        <v>729</v>
      </c>
      <c r="B5" s="1157" t="s">
        <v>736</v>
      </c>
      <c r="C5" s="1187" t="s">
        <v>737</v>
      </c>
      <c r="D5" s="1188"/>
      <c r="E5" s="1188"/>
      <c r="F5" s="1188"/>
      <c r="G5" s="1188"/>
      <c r="H5" s="1188"/>
      <c r="I5" s="1188"/>
      <c r="J5" s="1188"/>
      <c r="K5" s="1188"/>
      <c r="L5" s="1188"/>
      <c r="M5" s="1188"/>
      <c r="N5" s="1188"/>
      <c r="O5" s="1188"/>
      <c r="P5" s="1188"/>
      <c r="Q5" s="1188"/>
      <c r="R5" s="1188"/>
      <c r="S5" s="1188"/>
      <c r="T5" s="1188"/>
      <c r="U5" s="1191" t="s">
        <v>728</v>
      </c>
      <c r="V5" s="1192"/>
    </row>
    <row r="6" spans="1:22">
      <c r="A6" s="1158"/>
      <c r="B6" s="1158"/>
      <c r="C6" s="1189"/>
      <c r="D6" s="1190"/>
      <c r="E6" s="1190"/>
      <c r="F6" s="1190"/>
      <c r="G6" s="1190"/>
      <c r="H6" s="1190"/>
      <c r="I6" s="1190"/>
      <c r="J6" s="1190"/>
      <c r="K6" s="1190"/>
      <c r="L6" s="1190"/>
      <c r="M6" s="1190"/>
      <c r="N6" s="1190"/>
      <c r="O6" s="1190"/>
      <c r="P6" s="1190"/>
      <c r="Q6" s="1190"/>
      <c r="R6" s="1190"/>
      <c r="S6" s="1190"/>
      <c r="T6" s="1190"/>
      <c r="U6" s="1193"/>
      <c r="V6" s="1194"/>
    </row>
    <row r="7" spans="1:22" ht="12" customHeight="1">
      <c r="A7" s="1158"/>
      <c r="B7" s="1170"/>
      <c r="C7" s="1178" t="s">
        <v>738</v>
      </c>
      <c r="D7" s="1179"/>
      <c r="E7" s="1180"/>
      <c r="F7" s="1178" t="s">
        <v>739</v>
      </c>
      <c r="G7" s="1179"/>
      <c r="H7" s="1180"/>
      <c r="I7" s="1178" t="s">
        <v>727</v>
      </c>
      <c r="J7" s="1180"/>
      <c r="K7" s="1178" t="s">
        <v>740</v>
      </c>
      <c r="L7" s="1179"/>
      <c r="M7" s="1180"/>
      <c r="N7" s="1178" t="s">
        <v>741</v>
      </c>
      <c r="O7" s="1180"/>
      <c r="P7" s="1178" t="s">
        <v>742</v>
      </c>
      <c r="Q7" s="1180"/>
      <c r="R7" s="1178" t="s">
        <v>743</v>
      </c>
      <c r="S7" s="1179"/>
      <c r="T7" s="1180"/>
      <c r="U7" s="1178" t="s">
        <v>726</v>
      </c>
      <c r="V7" s="1180"/>
    </row>
    <row r="8" spans="1:22" ht="59.25" customHeight="1">
      <c r="A8" s="1159"/>
      <c r="B8" s="1186"/>
      <c r="C8" s="1181"/>
      <c r="D8" s="1182"/>
      <c r="E8" s="1164"/>
      <c r="F8" s="1181"/>
      <c r="G8" s="1182"/>
      <c r="H8" s="1164"/>
      <c r="I8" s="1181"/>
      <c r="J8" s="1164"/>
      <c r="K8" s="1181"/>
      <c r="L8" s="1182"/>
      <c r="M8" s="1164"/>
      <c r="N8" s="1181"/>
      <c r="O8" s="1164"/>
      <c r="P8" s="1181"/>
      <c r="Q8" s="1164"/>
      <c r="R8" s="1181"/>
      <c r="S8" s="1182"/>
      <c r="T8" s="1164"/>
      <c r="U8" s="1181"/>
      <c r="V8" s="1164"/>
    </row>
    <row r="9" spans="1:22" ht="32.1" customHeight="1">
      <c r="A9" s="715">
        <v>2015</v>
      </c>
      <c r="B9" s="716">
        <v>26823</v>
      </c>
      <c r="C9" s="716"/>
      <c r="D9" s="716"/>
      <c r="E9" s="716">
        <v>7970</v>
      </c>
      <c r="F9" s="716"/>
      <c r="G9" s="716"/>
      <c r="H9" s="716">
        <v>8918</v>
      </c>
      <c r="I9" s="716"/>
      <c r="J9" s="716">
        <v>4872</v>
      </c>
      <c r="K9" s="716"/>
      <c r="L9" s="716"/>
      <c r="M9" s="716">
        <v>3409</v>
      </c>
      <c r="N9" s="716"/>
      <c r="O9" s="716">
        <v>1185</v>
      </c>
      <c r="P9" s="716"/>
      <c r="Q9" s="716">
        <v>349</v>
      </c>
      <c r="R9" s="716"/>
      <c r="S9" s="716"/>
      <c r="T9" s="716">
        <v>120</v>
      </c>
      <c r="U9" s="716"/>
      <c r="V9" s="717">
        <v>2.2999999999999998</v>
      </c>
    </row>
    <row r="10" spans="1:22" ht="20.100000000000001" hidden="1" customHeight="1">
      <c r="A10" s="701"/>
      <c r="B10" s="718"/>
      <c r="C10" s="718"/>
      <c r="D10" s="718"/>
      <c r="E10" s="718"/>
      <c r="F10" s="718"/>
      <c r="G10" s="718"/>
      <c r="H10" s="718"/>
      <c r="I10" s="718"/>
      <c r="J10" s="718"/>
      <c r="K10" s="718"/>
      <c r="L10" s="718"/>
      <c r="M10" s="718"/>
      <c r="N10" s="718"/>
      <c r="O10" s="718"/>
      <c r="P10" s="718"/>
      <c r="Q10" s="718"/>
      <c r="R10" s="718"/>
      <c r="S10" s="718"/>
      <c r="T10" s="718"/>
      <c r="U10" s="718"/>
      <c r="V10" s="719"/>
    </row>
    <row r="11" spans="1:22" ht="20.100000000000001" hidden="1" customHeight="1">
      <c r="A11" s="701" t="s">
        <v>666</v>
      </c>
      <c r="B11" s="720">
        <v>108027</v>
      </c>
      <c r="C11" s="718"/>
      <c r="D11" s="718"/>
      <c r="E11" s="720">
        <v>32353</v>
      </c>
      <c r="F11" s="718"/>
      <c r="G11" s="718"/>
      <c r="H11" s="720">
        <v>29125</v>
      </c>
      <c r="I11" s="718"/>
      <c r="J11" s="720">
        <v>21720</v>
      </c>
      <c r="K11" s="718"/>
      <c r="L11" s="718"/>
      <c r="M11" s="720">
        <v>17963</v>
      </c>
      <c r="N11" s="718"/>
      <c r="O11" s="720">
        <v>5206</v>
      </c>
      <c r="P11" s="718"/>
      <c r="Q11" s="720">
        <v>1259</v>
      </c>
      <c r="R11" s="718"/>
      <c r="S11" s="718"/>
      <c r="T11" s="718">
        <v>401</v>
      </c>
      <c r="U11" s="718"/>
      <c r="V11" s="719">
        <v>2.4</v>
      </c>
    </row>
    <row r="12" spans="1:22" ht="20.100000000000001" hidden="1" customHeight="1">
      <c r="A12" s="701" t="s">
        <v>667</v>
      </c>
      <c r="B12" s="720">
        <v>127095</v>
      </c>
      <c r="C12" s="718"/>
      <c r="D12" s="718"/>
      <c r="E12" s="720">
        <v>36894</v>
      </c>
      <c r="F12" s="718"/>
      <c r="G12" s="718"/>
      <c r="H12" s="720">
        <v>33833</v>
      </c>
      <c r="I12" s="718"/>
      <c r="J12" s="720">
        <v>26230</v>
      </c>
      <c r="K12" s="718"/>
      <c r="L12" s="718"/>
      <c r="M12" s="720">
        <v>22369</v>
      </c>
      <c r="N12" s="718"/>
      <c r="O12" s="720">
        <v>6020</v>
      </c>
      <c r="P12" s="718"/>
      <c r="Q12" s="720">
        <v>1343</v>
      </c>
      <c r="R12" s="718"/>
      <c r="S12" s="718"/>
      <c r="T12" s="718">
        <v>406</v>
      </c>
      <c r="U12" s="718"/>
      <c r="V12" s="719">
        <v>2.5</v>
      </c>
    </row>
    <row r="13" spans="1:22" ht="20.100000000000001" hidden="1" customHeight="1">
      <c r="A13" s="701" t="s">
        <v>668</v>
      </c>
      <c r="B13" s="720">
        <v>86937</v>
      </c>
      <c r="C13" s="718"/>
      <c r="D13" s="718"/>
      <c r="E13" s="720">
        <v>27941</v>
      </c>
      <c r="F13" s="718"/>
      <c r="G13" s="718"/>
      <c r="H13" s="720">
        <v>25390</v>
      </c>
      <c r="I13" s="718"/>
      <c r="J13" s="720">
        <v>16724</v>
      </c>
      <c r="K13" s="718"/>
      <c r="L13" s="718"/>
      <c r="M13" s="720">
        <v>12285</v>
      </c>
      <c r="N13" s="718"/>
      <c r="O13" s="720">
        <v>3467</v>
      </c>
      <c r="P13" s="718"/>
      <c r="Q13" s="718">
        <v>858</v>
      </c>
      <c r="R13" s="718"/>
      <c r="S13" s="718"/>
      <c r="T13" s="718">
        <v>272</v>
      </c>
      <c r="U13" s="718"/>
      <c r="V13" s="719">
        <v>2.2999999999999998</v>
      </c>
    </row>
    <row r="14" spans="1:22" ht="20.100000000000001" hidden="1" customHeight="1">
      <c r="A14" s="701" t="s">
        <v>669</v>
      </c>
      <c r="B14" s="720">
        <v>35755</v>
      </c>
      <c r="C14" s="718"/>
      <c r="D14" s="718"/>
      <c r="E14" s="720">
        <v>9734</v>
      </c>
      <c r="F14" s="718"/>
      <c r="G14" s="718"/>
      <c r="H14" s="720">
        <v>11073</v>
      </c>
      <c r="I14" s="718"/>
      <c r="J14" s="720">
        <v>7455</v>
      </c>
      <c r="K14" s="718"/>
      <c r="L14" s="718"/>
      <c r="M14" s="720">
        <v>5509</v>
      </c>
      <c r="N14" s="718"/>
      <c r="O14" s="720">
        <v>1562</v>
      </c>
      <c r="P14" s="718"/>
      <c r="Q14" s="718">
        <v>326</v>
      </c>
      <c r="R14" s="718"/>
      <c r="S14" s="718"/>
      <c r="T14" s="718">
        <v>96</v>
      </c>
      <c r="U14" s="718"/>
      <c r="V14" s="719">
        <v>2.4</v>
      </c>
    </row>
    <row r="15" spans="1:22" ht="20.100000000000001" hidden="1" customHeight="1">
      <c r="A15" s="701" t="s">
        <v>670</v>
      </c>
      <c r="B15" s="720">
        <v>19192</v>
      </c>
      <c r="C15" s="718"/>
      <c r="D15" s="718"/>
      <c r="E15" s="720">
        <v>5947</v>
      </c>
      <c r="F15" s="718"/>
      <c r="G15" s="718"/>
      <c r="H15" s="720">
        <v>6240</v>
      </c>
      <c r="I15" s="718"/>
      <c r="J15" s="720">
        <v>3604</v>
      </c>
      <c r="K15" s="718"/>
      <c r="L15" s="718"/>
      <c r="M15" s="720">
        <v>2420</v>
      </c>
      <c r="N15" s="718"/>
      <c r="O15" s="718">
        <v>727</v>
      </c>
      <c r="P15" s="718"/>
      <c r="Q15" s="718">
        <v>181</v>
      </c>
      <c r="R15" s="718"/>
      <c r="S15" s="718"/>
      <c r="T15" s="718">
        <v>73</v>
      </c>
      <c r="U15" s="718"/>
      <c r="V15" s="719">
        <v>2.2999999999999998</v>
      </c>
    </row>
    <row r="16" spans="1:22" ht="20.100000000000001" hidden="1" customHeight="1">
      <c r="A16" s="701" t="s">
        <v>671</v>
      </c>
      <c r="B16" s="720">
        <v>32659</v>
      </c>
      <c r="C16" s="718"/>
      <c r="D16" s="718"/>
      <c r="E16" s="720">
        <v>9883</v>
      </c>
      <c r="F16" s="718"/>
      <c r="G16" s="718"/>
      <c r="H16" s="720">
        <v>9921</v>
      </c>
      <c r="I16" s="718"/>
      <c r="J16" s="720">
        <v>6540</v>
      </c>
      <c r="K16" s="718"/>
      <c r="L16" s="718"/>
      <c r="M16" s="720">
        <v>4691</v>
      </c>
      <c r="N16" s="718"/>
      <c r="O16" s="720">
        <v>1236</v>
      </c>
      <c r="P16" s="718"/>
      <c r="Q16" s="718">
        <v>285</v>
      </c>
      <c r="R16" s="718"/>
      <c r="S16" s="718"/>
      <c r="T16" s="718">
        <v>103</v>
      </c>
      <c r="U16" s="718"/>
      <c r="V16" s="719">
        <v>2.2999999999999998</v>
      </c>
    </row>
    <row r="17" spans="1:22" ht="20.100000000000001" hidden="1" customHeight="1">
      <c r="A17" s="701" t="s">
        <v>672</v>
      </c>
      <c r="B17" s="720">
        <v>28852</v>
      </c>
      <c r="C17" s="718"/>
      <c r="D17" s="718"/>
      <c r="E17" s="720">
        <v>10027</v>
      </c>
      <c r="F17" s="718"/>
      <c r="G17" s="718"/>
      <c r="H17" s="720">
        <v>9078</v>
      </c>
      <c r="I17" s="718"/>
      <c r="J17" s="720">
        <v>5058</v>
      </c>
      <c r="K17" s="718"/>
      <c r="L17" s="718"/>
      <c r="M17" s="720">
        <v>3292</v>
      </c>
      <c r="N17" s="718"/>
      <c r="O17" s="720">
        <v>1024</v>
      </c>
      <c r="P17" s="718"/>
      <c r="Q17" s="718">
        <v>294</v>
      </c>
      <c r="R17" s="718"/>
      <c r="S17" s="718"/>
      <c r="T17" s="718">
        <v>79</v>
      </c>
      <c r="U17" s="718"/>
      <c r="V17" s="719">
        <v>2.2000000000000002</v>
      </c>
    </row>
    <row r="18" spans="1:22" ht="20.100000000000001" hidden="1" customHeight="1">
      <c r="A18" s="701" t="s">
        <v>673</v>
      </c>
      <c r="B18" s="720">
        <v>26823</v>
      </c>
      <c r="C18" s="718"/>
      <c r="D18" s="718"/>
      <c r="E18" s="720">
        <v>7970</v>
      </c>
      <c r="F18" s="718"/>
      <c r="G18" s="718"/>
      <c r="H18" s="720">
        <v>8918</v>
      </c>
      <c r="I18" s="718"/>
      <c r="J18" s="720">
        <v>4872</v>
      </c>
      <c r="K18" s="718"/>
      <c r="L18" s="718"/>
      <c r="M18" s="720">
        <v>3409</v>
      </c>
      <c r="N18" s="718"/>
      <c r="O18" s="720">
        <v>1185</v>
      </c>
      <c r="P18" s="718"/>
      <c r="Q18" s="718">
        <v>349</v>
      </c>
      <c r="R18" s="718"/>
      <c r="S18" s="718"/>
      <c r="T18" s="718">
        <v>120</v>
      </c>
      <c r="U18" s="718"/>
      <c r="V18" s="719">
        <v>2.2999999999999998</v>
      </c>
    </row>
    <row r="19" spans="1:22" ht="20.100000000000001" hidden="1" customHeight="1">
      <c r="A19" s="701" t="s">
        <v>674</v>
      </c>
      <c r="B19" s="720">
        <v>17113</v>
      </c>
      <c r="C19" s="718"/>
      <c r="D19" s="718"/>
      <c r="E19" s="720">
        <v>4934</v>
      </c>
      <c r="F19" s="718"/>
      <c r="G19" s="718"/>
      <c r="H19" s="720">
        <v>6169</v>
      </c>
      <c r="I19" s="718"/>
      <c r="J19" s="720">
        <v>3085</v>
      </c>
      <c r="K19" s="718"/>
      <c r="L19" s="718"/>
      <c r="M19" s="720">
        <v>1928</v>
      </c>
      <c r="N19" s="718"/>
      <c r="O19" s="718">
        <v>683</v>
      </c>
      <c r="P19" s="718"/>
      <c r="Q19" s="718">
        <v>217</v>
      </c>
      <c r="R19" s="718"/>
      <c r="S19" s="718"/>
      <c r="T19" s="718">
        <v>97</v>
      </c>
      <c r="U19" s="718"/>
      <c r="V19" s="719">
        <v>2.2999999999999998</v>
      </c>
    </row>
    <row r="20" spans="1:22" ht="20.100000000000001" hidden="1" customHeight="1">
      <c r="A20" s="701" t="s">
        <v>675</v>
      </c>
      <c r="B20" s="720">
        <v>15918</v>
      </c>
      <c r="C20" s="718"/>
      <c r="D20" s="718"/>
      <c r="E20" s="720">
        <v>5264</v>
      </c>
      <c r="F20" s="718"/>
      <c r="G20" s="718"/>
      <c r="H20" s="720">
        <v>5625</v>
      </c>
      <c r="I20" s="718"/>
      <c r="J20" s="720">
        <v>2734</v>
      </c>
      <c r="K20" s="718"/>
      <c r="L20" s="718"/>
      <c r="M20" s="720">
        <v>1550</v>
      </c>
      <c r="N20" s="718"/>
      <c r="O20" s="718">
        <v>507</v>
      </c>
      <c r="P20" s="718"/>
      <c r="Q20" s="718">
        <v>180</v>
      </c>
      <c r="R20" s="718"/>
      <c r="S20" s="718"/>
      <c r="T20" s="718">
        <v>58</v>
      </c>
      <c r="U20" s="718"/>
      <c r="V20" s="719">
        <v>2.2000000000000002</v>
      </c>
    </row>
    <row r="21" spans="1:22" ht="20.100000000000001" hidden="1" customHeight="1">
      <c r="A21" s="701" t="s">
        <v>676</v>
      </c>
      <c r="B21" s="720">
        <v>17099</v>
      </c>
      <c r="C21" s="718"/>
      <c r="D21" s="718"/>
      <c r="E21" s="720">
        <v>5642</v>
      </c>
      <c r="F21" s="718"/>
      <c r="G21" s="718"/>
      <c r="H21" s="720">
        <v>5667</v>
      </c>
      <c r="I21" s="718"/>
      <c r="J21" s="720">
        <v>3031</v>
      </c>
      <c r="K21" s="718"/>
      <c r="L21" s="718"/>
      <c r="M21" s="720">
        <v>1827</v>
      </c>
      <c r="N21" s="718"/>
      <c r="O21" s="718">
        <v>655</v>
      </c>
      <c r="P21" s="718"/>
      <c r="Q21" s="718">
        <v>198</v>
      </c>
      <c r="R21" s="718"/>
      <c r="S21" s="718"/>
      <c r="T21" s="718">
        <v>79</v>
      </c>
      <c r="U21" s="718"/>
      <c r="V21" s="719">
        <v>2.2000000000000002</v>
      </c>
    </row>
    <row r="22" spans="1:22" ht="20.100000000000001" hidden="1" customHeight="1">
      <c r="A22" s="701" t="s">
        <v>677</v>
      </c>
      <c r="B22" s="720">
        <v>15353</v>
      </c>
      <c r="C22" s="718"/>
      <c r="D22" s="718"/>
      <c r="E22" s="720">
        <v>5020</v>
      </c>
      <c r="F22" s="718"/>
      <c r="G22" s="718"/>
      <c r="H22" s="720">
        <v>5334</v>
      </c>
      <c r="I22" s="718"/>
      <c r="J22" s="720">
        <v>2629</v>
      </c>
      <c r="K22" s="718"/>
      <c r="L22" s="718"/>
      <c r="M22" s="720">
        <v>1534</v>
      </c>
      <c r="N22" s="718"/>
      <c r="O22" s="718">
        <v>578</v>
      </c>
      <c r="P22" s="718"/>
      <c r="Q22" s="718">
        <v>189</v>
      </c>
      <c r="R22" s="718"/>
      <c r="S22" s="718"/>
      <c r="T22" s="718">
        <v>69</v>
      </c>
      <c r="U22" s="718"/>
      <c r="V22" s="719">
        <v>2.2000000000000002</v>
      </c>
    </row>
    <row r="23" spans="1:22" ht="20.100000000000001" hidden="1" customHeight="1">
      <c r="A23" s="701" t="s">
        <v>678</v>
      </c>
      <c r="B23" s="720">
        <v>18654</v>
      </c>
      <c r="C23" s="718"/>
      <c r="D23" s="718"/>
      <c r="E23" s="720">
        <v>6430</v>
      </c>
      <c r="F23" s="718"/>
      <c r="G23" s="718"/>
      <c r="H23" s="720">
        <v>5343</v>
      </c>
      <c r="I23" s="718"/>
      <c r="J23" s="720">
        <v>3270</v>
      </c>
      <c r="K23" s="718"/>
      <c r="L23" s="718"/>
      <c r="M23" s="720">
        <v>2338</v>
      </c>
      <c r="N23" s="718"/>
      <c r="O23" s="718">
        <v>886</v>
      </c>
      <c r="P23" s="718"/>
      <c r="Q23" s="718">
        <v>264</v>
      </c>
      <c r="R23" s="718"/>
      <c r="S23" s="718"/>
      <c r="T23" s="718">
        <v>123</v>
      </c>
      <c r="U23" s="718"/>
      <c r="V23" s="719">
        <v>2.2999999999999998</v>
      </c>
    </row>
    <row r="24" spans="1:22" ht="20.100000000000001" hidden="1" customHeight="1">
      <c r="A24" s="701" t="s">
        <v>679</v>
      </c>
      <c r="B24" s="720">
        <v>11211</v>
      </c>
      <c r="C24" s="718"/>
      <c r="D24" s="718"/>
      <c r="E24" s="720">
        <v>4842</v>
      </c>
      <c r="F24" s="718"/>
      <c r="G24" s="718"/>
      <c r="H24" s="720">
        <v>2978</v>
      </c>
      <c r="I24" s="718"/>
      <c r="J24" s="720">
        <v>1622</v>
      </c>
      <c r="K24" s="718"/>
      <c r="L24" s="718"/>
      <c r="M24" s="720">
        <v>1150</v>
      </c>
      <c r="N24" s="718"/>
      <c r="O24" s="718">
        <v>445</v>
      </c>
      <c r="P24" s="718"/>
      <c r="Q24" s="718">
        <v>117</v>
      </c>
      <c r="R24" s="718"/>
      <c r="S24" s="718"/>
      <c r="T24" s="718">
        <v>57</v>
      </c>
      <c r="U24" s="718"/>
      <c r="V24" s="719">
        <v>2.1</v>
      </c>
    </row>
    <row r="25" spans="1:22" ht="20.100000000000001" hidden="1" customHeight="1">
      <c r="A25" s="701" t="s">
        <v>680</v>
      </c>
      <c r="B25" s="720">
        <v>9148</v>
      </c>
      <c r="C25" s="718"/>
      <c r="D25" s="718"/>
      <c r="E25" s="720">
        <v>3314</v>
      </c>
      <c r="F25" s="718"/>
      <c r="G25" s="718"/>
      <c r="H25" s="720">
        <v>2534</v>
      </c>
      <c r="I25" s="718"/>
      <c r="J25" s="720">
        <v>1579</v>
      </c>
      <c r="K25" s="718"/>
      <c r="L25" s="718"/>
      <c r="M25" s="720">
        <v>1145</v>
      </c>
      <c r="N25" s="718"/>
      <c r="O25" s="718">
        <v>410</v>
      </c>
      <c r="P25" s="718"/>
      <c r="Q25" s="718">
        <v>117</v>
      </c>
      <c r="R25" s="718"/>
      <c r="S25" s="718"/>
      <c r="T25" s="718">
        <v>49</v>
      </c>
      <c r="U25" s="718"/>
      <c r="V25" s="719">
        <v>2.2999999999999998</v>
      </c>
    </row>
    <row r="26" spans="1:22" ht="20.100000000000001" hidden="1" customHeight="1">
      <c r="A26" s="701" t="s">
        <v>681</v>
      </c>
      <c r="B26" s="720">
        <v>12860</v>
      </c>
      <c r="C26" s="718"/>
      <c r="D26" s="718"/>
      <c r="E26" s="720">
        <v>4475</v>
      </c>
      <c r="F26" s="718"/>
      <c r="G26" s="718"/>
      <c r="H26" s="720">
        <v>3741</v>
      </c>
      <c r="I26" s="718"/>
      <c r="J26" s="720">
        <v>2315</v>
      </c>
      <c r="K26" s="718"/>
      <c r="L26" s="718"/>
      <c r="M26" s="720">
        <v>1579</v>
      </c>
      <c r="N26" s="718"/>
      <c r="O26" s="718">
        <v>544</v>
      </c>
      <c r="P26" s="718"/>
      <c r="Q26" s="718">
        <v>145</v>
      </c>
      <c r="R26" s="718"/>
      <c r="S26" s="718"/>
      <c r="T26" s="718">
        <v>61</v>
      </c>
      <c r="U26" s="718"/>
      <c r="V26" s="719">
        <v>2.2999999999999998</v>
      </c>
    </row>
    <row r="27" spans="1:22" ht="20.100000000000001" hidden="1" customHeight="1">
      <c r="A27" s="701" t="s">
        <v>682</v>
      </c>
      <c r="B27" s="720">
        <v>12313</v>
      </c>
      <c r="C27" s="718"/>
      <c r="D27" s="718"/>
      <c r="E27" s="720">
        <v>5023</v>
      </c>
      <c r="F27" s="718"/>
      <c r="G27" s="718"/>
      <c r="H27" s="720">
        <v>3715</v>
      </c>
      <c r="I27" s="718"/>
      <c r="J27" s="720">
        <v>1927</v>
      </c>
      <c r="K27" s="718"/>
      <c r="L27" s="718"/>
      <c r="M27" s="720">
        <v>1081</v>
      </c>
      <c r="N27" s="718"/>
      <c r="O27" s="718">
        <v>411</v>
      </c>
      <c r="P27" s="718"/>
      <c r="Q27" s="718">
        <v>123</v>
      </c>
      <c r="R27" s="718"/>
      <c r="S27" s="718"/>
      <c r="T27" s="718">
        <v>33</v>
      </c>
      <c r="U27" s="718"/>
      <c r="V27" s="719">
        <v>2.1</v>
      </c>
    </row>
    <row r="28" spans="1:22" ht="20.100000000000001" hidden="1" customHeight="1">
      <c r="A28" s="701" t="s">
        <v>718</v>
      </c>
      <c r="B28" s="720">
        <v>11108</v>
      </c>
      <c r="C28" s="718"/>
      <c r="D28" s="718"/>
      <c r="E28" s="720">
        <v>3686</v>
      </c>
      <c r="F28" s="718"/>
      <c r="G28" s="718"/>
      <c r="H28" s="720">
        <v>3786</v>
      </c>
      <c r="I28" s="718"/>
      <c r="J28" s="720">
        <v>1989</v>
      </c>
      <c r="K28" s="718"/>
      <c r="L28" s="718"/>
      <c r="M28" s="720">
        <v>1112</v>
      </c>
      <c r="N28" s="718"/>
      <c r="O28" s="718">
        <v>376</v>
      </c>
      <c r="P28" s="718"/>
      <c r="Q28" s="718">
        <v>122</v>
      </c>
      <c r="R28" s="718"/>
      <c r="S28" s="718"/>
      <c r="T28" s="718">
        <v>37</v>
      </c>
      <c r="U28" s="718"/>
      <c r="V28" s="719">
        <v>2.2000000000000002</v>
      </c>
    </row>
    <row r="29" spans="1:22" ht="32.1" customHeight="1">
      <c r="A29" s="701">
        <v>2016</v>
      </c>
      <c r="B29" s="720">
        <v>27220</v>
      </c>
      <c r="C29" s="720"/>
      <c r="D29" s="720"/>
      <c r="E29" s="720">
        <v>8349</v>
      </c>
      <c r="F29" s="720"/>
      <c r="G29" s="720"/>
      <c r="H29" s="720">
        <v>8988</v>
      </c>
      <c r="I29" s="720"/>
      <c r="J29" s="720">
        <v>4975</v>
      </c>
      <c r="K29" s="720"/>
      <c r="L29" s="720"/>
      <c r="M29" s="720">
        <v>3329</v>
      </c>
      <c r="N29" s="720"/>
      <c r="O29" s="720">
        <v>1109</v>
      </c>
      <c r="P29" s="720"/>
      <c r="Q29" s="720">
        <v>346</v>
      </c>
      <c r="R29" s="720"/>
      <c r="S29" s="720"/>
      <c r="T29" s="720">
        <v>124</v>
      </c>
      <c r="U29" s="720"/>
      <c r="V29" s="721">
        <v>2.2999999999999998</v>
      </c>
    </row>
    <row r="30" spans="1:22" ht="20.100000000000001" hidden="1" customHeight="1">
      <c r="A30" s="701"/>
      <c r="B30" s="718"/>
      <c r="C30" s="718"/>
      <c r="D30" s="718"/>
      <c r="E30" s="718"/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9"/>
    </row>
    <row r="31" spans="1:22" ht="20.100000000000001" hidden="1" customHeight="1">
      <c r="A31" s="701" t="s">
        <v>666</v>
      </c>
      <c r="B31" s="720">
        <v>109690</v>
      </c>
      <c r="C31" s="718"/>
      <c r="D31" s="718"/>
      <c r="E31" s="720">
        <v>33454</v>
      </c>
      <c r="F31" s="718"/>
      <c r="G31" s="718"/>
      <c r="H31" s="720">
        <v>29393</v>
      </c>
      <c r="I31" s="718"/>
      <c r="J31" s="720">
        <v>22110</v>
      </c>
      <c r="K31" s="718"/>
      <c r="L31" s="718"/>
      <c r="M31" s="720">
        <v>17916</v>
      </c>
      <c r="N31" s="718"/>
      <c r="O31" s="720">
        <v>5175</v>
      </c>
      <c r="P31" s="718"/>
      <c r="Q31" s="720">
        <v>1254</v>
      </c>
      <c r="R31" s="718"/>
      <c r="S31" s="718"/>
      <c r="T31" s="718">
        <v>388</v>
      </c>
      <c r="U31" s="718"/>
      <c r="V31" s="719">
        <v>2.4</v>
      </c>
    </row>
    <row r="32" spans="1:22" ht="20.100000000000001" hidden="1" customHeight="1">
      <c r="A32" s="701" t="s">
        <v>667</v>
      </c>
      <c r="B32" s="720">
        <v>131233</v>
      </c>
      <c r="C32" s="718"/>
      <c r="D32" s="718"/>
      <c r="E32" s="720">
        <v>39399</v>
      </c>
      <c r="F32" s="718"/>
      <c r="G32" s="718"/>
      <c r="H32" s="720">
        <v>34931</v>
      </c>
      <c r="I32" s="718"/>
      <c r="J32" s="720">
        <v>26848</v>
      </c>
      <c r="K32" s="718"/>
      <c r="L32" s="718"/>
      <c r="M32" s="720">
        <v>22333</v>
      </c>
      <c r="N32" s="718"/>
      <c r="O32" s="720">
        <v>5968</v>
      </c>
      <c r="P32" s="718"/>
      <c r="Q32" s="720">
        <v>1354</v>
      </c>
      <c r="R32" s="718"/>
      <c r="S32" s="718"/>
      <c r="T32" s="718">
        <v>400</v>
      </c>
      <c r="U32" s="718"/>
      <c r="V32" s="719">
        <v>2.4</v>
      </c>
    </row>
    <row r="33" spans="1:22" ht="20.100000000000001" hidden="1" customHeight="1">
      <c r="A33" s="701" t="s">
        <v>668</v>
      </c>
      <c r="B33" s="720">
        <v>88622</v>
      </c>
      <c r="C33" s="718"/>
      <c r="D33" s="718"/>
      <c r="E33" s="720">
        <v>29554</v>
      </c>
      <c r="F33" s="718"/>
      <c r="G33" s="718"/>
      <c r="H33" s="720">
        <v>25808</v>
      </c>
      <c r="I33" s="718"/>
      <c r="J33" s="720">
        <v>16719</v>
      </c>
      <c r="K33" s="718"/>
      <c r="L33" s="718"/>
      <c r="M33" s="720">
        <v>12077</v>
      </c>
      <c r="N33" s="718"/>
      <c r="O33" s="720">
        <v>3371</v>
      </c>
      <c r="P33" s="718"/>
      <c r="Q33" s="718">
        <v>859</v>
      </c>
      <c r="R33" s="718"/>
      <c r="S33" s="718"/>
      <c r="T33" s="718">
        <v>234</v>
      </c>
      <c r="U33" s="718"/>
      <c r="V33" s="719">
        <v>2.2999999999999998</v>
      </c>
    </row>
    <row r="34" spans="1:22" ht="20.100000000000001" hidden="1" customHeight="1">
      <c r="A34" s="701" t="s">
        <v>669</v>
      </c>
      <c r="B34" s="720">
        <v>35990</v>
      </c>
      <c r="C34" s="718"/>
      <c r="D34" s="718"/>
      <c r="E34" s="720">
        <v>10054</v>
      </c>
      <c r="F34" s="718"/>
      <c r="G34" s="718"/>
      <c r="H34" s="720">
        <v>11128</v>
      </c>
      <c r="I34" s="718"/>
      <c r="J34" s="720">
        <v>7443</v>
      </c>
      <c r="K34" s="718"/>
      <c r="L34" s="718"/>
      <c r="M34" s="720">
        <v>5385</v>
      </c>
      <c r="N34" s="718"/>
      <c r="O34" s="720">
        <v>1517</v>
      </c>
      <c r="P34" s="718"/>
      <c r="Q34" s="718">
        <v>376</v>
      </c>
      <c r="R34" s="718"/>
      <c r="S34" s="718"/>
      <c r="T34" s="718">
        <v>87</v>
      </c>
      <c r="U34" s="718"/>
      <c r="V34" s="719">
        <v>2.4</v>
      </c>
    </row>
    <row r="35" spans="1:22" ht="20.100000000000001" hidden="1" customHeight="1">
      <c r="A35" s="701" t="s">
        <v>670</v>
      </c>
      <c r="B35" s="720">
        <v>19380</v>
      </c>
      <c r="C35" s="718"/>
      <c r="D35" s="718"/>
      <c r="E35" s="720">
        <v>6325</v>
      </c>
      <c r="F35" s="718"/>
      <c r="G35" s="718"/>
      <c r="H35" s="720">
        <v>6269</v>
      </c>
      <c r="I35" s="718"/>
      <c r="J35" s="720">
        <v>3506</v>
      </c>
      <c r="K35" s="718"/>
      <c r="L35" s="718"/>
      <c r="M35" s="720">
        <v>2351</v>
      </c>
      <c r="N35" s="718"/>
      <c r="O35" s="718">
        <v>676</v>
      </c>
      <c r="P35" s="718"/>
      <c r="Q35" s="718">
        <v>183</v>
      </c>
      <c r="R35" s="718"/>
      <c r="S35" s="718"/>
      <c r="T35" s="718">
        <v>70</v>
      </c>
      <c r="U35" s="718"/>
      <c r="V35" s="719">
        <v>2.2999999999999998</v>
      </c>
    </row>
    <row r="36" spans="1:22" ht="20.100000000000001" hidden="1" customHeight="1">
      <c r="A36" s="701" t="s">
        <v>671</v>
      </c>
      <c r="B36" s="720">
        <v>32809</v>
      </c>
      <c r="C36" s="718"/>
      <c r="D36" s="718"/>
      <c r="E36" s="720">
        <v>10011</v>
      </c>
      <c r="F36" s="718"/>
      <c r="G36" s="718"/>
      <c r="H36" s="720">
        <v>10130</v>
      </c>
      <c r="I36" s="718"/>
      <c r="J36" s="720">
        <v>6505</v>
      </c>
      <c r="K36" s="718"/>
      <c r="L36" s="718"/>
      <c r="M36" s="720">
        <v>4602</v>
      </c>
      <c r="N36" s="718"/>
      <c r="O36" s="720">
        <v>1207</v>
      </c>
      <c r="P36" s="718"/>
      <c r="Q36" s="718">
        <v>270</v>
      </c>
      <c r="R36" s="718"/>
      <c r="S36" s="718"/>
      <c r="T36" s="718">
        <v>84</v>
      </c>
      <c r="U36" s="718"/>
      <c r="V36" s="719">
        <v>2.2999999999999998</v>
      </c>
    </row>
    <row r="37" spans="1:22" ht="20.100000000000001" hidden="1" customHeight="1">
      <c r="A37" s="701" t="s">
        <v>672</v>
      </c>
      <c r="B37" s="720">
        <v>29243</v>
      </c>
      <c r="C37" s="718"/>
      <c r="D37" s="718"/>
      <c r="E37" s="720">
        <v>10647</v>
      </c>
      <c r="F37" s="718"/>
      <c r="G37" s="718"/>
      <c r="H37" s="720">
        <v>9072</v>
      </c>
      <c r="I37" s="718"/>
      <c r="J37" s="720">
        <v>5038</v>
      </c>
      <c r="K37" s="718"/>
      <c r="L37" s="718"/>
      <c r="M37" s="720">
        <v>3199</v>
      </c>
      <c r="N37" s="718"/>
      <c r="O37" s="718">
        <v>960</v>
      </c>
      <c r="P37" s="718"/>
      <c r="Q37" s="718">
        <v>243</v>
      </c>
      <c r="R37" s="718"/>
      <c r="S37" s="718"/>
      <c r="T37" s="718">
        <v>84</v>
      </c>
      <c r="U37" s="718"/>
      <c r="V37" s="719">
        <v>2.2000000000000002</v>
      </c>
    </row>
    <row r="38" spans="1:22" ht="20.100000000000001" hidden="1" customHeight="1">
      <c r="A38" s="701" t="s">
        <v>673</v>
      </c>
      <c r="B38" s="720">
        <v>27220</v>
      </c>
      <c r="C38" s="718"/>
      <c r="D38" s="718"/>
      <c r="E38" s="720">
        <v>8349</v>
      </c>
      <c r="F38" s="718"/>
      <c r="G38" s="718"/>
      <c r="H38" s="720">
        <v>8988</v>
      </c>
      <c r="I38" s="718"/>
      <c r="J38" s="720">
        <v>4975</v>
      </c>
      <c r="K38" s="718"/>
      <c r="L38" s="718"/>
      <c r="M38" s="720">
        <v>3329</v>
      </c>
      <c r="N38" s="718"/>
      <c r="O38" s="720">
        <v>1109</v>
      </c>
      <c r="P38" s="718"/>
      <c r="Q38" s="718">
        <v>346</v>
      </c>
      <c r="R38" s="718"/>
      <c r="S38" s="718"/>
      <c r="T38" s="718">
        <v>124</v>
      </c>
      <c r="U38" s="718"/>
      <c r="V38" s="719">
        <v>2.2999999999999998</v>
      </c>
    </row>
    <row r="39" spans="1:22" ht="20.100000000000001" hidden="1" customHeight="1">
      <c r="A39" s="701" t="s">
        <v>674</v>
      </c>
      <c r="B39" s="720">
        <v>17421</v>
      </c>
      <c r="C39" s="718"/>
      <c r="D39" s="718"/>
      <c r="E39" s="720">
        <v>5118</v>
      </c>
      <c r="F39" s="718"/>
      <c r="G39" s="718"/>
      <c r="H39" s="720">
        <v>6319</v>
      </c>
      <c r="I39" s="718"/>
      <c r="J39" s="720">
        <v>3114</v>
      </c>
      <c r="K39" s="718"/>
      <c r="L39" s="718"/>
      <c r="M39" s="720">
        <v>1832</v>
      </c>
      <c r="N39" s="718"/>
      <c r="O39" s="718">
        <v>711</v>
      </c>
      <c r="P39" s="718"/>
      <c r="Q39" s="718">
        <v>226</v>
      </c>
      <c r="R39" s="718"/>
      <c r="S39" s="718"/>
      <c r="T39" s="718">
        <v>101</v>
      </c>
      <c r="U39" s="718"/>
      <c r="V39" s="719">
        <v>2.2999999999999998</v>
      </c>
    </row>
    <row r="40" spans="1:22" ht="20.100000000000001" hidden="1" customHeight="1">
      <c r="A40" s="701" t="s">
        <v>675</v>
      </c>
      <c r="B40" s="720">
        <v>16163</v>
      </c>
      <c r="C40" s="718"/>
      <c r="D40" s="718"/>
      <c r="E40" s="720">
        <v>5551</v>
      </c>
      <c r="F40" s="718"/>
      <c r="G40" s="718"/>
      <c r="H40" s="720">
        <v>5637</v>
      </c>
      <c r="I40" s="718"/>
      <c r="J40" s="720">
        <v>2725</v>
      </c>
      <c r="K40" s="718"/>
      <c r="L40" s="718"/>
      <c r="M40" s="720">
        <v>1524</v>
      </c>
      <c r="N40" s="718"/>
      <c r="O40" s="718">
        <v>506</v>
      </c>
      <c r="P40" s="718"/>
      <c r="Q40" s="718">
        <v>159</v>
      </c>
      <c r="R40" s="718"/>
      <c r="S40" s="718"/>
      <c r="T40" s="718">
        <v>61</v>
      </c>
      <c r="U40" s="718"/>
      <c r="V40" s="719">
        <v>2.2000000000000002</v>
      </c>
    </row>
    <row r="41" spans="1:22" ht="20.100000000000001" hidden="1" customHeight="1">
      <c r="A41" s="701" t="s">
        <v>676</v>
      </c>
      <c r="B41" s="720">
        <v>17269</v>
      </c>
      <c r="C41" s="718"/>
      <c r="D41" s="718"/>
      <c r="E41" s="720">
        <v>5732</v>
      </c>
      <c r="F41" s="718"/>
      <c r="G41" s="718"/>
      <c r="H41" s="720">
        <v>5814</v>
      </c>
      <c r="I41" s="718"/>
      <c r="J41" s="720">
        <v>3091</v>
      </c>
      <c r="K41" s="718"/>
      <c r="L41" s="718"/>
      <c r="M41" s="720">
        <v>1780</v>
      </c>
      <c r="N41" s="718"/>
      <c r="O41" s="718">
        <v>604</v>
      </c>
      <c r="P41" s="718"/>
      <c r="Q41" s="718">
        <v>167</v>
      </c>
      <c r="R41" s="718"/>
      <c r="S41" s="718"/>
      <c r="T41" s="718">
        <v>81</v>
      </c>
      <c r="U41" s="718"/>
      <c r="V41" s="719">
        <v>2.2000000000000002</v>
      </c>
    </row>
    <row r="42" spans="1:22" ht="20.100000000000001" hidden="1" customHeight="1">
      <c r="A42" s="701" t="s">
        <v>677</v>
      </c>
      <c r="B42" s="720">
        <v>15347</v>
      </c>
      <c r="C42" s="718"/>
      <c r="D42" s="718"/>
      <c r="E42" s="720">
        <v>5128</v>
      </c>
      <c r="F42" s="718"/>
      <c r="G42" s="718"/>
      <c r="H42" s="720">
        <v>5331</v>
      </c>
      <c r="I42" s="718"/>
      <c r="J42" s="720">
        <v>2651</v>
      </c>
      <c r="K42" s="718"/>
      <c r="L42" s="718"/>
      <c r="M42" s="720">
        <v>1449</v>
      </c>
      <c r="N42" s="718"/>
      <c r="O42" s="718">
        <v>559</v>
      </c>
      <c r="P42" s="718"/>
      <c r="Q42" s="718">
        <v>176</v>
      </c>
      <c r="R42" s="718"/>
      <c r="S42" s="718"/>
      <c r="T42" s="718">
        <v>53</v>
      </c>
      <c r="U42" s="718"/>
      <c r="V42" s="719">
        <v>2.2000000000000002</v>
      </c>
    </row>
    <row r="43" spans="1:22" ht="20.100000000000001" hidden="1" customHeight="1">
      <c r="A43" s="701" t="s">
        <v>678</v>
      </c>
      <c r="B43" s="720">
        <v>18526</v>
      </c>
      <c r="C43" s="718"/>
      <c r="D43" s="718"/>
      <c r="E43" s="720">
        <v>6323</v>
      </c>
      <c r="F43" s="718"/>
      <c r="G43" s="718"/>
      <c r="H43" s="720">
        <v>5215</v>
      </c>
      <c r="I43" s="718"/>
      <c r="J43" s="720">
        <v>3292</v>
      </c>
      <c r="K43" s="718"/>
      <c r="L43" s="718"/>
      <c r="M43" s="720">
        <v>2424</v>
      </c>
      <c r="N43" s="718"/>
      <c r="O43" s="718">
        <v>903</v>
      </c>
      <c r="P43" s="718"/>
      <c r="Q43" s="718">
        <v>256</v>
      </c>
      <c r="R43" s="718"/>
      <c r="S43" s="718"/>
      <c r="T43" s="718">
        <v>113</v>
      </c>
      <c r="U43" s="718"/>
      <c r="V43" s="719">
        <v>2.2999999999999998</v>
      </c>
    </row>
    <row r="44" spans="1:22" ht="20.100000000000001" hidden="1" customHeight="1">
      <c r="A44" s="701" t="s">
        <v>679</v>
      </c>
      <c r="B44" s="720">
        <v>11057</v>
      </c>
      <c r="C44" s="718"/>
      <c r="D44" s="718"/>
      <c r="E44" s="720">
        <v>4766</v>
      </c>
      <c r="F44" s="718"/>
      <c r="G44" s="718"/>
      <c r="H44" s="720">
        <v>2796</v>
      </c>
      <c r="I44" s="718"/>
      <c r="J44" s="720">
        <v>1662</v>
      </c>
      <c r="K44" s="718"/>
      <c r="L44" s="718"/>
      <c r="M44" s="720">
        <v>1201</v>
      </c>
      <c r="N44" s="718"/>
      <c r="O44" s="718">
        <v>468</v>
      </c>
      <c r="P44" s="718"/>
      <c r="Q44" s="718">
        <v>115</v>
      </c>
      <c r="R44" s="718"/>
      <c r="S44" s="718"/>
      <c r="T44" s="718">
        <v>49</v>
      </c>
      <c r="U44" s="718"/>
      <c r="V44" s="719">
        <v>2.1</v>
      </c>
    </row>
    <row r="45" spans="1:22" ht="20.100000000000001" hidden="1" customHeight="1">
      <c r="A45" s="701" t="s">
        <v>680</v>
      </c>
      <c r="B45" s="720">
        <v>9331</v>
      </c>
      <c r="C45" s="718"/>
      <c r="D45" s="718"/>
      <c r="E45" s="720">
        <v>3439</v>
      </c>
      <c r="F45" s="718"/>
      <c r="G45" s="718"/>
      <c r="H45" s="720">
        <v>2586</v>
      </c>
      <c r="I45" s="718"/>
      <c r="J45" s="720">
        <v>1588</v>
      </c>
      <c r="K45" s="718"/>
      <c r="L45" s="718"/>
      <c r="M45" s="720">
        <v>1169</v>
      </c>
      <c r="N45" s="718"/>
      <c r="O45" s="718">
        <v>400</v>
      </c>
      <c r="P45" s="718"/>
      <c r="Q45" s="718">
        <v>113</v>
      </c>
      <c r="R45" s="718"/>
      <c r="S45" s="718"/>
      <c r="T45" s="718">
        <v>36</v>
      </c>
      <c r="U45" s="718"/>
      <c r="V45" s="719">
        <v>2.2999999999999998</v>
      </c>
    </row>
    <row r="46" spans="1:22" ht="20.100000000000001" hidden="1" customHeight="1">
      <c r="A46" s="701" t="s">
        <v>681</v>
      </c>
      <c r="B46" s="720">
        <v>12840</v>
      </c>
      <c r="C46" s="718"/>
      <c r="D46" s="718"/>
      <c r="E46" s="720">
        <v>4549</v>
      </c>
      <c r="F46" s="718"/>
      <c r="G46" s="718"/>
      <c r="H46" s="720">
        <v>3634</v>
      </c>
      <c r="I46" s="718"/>
      <c r="J46" s="720">
        <v>2237</v>
      </c>
      <c r="K46" s="718"/>
      <c r="L46" s="718"/>
      <c r="M46" s="720">
        <v>1666</v>
      </c>
      <c r="N46" s="718"/>
      <c r="O46" s="718">
        <v>550</v>
      </c>
      <c r="P46" s="718"/>
      <c r="Q46" s="718">
        <v>147</v>
      </c>
      <c r="R46" s="718"/>
      <c r="S46" s="718"/>
      <c r="T46" s="718">
        <v>57</v>
      </c>
      <c r="U46" s="718"/>
      <c r="V46" s="719">
        <v>2.2999999999999998</v>
      </c>
    </row>
    <row r="47" spans="1:22" ht="20.100000000000001" hidden="1" customHeight="1">
      <c r="A47" s="701" t="s">
        <v>682</v>
      </c>
      <c r="B47" s="720">
        <v>12982</v>
      </c>
      <c r="C47" s="718"/>
      <c r="D47" s="718"/>
      <c r="E47" s="720">
        <v>5723</v>
      </c>
      <c r="F47" s="718"/>
      <c r="G47" s="718"/>
      <c r="H47" s="720">
        <v>3713</v>
      </c>
      <c r="I47" s="718"/>
      <c r="J47" s="720">
        <v>1957</v>
      </c>
      <c r="K47" s="718"/>
      <c r="L47" s="718"/>
      <c r="M47" s="720">
        <v>1022</v>
      </c>
      <c r="N47" s="718"/>
      <c r="O47" s="718">
        <v>405</v>
      </c>
      <c r="P47" s="718"/>
      <c r="Q47" s="718">
        <v>118</v>
      </c>
      <c r="R47" s="718"/>
      <c r="S47" s="718"/>
      <c r="T47" s="718">
        <v>44</v>
      </c>
      <c r="U47" s="718"/>
      <c r="V47" s="719">
        <v>2</v>
      </c>
    </row>
    <row r="48" spans="1:22" ht="20.100000000000001" hidden="1" customHeight="1">
      <c r="A48" s="701" t="s">
        <v>718</v>
      </c>
      <c r="B48" s="720">
        <v>11223</v>
      </c>
      <c r="C48" s="718"/>
      <c r="D48" s="718"/>
      <c r="E48" s="720">
        <v>3795</v>
      </c>
      <c r="F48" s="718"/>
      <c r="G48" s="718"/>
      <c r="H48" s="720">
        <v>3875</v>
      </c>
      <c r="I48" s="718"/>
      <c r="J48" s="720">
        <v>1947</v>
      </c>
      <c r="K48" s="718"/>
      <c r="L48" s="718"/>
      <c r="M48" s="720">
        <v>1103</v>
      </c>
      <c r="N48" s="718"/>
      <c r="O48" s="718">
        <v>352</v>
      </c>
      <c r="P48" s="718"/>
      <c r="Q48" s="718">
        <v>115</v>
      </c>
      <c r="R48" s="718"/>
      <c r="S48" s="718"/>
      <c r="T48" s="718">
        <v>36</v>
      </c>
      <c r="U48" s="718"/>
      <c r="V48" s="719">
        <v>2.2000000000000002</v>
      </c>
    </row>
    <row r="49" spans="1:22" ht="32.1" customHeight="1">
      <c r="A49" s="701">
        <v>2017</v>
      </c>
      <c r="B49" s="720">
        <v>27902</v>
      </c>
      <c r="C49" s="720"/>
      <c r="D49" s="720"/>
      <c r="E49" s="720">
        <v>8790</v>
      </c>
      <c r="F49" s="720"/>
      <c r="G49" s="720"/>
      <c r="H49" s="720">
        <v>9441</v>
      </c>
      <c r="I49" s="720"/>
      <c r="J49" s="720">
        <v>4982</v>
      </c>
      <c r="K49" s="720"/>
      <c r="L49" s="720"/>
      <c r="M49" s="720">
        <v>3230</v>
      </c>
      <c r="N49" s="720"/>
      <c r="O49" s="720">
        <v>1051</v>
      </c>
      <c r="P49" s="720"/>
      <c r="Q49" s="720">
        <v>317</v>
      </c>
      <c r="R49" s="720"/>
      <c r="S49" s="720"/>
      <c r="T49" s="720">
        <v>91</v>
      </c>
      <c r="U49" s="720"/>
      <c r="V49" s="719">
        <v>2.2999999999999998</v>
      </c>
    </row>
    <row r="50" spans="1:22" ht="20.100000000000001" hidden="1" customHeight="1">
      <c r="A50" s="701"/>
      <c r="B50" s="718"/>
      <c r="C50" s="718"/>
      <c r="D50" s="718"/>
      <c r="E50" s="718"/>
      <c r="F50" s="718"/>
      <c r="G50" s="718"/>
      <c r="H50" s="718"/>
      <c r="I50" s="718"/>
      <c r="J50" s="718"/>
      <c r="K50" s="718"/>
      <c r="L50" s="718"/>
      <c r="M50" s="718"/>
      <c r="N50" s="718"/>
      <c r="O50" s="718"/>
      <c r="P50" s="718"/>
      <c r="Q50" s="718"/>
      <c r="R50" s="718"/>
      <c r="S50" s="718"/>
      <c r="T50" s="718"/>
      <c r="U50" s="718"/>
      <c r="V50" s="719"/>
    </row>
    <row r="51" spans="1:22" ht="20.100000000000001" hidden="1" customHeight="1">
      <c r="A51" s="701" t="s">
        <v>666</v>
      </c>
      <c r="B51" s="720">
        <v>111347</v>
      </c>
      <c r="C51" s="718"/>
      <c r="D51" s="718"/>
      <c r="E51" s="720">
        <v>34640</v>
      </c>
      <c r="F51" s="718"/>
      <c r="G51" s="718"/>
      <c r="H51" s="720">
        <v>30556</v>
      </c>
      <c r="I51" s="718"/>
      <c r="J51" s="720">
        <v>22228</v>
      </c>
      <c r="K51" s="718"/>
      <c r="L51" s="718"/>
      <c r="M51" s="720">
        <v>17410</v>
      </c>
      <c r="N51" s="718"/>
      <c r="O51" s="720">
        <v>4995</v>
      </c>
      <c r="P51" s="718"/>
      <c r="Q51" s="720">
        <v>1182</v>
      </c>
      <c r="R51" s="718"/>
      <c r="S51" s="718"/>
      <c r="T51" s="718">
        <v>336</v>
      </c>
      <c r="U51" s="718"/>
      <c r="V51" s="719">
        <v>2.4</v>
      </c>
    </row>
    <row r="52" spans="1:22" ht="20.100000000000001" hidden="1" customHeight="1">
      <c r="A52" s="701" t="s">
        <v>667</v>
      </c>
      <c r="B52" s="720">
        <v>134649</v>
      </c>
      <c r="C52" s="718"/>
      <c r="D52" s="718"/>
      <c r="E52" s="720">
        <v>41427</v>
      </c>
      <c r="F52" s="718"/>
      <c r="G52" s="718"/>
      <c r="H52" s="720">
        <v>36558</v>
      </c>
      <c r="I52" s="718"/>
      <c r="J52" s="720">
        <v>27299</v>
      </c>
      <c r="K52" s="718"/>
      <c r="L52" s="718"/>
      <c r="M52" s="720">
        <v>22098</v>
      </c>
      <c r="N52" s="718"/>
      <c r="O52" s="720">
        <v>5704</v>
      </c>
      <c r="P52" s="718"/>
      <c r="Q52" s="720">
        <v>1217</v>
      </c>
      <c r="R52" s="718"/>
      <c r="S52" s="718"/>
      <c r="T52" s="718">
        <v>346</v>
      </c>
      <c r="U52" s="718"/>
      <c r="V52" s="719">
        <v>2.4</v>
      </c>
    </row>
    <row r="53" spans="1:22" ht="20.100000000000001" hidden="1" customHeight="1">
      <c r="A53" s="701" t="s">
        <v>668</v>
      </c>
      <c r="B53" s="720">
        <v>89874</v>
      </c>
      <c r="C53" s="718"/>
      <c r="D53" s="718"/>
      <c r="E53" s="720">
        <v>30530</v>
      </c>
      <c r="F53" s="718"/>
      <c r="G53" s="718"/>
      <c r="H53" s="720">
        <v>26754</v>
      </c>
      <c r="I53" s="718"/>
      <c r="J53" s="720">
        <v>16778</v>
      </c>
      <c r="K53" s="718"/>
      <c r="L53" s="718"/>
      <c r="M53" s="720">
        <v>11611</v>
      </c>
      <c r="N53" s="718"/>
      <c r="O53" s="720">
        <v>3182</v>
      </c>
      <c r="P53" s="718"/>
      <c r="Q53" s="718">
        <v>783</v>
      </c>
      <c r="R53" s="718"/>
      <c r="S53" s="718"/>
      <c r="T53" s="718">
        <v>236</v>
      </c>
      <c r="U53" s="718"/>
      <c r="V53" s="719">
        <v>2.2999999999999998</v>
      </c>
    </row>
    <row r="54" spans="1:22" ht="20.100000000000001" hidden="1" customHeight="1">
      <c r="A54" s="701" t="s">
        <v>669</v>
      </c>
      <c r="B54" s="720">
        <v>35956</v>
      </c>
      <c r="C54" s="718"/>
      <c r="D54" s="718"/>
      <c r="E54" s="720">
        <v>10142</v>
      </c>
      <c r="F54" s="718"/>
      <c r="G54" s="718"/>
      <c r="H54" s="720">
        <v>11285</v>
      </c>
      <c r="I54" s="718"/>
      <c r="J54" s="720">
        <v>7463</v>
      </c>
      <c r="K54" s="718"/>
      <c r="L54" s="718"/>
      <c r="M54" s="720">
        <v>5145</v>
      </c>
      <c r="N54" s="718"/>
      <c r="O54" s="720">
        <v>1481</v>
      </c>
      <c r="P54" s="718"/>
      <c r="Q54" s="718">
        <v>357</v>
      </c>
      <c r="R54" s="718"/>
      <c r="S54" s="718"/>
      <c r="T54" s="718">
        <v>83</v>
      </c>
      <c r="U54" s="718"/>
      <c r="V54" s="719">
        <v>2.4</v>
      </c>
    </row>
    <row r="55" spans="1:22" ht="20.100000000000001" hidden="1" customHeight="1">
      <c r="A55" s="701" t="s">
        <v>670</v>
      </c>
      <c r="B55" s="720">
        <v>18886</v>
      </c>
      <c r="C55" s="718"/>
      <c r="D55" s="718"/>
      <c r="E55" s="720">
        <v>5954</v>
      </c>
      <c r="F55" s="718"/>
      <c r="G55" s="718"/>
      <c r="H55" s="720">
        <v>6378</v>
      </c>
      <c r="I55" s="718"/>
      <c r="J55" s="720">
        <v>3488</v>
      </c>
      <c r="K55" s="718"/>
      <c r="L55" s="718"/>
      <c r="M55" s="720">
        <v>2203</v>
      </c>
      <c r="N55" s="718"/>
      <c r="O55" s="718">
        <v>625</v>
      </c>
      <c r="P55" s="718"/>
      <c r="Q55" s="718">
        <v>176</v>
      </c>
      <c r="R55" s="718"/>
      <c r="S55" s="718"/>
      <c r="T55" s="718">
        <v>62</v>
      </c>
      <c r="U55" s="718"/>
      <c r="V55" s="719">
        <v>2.2999999999999998</v>
      </c>
    </row>
    <row r="56" spans="1:22" ht="20.100000000000001" hidden="1" customHeight="1">
      <c r="A56" s="701" t="s">
        <v>671</v>
      </c>
      <c r="B56" s="720">
        <v>33111</v>
      </c>
      <c r="C56" s="718"/>
      <c r="D56" s="718"/>
      <c r="E56" s="720">
        <v>10231</v>
      </c>
      <c r="F56" s="718"/>
      <c r="G56" s="718"/>
      <c r="H56" s="720">
        <v>10546</v>
      </c>
      <c r="I56" s="718"/>
      <c r="J56" s="720">
        <v>6507</v>
      </c>
      <c r="K56" s="718"/>
      <c r="L56" s="718"/>
      <c r="M56" s="720">
        <v>4367</v>
      </c>
      <c r="N56" s="718"/>
      <c r="O56" s="720">
        <v>1133</v>
      </c>
      <c r="P56" s="718"/>
      <c r="Q56" s="718">
        <v>245</v>
      </c>
      <c r="R56" s="718"/>
      <c r="S56" s="718"/>
      <c r="T56" s="718">
        <v>82</v>
      </c>
      <c r="U56" s="718"/>
      <c r="V56" s="719">
        <v>2.2999999999999998</v>
      </c>
    </row>
    <row r="57" spans="1:22" ht="20.100000000000001" hidden="1" customHeight="1">
      <c r="A57" s="701" t="s">
        <v>672</v>
      </c>
      <c r="B57" s="720">
        <v>28828</v>
      </c>
      <c r="C57" s="718"/>
      <c r="D57" s="718"/>
      <c r="E57" s="720">
        <v>10443</v>
      </c>
      <c r="F57" s="718"/>
      <c r="G57" s="718"/>
      <c r="H57" s="720">
        <v>9209</v>
      </c>
      <c r="I57" s="718"/>
      <c r="J57" s="720">
        <v>4975</v>
      </c>
      <c r="K57" s="718"/>
      <c r="L57" s="718"/>
      <c r="M57" s="720">
        <v>3021</v>
      </c>
      <c r="N57" s="718"/>
      <c r="O57" s="718">
        <v>896</v>
      </c>
      <c r="P57" s="718"/>
      <c r="Q57" s="718">
        <v>213</v>
      </c>
      <c r="R57" s="718"/>
      <c r="S57" s="718"/>
      <c r="T57" s="718">
        <v>71</v>
      </c>
      <c r="U57" s="718"/>
      <c r="V57" s="719">
        <v>2.2000000000000002</v>
      </c>
    </row>
    <row r="58" spans="1:22" ht="20.100000000000001" hidden="1" customHeight="1">
      <c r="A58" s="701" t="s">
        <v>673</v>
      </c>
      <c r="B58" s="720">
        <v>27902</v>
      </c>
      <c r="C58" s="718"/>
      <c r="D58" s="718"/>
      <c r="E58" s="720">
        <v>8790</v>
      </c>
      <c r="F58" s="718"/>
      <c r="G58" s="718"/>
      <c r="H58" s="720">
        <v>9441</v>
      </c>
      <c r="I58" s="718"/>
      <c r="J58" s="720">
        <v>4982</v>
      </c>
      <c r="K58" s="718"/>
      <c r="L58" s="718"/>
      <c r="M58" s="720">
        <v>3230</v>
      </c>
      <c r="N58" s="718"/>
      <c r="O58" s="720">
        <v>1051</v>
      </c>
      <c r="P58" s="718"/>
      <c r="Q58" s="718">
        <v>317</v>
      </c>
      <c r="R58" s="718"/>
      <c r="S58" s="718"/>
      <c r="T58" s="718">
        <v>91</v>
      </c>
      <c r="U58" s="718"/>
      <c r="V58" s="719">
        <v>2.2999999999999998</v>
      </c>
    </row>
    <row r="59" spans="1:22" ht="20.100000000000001" hidden="1" customHeight="1">
      <c r="A59" s="701" t="s">
        <v>674</v>
      </c>
      <c r="B59" s="720">
        <v>17933</v>
      </c>
      <c r="C59" s="718"/>
      <c r="D59" s="718"/>
      <c r="E59" s="720">
        <v>5470</v>
      </c>
      <c r="F59" s="718"/>
      <c r="G59" s="718"/>
      <c r="H59" s="720">
        <v>6583</v>
      </c>
      <c r="I59" s="718"/>
      <c r="J59" s="720">
        <v>3154</v>
      </c>
      <c r="K59" s="718"/>
      <c r="L59" s="718"/>
      <c r="M59" s="720">
        <v>1706</v>
      </c>
      <c r="N59" s="718"/>
      <c r="O59" s="718">
        <v>703</v>
      </c>
      <c r="P59" s="718"/>
      <c r="Q59" s="718">
        <v>221</v>
      </c>
      <c r="R59" s="718"/>
      <c r="S59" s="718"/>
      <c r="T59" s="718">
        <v>96</v>
      </c>
      <c r="U59" s="718"/>
      <c r="V59" s="719">
        <v>2.2999999999999998</v>
      </c>
    </row>
    <row r="60" spans="1:22" ht="20.100000000000001" hidden="1" customHeight="1">
      <c r="A60" s="701" t="s">
        <v>675</v>
      </c>
      <c r="B60" s="720">
        <v>16406</v>
      </c>
      <c r="C60" s="718"/>
      <c r="D60" s="718"/>
      <c r="E60" s="720">
        <v>5788</v>
      </c>
      <c r="F60" s="718"/>
      <c r="G60" s="718"/>
      <c r="H60" s="720">
        <v>5831</v>
      </c>
      <c r="I60" s="718"/>
      <c r="J60" s="720">
        <v>2635</v>
      </c>
      <c r="K60" s="718"/>
      <c r="L60" s="718"/>
      <c r="M60" s="720">
        <v>1467</v>
      </c>
      <c r="N60" s="718"/>
      <c r="O60" s="718">
        <v>488</v>
      </c>
      <c r="P60" s="718"/>
      <c r="Q60" s="718">
        <v>139</v>
      </c>
      <c r="R60" s="718"/>
      <c r="S60" s="718"/>
      <c r="T60" s="718">
        <v>58</v>
      </c>
      <c r="U60" s="718"/>
      <c r="V60" s="719">
        <v>2.1</v>
      </c>
    </row>
    <row r="61" spans="1:22" ht="20.100000000000001" hidden="1" customHeight="1">
      <c r="A61" s="701" t="s">
        <v>676</v>
      </c>
      <c r="B61" s="720">
        <v>17409</v>
      </c>
      <c r="C61" s="718"/>
      <c r="D61" s="718"/>
      <c r="E61" s="720">
        <v>5873</v>
      </c>
      <c r="F61" s="718"/>
      <c r="G61" s="718"/>
      <c r="H61" s="720">
        <v>6008</v>
      </c>
      <c r="I61" s="718"/>
      <c r="J61" s="720">
        <v>2995</v>
      </c>
      <c r="K61" s="718"/>
      <c r="L61" s="718"/>
      <c r="M61" s="720">
        <v>1726</v>
      </c>
      <c r="N61" s="718"/>
      <c r="O61" s="718">
        <v>566</v>
      </c>
      <c r="P61" s="718"/>
      <c r="Q61" s="718">
        <v>166</v>
      </c>
      <c r="R61" s="718"/>
      <c r="S61" s="718"/>
      <c r="T61" s="718">
        <v>75</v>
      </c>
      <c r="U61" s="718"/>
      <c r="V61" s="719">
        <v>2.2000000000000002</v>
      </c>
    </row>
    <row r="62" spans="1:22" ht="20.100000000000001" hidden="1" customHeight="1">
      <c r="A62" s="701" t="s">
        <v>677</v>
      </c>
      <c r="B62" s="720">
        <v>15360</v>
      </c>
      <c r="C62" s="718"/>
      <c r="D62" s="718"/>
      <c r="E62" s="720">
        <v>5147</v>
      </c>
      <c r="F62" s="718"/>
      <c r="G62" s="718"/>
      <c r="H62" s="720">
        <v>5427</v>
      </c>
      <c r="I62" s="718"/>
      <c r="J62" s="720">
        <v>2699</v>
      </c>
      <c r="K62" s="718"/>
      <c r="L62" s="718"/>
      <c r="M62" s="720">
        <v>1383</v>
      </c>
      <c r="N62" s="718"/>
      <c r="O62" s="718">
        <v>501</v>
      </c>
      <c r="P62" s="718"/>
      <c r="Q62" s="718">
        <v>148</v>
      </c>
      <c r="R62" s="718"/>
      <c r="S62" s="718"/>
      <c r="T62" s="718">
        <v>55</v>
      </c>
      <c r="U62" s="718"/>
      <c r="V62" s="719">
        <v>2.2000000000000002</v>
      </c>
    </row>
    <row r="63" spans="1:22" ht="20.100000000000001" hidden="1" customHeight="1">
      <c r="A63" s="701" t="s">
        <v>678</v>
      </c>
      <c r="B63" s="720">
        <v>17710</v>
      </c>
      <c r="C63" s="718"/>
      <c r="D63" s="718"/>
      <c r="E63" s="720">
        <v>5433</v>
      </c>
      <c r="F63" s="718"/>
      <c r="G63" s="718"/>
      <c r="H63" s="720">
        <v>5427</v>
      </c>
      <c r="I63" s="718"/>
      <c r="J63" s="720">
        <v>3370</v>
      </c>
      <c r="K63" s="718"/>
      <c r="L63" s="718"/>
      <c r="M63" s="720">
        <v>2290</v>
      </c>
      <c r="N63" s="718"/>
      <c r="O63" s="718">
        <v>839</v>
      </c>
      <c r="P63" s="718"/>
      <c r="Q63" s="718">
        <v>259</v>
      </c>
      <c r="R63" s="718"/>
      <c r="S63" s="718"/>
      <c r="T63" s="718">
        <v>92</v>
      </c>
      <c r="U63" s="718"/>
      <c r="V63" s="719">
        <v>2.4</v>
      </c>
    </row>
    <row r="64" spans="1:22" ht="20.100000000000001" hidden="1" customHeight="1">
      <c r="A64" s="701" t="s">
        <v>679</v>
      </c>
      <c r="B64" s="720">
        <v>10274</v>
      </c>
      <c r="C64" s="718"/>
      <c r="D64" s="718"/>
      <c r="E64" s="720">
        <v>3890</v>
      </c>
      <c r="F64" s="718"/>
      <c r="G64" s="718"/>
      <c r="H64" s="720">
        <v>2936</v>
      </c>
      <c r="I64" s="718"/>
      <c r="J64" s="720">
        <v>1670</v>
      </c>
      <c r="K64" s="718"/>
      <c r="L64" s="718"/>
      <c r="M64" s="720">
        <v>1215</v>
      </c>
      <c r="N64" s="718"/>
      <c r="O64" s="718">
        <v>390</v>
      </c>
      <c r="P64" s="718"/>
      <c r="Q64" s="718">
        <v>125</v>
      </c>
      <c r="R64" s="718"/>
      <c r="S64" s="718"/>
      <c r="T64" s="718">
        <v>48</v>
      </c>
      <c r="U64" s="718"/>
      <c r="V64" s="719">
        <v>2.2000000000000002</v>
      </c>
    </row>
    <row r="65" spans="1:22" ht="20.100000000000001" hidden="1" customHeight="1">
      <c r="A65" s="701" t="s">
        <v>680</v>
      </c>
      <c r="B65" s="720">
        <v>8869</v>
      </c>
      <c r="C65" s="718"/>
      <c r="D65" s="718"/>
      <c r="E65" s="720">
        <v>2909</v>
      </c>
      <c r="F65" s="718"/>
      <c r="G65" s="718"/>
      <c r="H65" s="720">
        <v>2695</v>
      </c>
      <c r="I65" s="718"/>
      <c r="J65" s="720">
        <v>1611</v>
      </c>
      <c r="K65" s="718"/>
      <c r="L65" s="718"/>
      <c r="M65" s="720">
        <v>1132</v>
      </c>
      <c r="N65" s="718"/>
      <c r="O65" s="718">
        <v>381</v>
      </c>
      <c r="P65" s="718"/>
      <c r="Q65" s="718">
        <v>100</v>
      </c>
      <c r="R65" s="718"/>
      <c r="S65" s="718"/>
      <c r="T65" s="718">
        <v>41</v>
      </c>
      <c r="U65" s="718"/>
      <c r="V65" s="719">
        <v>2.2999999999999998</v>
      </c>
    </row>
    <row r="66" spans="1:22" ht="20.100000000000001" hidden="1" customHeight="1">
      <c r="A66" s="701" t="s">
        <v>681</v>
      </c>
      <c r="B66" s="720">
        <v>12697</v>
      </c>
      <c r="C66" s="718"/>
      <c r="D66" s="718"/>
      <c r="E66" s="720">
        <v>4251</v>
      </c>
      <c r="F66" s="718"/>
      <c r="G66" s="718"/>
      <c r="H66" s="720">
        <v>3827</v>
      </c>
      <c r="I66" s="718"/>
      <c r="J66" s="720">
        <v>2264</v>
      </c>
      <c r="K66" s="718"/>
      <c r="L66" s="718"/>
      <c r="M66" s="720">
        <v>1645</v>
      </c>
      <c r="N66" s="718"/>
      <c r="O66" s="718">
        <v>513</v>
      </c>
      <c r="P66" s="718"/>
      <c r="Q66" s="718">
        <v>148</v>
      </c>
      <c r="R66" s="718"/>
      <c r="S66" s="718"/>
      <c r="T66" s="718">
        <v>49</v>
      </c>
      <c r="U66" s="718"/>
      <c r="V66" s="719">
        <v>2.2999999999999998</v>
      </c>
    </row>
    <row r="67" spans="1:22" ht="20.100000000000001" hidden="1" customHeight="1">
      <c r="A67" s="701" t="s">
        <v>682</v>
      </c>
      <c r="B67" s="720">
        <v>12160</v>
      </c>
      <c r="C67" s="718"/>
      <c r="D67" s="718"/>
      <c r="E67" s="720">
        <v>4821</v>
      </c>
      <c r="F67" s="718"/>
      <c r="G67" s="718"/>
      <c r="H67" s="720">
        <v>3825</v>
      </c>
      <c r="I67" s="718"/>
      <c r="J67" s="720">
        <v>1931</v>
      </c>
      <c r="K67" s="718"/>
      <c r="L67" s="718"/>
      <c r="M67" s="720">
        <v>1061</v>
      </c>
      <c r="N67" s="718"/>
      <c r="O67" s="718">
        <v>368</v>
      </c>
      <c r="P67" s="718"/>
      <c r="Q67" s="718">
        <v>118</v>
      </c>
      <c r="R67" s="718"/>
      <c r="S67" s="718"/>
      <c r="T67" s="718">
        <v>36</v>
      </c>
      <c r="U67" s="718"/>
      <c r="V67" s="719">
        <v>2.1</v>
      </c>
    </row>
    <row r="68" spans="1:22" ht="20.100000000000001" hidden="1" customHeight="1">
      <c r="A68" s="701" t="s">
        <v>718</v>
      </c>
      <c r="B68" s="720">
        <v>11358</v>
      </c>
      <c r="C68" s="718"/>
      <c r="D68" s="718"/>
      <c r="E68" s="720">
        <v>3906</v>
      </c>
      <c r="F68" s="718"/>
      <c r="G68" s="718"/>
      <c r="H68" s="720">
        <v>4026</v>
      </c>
      <c r="I68" s="718"/>
      <c r="J68" s="720">
        <v>1863</v>
      </c>
      <c r="K68" s="718"/>
      <c r="L68" s="718"/>
      <c r="M68" s="720">
        <v>1063</v>
      </c>
      <c r="N68" s="718"/>
      <c r="O68" s="718">
        <v>362</v>
      </c>
      <c r="P68" s="718"/>
      <c r="Q68" s="718">
        <v>106</v>
      </c>
      <c r="R68" s="718"/>
      <c r="S68" s="718"/>
      <c r="T68" s="718">
        <v>32</v>
      </c>
      <c r="U68" s="718"/>
      <c r="V68" s="719">
        <v>2.2000000000000002</v>
      </c>
    </row>
    <row r="69" spans="1:22" s="722" customFormat="1" ht="30" customHeight="1">
      <c r="A69" s="1196">
        <v>2018</v>
      </c>
      <c r="B69" s="1197">
        <v>28314</v>
      </c>
      <c r="C69" s="1197"/>
      <c r="D69" s="1197"/>
      <c r="E69" s="1197">
        <v>9063</v>
      </c>
      <c r="F69" s="1197"/>
      <c r="G69" s="1197"/>
      <c r="H69" s="1197">
        <v>9754</v>
      </c>
      <c r="I69" s="1197"/>
      <c r="J69" s="1197">
        <v>5004</v>
      </c>
      <c r="K69" s="1197"/>
      <c r="L69" s="1197"/>
      <c r="M69" s="1197">
        <v>3125</v>
      </c>
      <c r="N69" s="1197"/>
      <c r="O69" s="1197">
        <v>998</v>
      </c>
      <c r="P69" s="1197"/>
      <c r="Q69" s="1197">
        <v>274</v>
      </c>
      <c r="R69" s="1197"/>
      <c r="S69" s="1197"/>
      <c r="T69" s="1197">
        <v>96</v>
      </c>
      <c r="U69" s="1198"/>
      <c r="V69" s="1199">
        <v>2.2999999999999998</v>
      </c>
    </row>
    <row r="70" spans="1:22" s="952" customFormat="1" ht="20.100000000000001" customHeight="1">
      <c r="A70" s="949"/>
      <c r="B70" s="986"/>
      <c r="C70" s="950"/>
      <c r="D70" s="950"/>
      <c r="E70" s="950"/>
      <c r="F70" s="950"/>
      <c r="G70" s="950"/>
      <c r="H70" s="950"/>
      <c r="I70" s="950"/>
      <c r="J70" s="950"/>
      <c r="K70" s="950"/>
      <c r="L70" s="950"/>
      <c r="M70" s="950"/>
      <c r="N70" s="950"/>
      <c r="O70" s="950"/>
      <c r="P70" s="950"/>
      <c r="Q70" s="950"/>
      <c r="R70" s="950"/>
      <c r="S70" s="950"/>
      <c r="T70" s="950"/>
      <c r="U70" s="950"/>
      <c r="V70" s="951"/>
    </row>
    <row r="71" spans="1:22">
      <c r="A71" s="723"/>
      <c r="B71" s="724"/>
      <c r="C71" s="724"/>
      <c r="D71" s="724"/>
      <c r="E71" s="724"/>
      <c r="F71" s="724"/>
      <c r="G71" s="724"/>
      <c r="H71" s="724"/>
      <c r="I71" s="724"/>
      <c r="J71" s="724"/>
      <c r="K71" s="724"/>
      <c r="L71" s="724"/>
      <c r="M71" s="724"/>
      <c r="N71" s="724"/>
      <c r="O71" s="724"/>
      <c r="P71" s="724"/>
      <c r="Q71" s="724"/>
      <c r="R71" s="724"/>
      <c r="S71" s="724"/>
      <c r="T71" s="724"/>
      <c r="U71" s="724"/>
      <c r="V71" s="725"/>
    </row>
    <row r="72" spans="1:22" ht="117" customHeight="1">
      <c r="A72" s="1183" t="s">
        <v>744</v>
      </c>
      <c r="B72" s="1183"/>
      <c r="C72" s="1183"/>
      <c r="D72" s="1183"/>
      <c r="E72" s="1183"/>
      <c r="F72" s="1183"/>
      <c r="G72" s="1183"/>
      <c r="H72" s="1183"/>
      <c r="I72" s="1183"/>
      <c r="J72" s="1183"/>
      <c r="K72" s="1183"/>
      <c r="L72" s="1183"/>
      <c r="M72" s="1183"/>
      <c r="N72" s="1183"/>
      <c r="O72" s="1183"/>
      <c r="P72" s="1183"/>
      <c r="Q72" s="1183"/>
      <c r="R72" s="1183"/>
      <c r="S72" s="1183"/>
      <c r="T72" s="1183"/>
      <c r="U72" s="1183"/>
      <c r="V72" s="1183"/>
    </row>
    <row r="73" spans="1:22">
      <c r="A73" s="712" t="s">
        <v>725</v>
      </c>
      <c r="U73" s="1184" t="s">
        <v>724</v>
      </c>
      <c r="V73" s="1184"/>
    </row>
  </sheetData>
  <mergeCells count="17">
    <mergeCell ref="P7:Q8"/>
    <mergeCell ref="R7:T8"/>
    <mergeCell ref="U7:V8"/>
    <mergeCell ref="A72:V72"/>
    <mergeCell ref="U73:V73"/>
    <mergeCell ref="A2:V2"/>
    <mergeCell ref="A4:J4"/>
    <mergeCell ref="A5:A8"/>
    <mergeCell ref="B5:B8"/>
    <mergeCell ref="C5:T6"/>
    <mergeCell ref="U5:V6"/>
    <mergeCell ref="C7:E8"/>
    <mergeCell ref="F7:H8"/>
    <mergeCell ref="I7:J8"/>
    <mergeCell ref="A3:V3"/>
    <mergeCell ref="K7:M8"/>
    <mergeCell ref="N7:O8"/>
  </mergeCells>
  <phoneticPr fontId="6" type="noConversion"/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117"/>
  <sheetViews>
    <sheetView view="pageBreakPreview" zoomScaleNormal="100" workbookViewId="0">
      <pane xSplit="16" ySplit="8" topLeftCell="Q51" activePane="bottomRight" state="frozen"/>
      <selection activeCell="N24" sqref="N24"/>
      <selection pane="topRight" activeCell="N24" sqref="N24"/>
      <selection pane="bottomLeft" activeCell="N24" sqref="N24"/>
      <selection pane="bottomRight" activeCell="M61" sqref="M61"/>
    </sheetView>
  </sheetViews>
  <sheetFormatPr defaultRowHeight="13.5"/>
  <cols>
    <col min="1" max="1" width="8.42578125" style="26" customWidth="1"/>
    <col min="2" max="2" width="14" style="26" bestFit="1" customWidth="1"/>
    <col min="3" max="3" width="10.5703125" style="26" bestFit="1" customWidth="1"/>
    <col min="4" max="5" width="10" style="26" bestFit="1" customWidth="1"/>
    <col min="6" max="6" width="10.5703125" style="26" bestFit="1" customWidth="1"/>
    <col min="7" max="7" width="10" style="26" bestFit="1" customWidth="1"/>
    <col min="8" max="8" width="11.28515625" style="26" bestFit="1" customWidth="1"/>
    <col min="9" max="9" width="11.7109375" style="26" bestFit="1" customWidth="1"/>
    <col min="10" max="10" width="10" style="26" bestFit="1" customWidth="1"/>
    <col min="11" max="11" width="7.140625" style="26" bestFit="1" customWidth="1"/>
    <col min="12" max="12" width="15.28515625" style="26" customWidth="1"/>
    <col min="13" max="13" width="16.28515625" style="26" customWidth="1"/>
    <col min="14" max="14" width="15" style="26" bestFit="1" customWidth="1"/>
    <col min="15" max="15" width="7.140625" style="26" bestFit="1" customWidth="1"/>
    <col min="16" max="16" width="16.85546875" style="26" customWidth="1"/>
    <col min="17" max="16384" width="9.140625" style="26"/>
  </cols>
  <sheetData>
    <row r="1" spans="1:16" s="24" customFormat="1" ht="24.95" customHeight="1">
      <c r="A1" s="175"/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</row>
    <row r="2" spans="1:16" s="25" customFormat="1" ht="30" customHeight="1">
      <c r="A2" s="246" t="s">
        <v>421</v>
      </c>
      <c r="B2" s="247"/>
      <c r="C2" s="247"/>
      <c r="D2" s="247"/>
      <c r="E2" s="247"/>
      <c r="F2" s="248"/>
      <c r="G2" s="248"/>
      <c r="H2" s="248"/>
      <c r="I2" s="248"/>
      <c r="J2" s="248"/>
      <c r="K2" s="248"/>
      <c r="L2" s="248"/>
      <c r="M2" s="247"/>
      <c r="N2" s="247"/>
      <c r="O2" s="247"/>
      <c r="P2" s="247"/>
    </row>
    <row r="3" spans="1:16" ht="30" customHeight="1">
      <c r="A3" s="249" t="s">
        <v>507</v>
      </c>
      <c r="B3" s="250"/>
      <c r="C3" s="250"/>
      <c r="D3" s="250"/>
      <c r="E3" s="250"/>
      <c r="F3" s="251"/>
      <c r="G3" s="251"/>
      <c r="H3" s="251"/>
      <c r="I3" s="251"/>
      <c r="J3" s="251"/>
      <c r="K3" s="251"/>
      <c r="L3" s="251"/>
      <c r="M3" s="250"/>
      <c r="N3" s="250"/>
      <c r="O3" s="250"/>
      <c r="P3" s="250"/>
    </row>
    <row r="4" spans="1:16" s="27" customFormat="1" ht="15" customHeight="1">
      <c r="A4" s="252" t="s">
        <v>100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3" t="s">
        <v>2</v>
      </c>
      <c r="N4" s="253"/>
      <c r="O4" s="252"/>
      <c r="P4" s="253" t="s">
        <v>645</v>
      </c>
    </row>
    <row r="5" spans="1:16" s="254" customFormat="1" ht="21" customHeight="1">
      <c r="A5" s="763" t="s">
        <v>481</v>
      </c>
      <c r="B5" s="763" t="s">
        <v>700</v>
      </c>
      <c r="C5" s="764"/>
      <c r="D5" s="764"/>
      <c r="E5" s="764"/>
      <c r="F5" s="765" t="s">
        <v>482</v>
      </c>
      <c r="G5" s="764"/>
      <c r="H5" s="764" t="s">
        <v>10</v>
      </c>
      <c r="I5" s="764"/>
      <c r="J5" s="764"/>
      <c r="K5" s="766"/>
      <c r="L5" s="767" t="s">
        <v>110</v>
      </c>
      <c r="M5" s="768" t="s">
        <v>107</v>
      </c>
      <c r="N5" s="769" t="s">
        <v>474</v>
      </c>
      <c r="O5" s="1055" t="s">
        <v>3</v>
      </c>
      <c r="P5" s="1056"/>
    </row>
    <row r="6" spans="1:16" s="254" customFormat="1" ht="18" customHeight="1">
      <c r="A6" s="763"/>
      <c r="B6" s="763"/>
      <c r="C6" s="770"/>
      <c r="D6" s="771"/>
      <c r="E6" s="772"/>
      <c r="F6" s="773"/>
      <c r="G6" s="774"/>
      <c r="H6" s="775"/>
      <c r="I6" s="776"/>
      <c r="J6" s="774"/>
      <c r="K6" s="775"/>
      <c r="L6" s="777" t="s">
        <v>109</v>
      </c>
      <c r="M6" s="778" t="s">
        <v>483</v>
      </c>
      <c r="N6" s="779" t="s">
        <v>108</v>
      </c>
      <c r="O6" s="1055" t="s">
        <v>535</v>
      </c>
      <c r="P6" s="1056"/>
    </row>
    <row r="7" spans="1:16" s="254" customFormat="1" ht="31.5">
      <c r="A7" s="763" t="s">
        <v>2</v>
      </c>
      <c r="B7" s="763" t="s">
        <v>101</v>
      </c>
      <c r="C7" s="777" t="s">
        <v>422</v>
      </c>
      <c r="D7" s="780" t="s">
        <v>6</v>
      </c>
      <c r="E7" s="777" t="s">
        <v>7</v>
      </c>
      <c r="F7" s="777" t="s">
        <v>103</v>
      </c>
      <c r="G7" s="780" t="s">
        <v>6</v>
      </c>
      <c r="H7" s="777" t="s">
        <v>7</v>
      </c>
      <c r="I7" s="781" t="s">
        <v>104</v>
      </c>
      <c r="J7" s="780" t="s">
        <v>6</v>
      </c>
      <c r="K7" s="777" t="s">
        <v>7</v>
      </c>
      <c r="L7" s="777" t="s">
        <v>55</v>
      </c>
      <c r="M7" s="782" t="s">
        <v>102</v>
      </c>
      <c r="N7" s="783" t="s">
        <v>640</v>
      </c>
      <c r="O7" s="782"/>
      <c r="P7" s="784" t="s">
        <v>479</v>
      </c>
    </row>
    <row r="8" spans="1:16" s="254" customFormat="1" ht="22.5" customHeight="1">
      <c r="A8" s="785" t="s">
        <v>8</v>
      </c>
      <c r="B8" s="786" t="s">
        <v>9</v>
      </c>
      <c r="C8" s="787" t="s">
        <v>16</v>
      </c>
      <c r="D8" s="788" t="s">
        <v>11</v>
      </c>
      <c r="E8" s="789" t="s">
        <v>12</v>
      </c>
      <c r="F8" s="788" t="s">
        <v>105</v>
      </c>
      <c r="G8" s="788"/>
      <c r="H8" s="789"/>
      <c r="I8" s="790" t="s">
        <v>106</v>
      </c>
      <c r="J8" s="788"/>
      <c r="K8" s="789"/>
      <c r="L8" s="789" t="s">
        <v>113</v>
      </c>
      <c r="M8" s="791" t="s">
        <v>13</v>
      </c>
      <c r="N8" s="792" t="s">
        <v>111</v>
      </c>
      <c r="O8" s="791"/>
      <c r="P8" s="793" t="s">
        <v>480</v>
      </c>
    </row>
    <row r="9" spans="1:16" ht="18" customHeight="1">
      <c r="A9" s="257">
        <v>1969</v>
      </c>
      <c r="B9" s="186">
        <v>20659</v>
      </c>
      <c r="C9" s="186">
        <v>123729</v>
      </c>
      <c r="D9" s="186">
        <v>63024</v>
      </c>
      <c r="E9" s="186">
        <v>60705</v>
      </c>
      <c r="F9" s="186">
        <v>123729</v>
      </c>
      <c r="G9" s="186">
        <v>63024</v>
      </c>
      <c r="H9" s="186">
        <v>60705</v>
      </c>
      <c r="I9" s="258" t="s">
        <v>29</v>
      </c>
      <c r="J9" s="258" t="s">
        <v>29</v>
      </c>
      <c r="K9" s="258" t="s">
        <v>29</v>
      </c>
      <c r="L9" s="259">
        <v>-6.2311009389849268</v>
      </c>
      <c r="M9" s="260">
        <v>5.9891088629652938</v>
      </c>
      <c r="N9" s="258" t="s">
        <v>29</v>
      </c>
      <c r="O9" s="260">
        <v>73.956365809922289</v>
      </c>
      <c r="P9" s="261">
        <v>1673</v>
      </c>
    </row>
    <row r="10" spans="1:16" ht="18" customHeight="1">
      <c r="A10" s="257">
        <v>1970</v>
      </c>
      <c r="B10" s="186">
        <v>22363</v>
      </c>
      <c r="C10" s="186">
        <v>123929</v>
      </c>
      <c r="D10" s="186">
        <v>63088</v>
      </c>
      <c r="E10" s="186">
        <v>60841</v>
      </c>
      <c r="F10" s="186">
        <v>123929</v>
      </c>
      <c r="G10" s="186">
        <v>63088</v>
      </c>
      <c r="H10" s="186">
        <v>60841</v>
      </c>
      <c r="I10" s="258" t="s">
        <v>29</v>
      </c>
      <c r="J10" s="258" t="s">
        <v>29</v>
      </c>
      <c r="K10" s="258" t="s">
        <v>29</v>
      </c>
      <c r="L10" s="259">
        <v>0.16164359204390241</v>
      </c>
      <c r="M10" s="260">
        <v>5.5416983410097034</v>
      </c>
      <c r="N10" s="258" t="s">
        <v>29</v>
      </c>
      <c r="O10" s="260">
        <v>74.075911536162579</v>
      </c>
      <c r="P10" s="261">
        <v>1673</v>
      </c>
    </row>
    <row r="11" spans="1:16" ht="18" customHeight="1">
      <c r="A11" s="257">
        <v>1971</v>
      </c>
      <c r="B11" s="186">
        <v>21219</v>
      </c>
      <c r="C11" s="186">
        <v>121527</v>
      </c>
      <c r="D11" s="186">
        <v>61975</v>
      </c>
      <c r="E11" s="186">
        <v>59552</v>
      </c>
      <c r="F11" s="186">
        <v>121527</v>
      </c>
      <c r="G11" s="186">
        <v>61975</v>
      </c>
      <c r="H11" s="186">
        <v>59552</v>
      </c>
      <c r="I11" s="258" t="s">
        <v>29</v>
      </c>
      <c r="J11" s="258" t="s">
        <v>29</v>
      </c>
      <c r="K11" s="258" t="s">
        <v>29</v>
      </c>
      <c r="L11" s="259">
        <v>-1.9382065537525517</v>
      </c>
      <c r="M11" s="260">
        <v>5.7272727272727275</v>
      </c>
      <c r="N11" s="258" t="s">
        <v>29</v>
      </c>
      <c r="O11" s="260">
        <v>72.640167364016733</v>
      </c>
      <c r="P11" s="261">
        <v>1673</v>
      </c>
    </row>
    <row r="12" spans="1:16" ht="18" customHeight="1">
      <c r="A12" s="257">
        <v>1972</v>
      </c>
      <c r="B12" s="186">
        <v>21082</v>
      </c>
      <c r="C12" s="186">
        <v>120914</v>
      </c>
      <c r="D12" s="186">
        <v>61721</v>
      </c>
      <c r="E12" s="186">
        <v>59193</v>
      </c>
      <c r="F12" s="186">
        <v>120914</v>
      </c>
      <c r="G12" s="186">
        <v>61721</v>
      </c>
      <c r="H12" s="186">
        <v>59193</v>
      </c>
      <c r="I12" s="258" t="s">
        <v>29</v>
      </c>
      <c r="J12" s="258" t="s">
        <v>29</v>
      </c>
      <c r="K12" s="258" t="s">
        <v>29</v>
      </c>
      <c r="L12" s="259">
        <v>-0.50441465682523223</v>
      </c>
      <c r="M12" s="260">
        <v>5.7354140973342185</v>
      </c>
      <c r="N12" s="258" t="s">
        <v>29</v>
      </c>
      <c r="O12" s="260">
        <v>72.273759713090257</v>
      </c>
      <c r="P12" s="261">
        <v>1673</v>
      </c>
    </row>
    <row r="13" spans="1:16" ht="18" customHeight="1">
      <c r="A13" s="257">
        <v>1973</v>
      </c>
      <c r="B13" s="186">
        <v>21258</v>
      </c>
      <c r="C13" s="186">
        <v>121828</v>
      </c>
      <c r="D13" s="186">
        <v>62517</v>
      </c>
      <c r="E13" s="186">
        <v>59311</v>
      </c>
      <c r="F13" s="186">
        <v>121828</v>
      </c>
      <c r="G13" s="186">
        <v>62517</v>
      </c>
      <c r="H13" s="186">
        <v>59311</v>
      </c>
      <c r="I13" s="258" t="s">
        <v>29</v>
      </c>
      <c r="J13" s="258" t="s">
        <v>29</v>
      </c>
      <c r="K13" s="258" t="s">
        <v>29</v>
      </c>
      <c r="L13" s="259">
        <v>0.75590915857551644</v>
      </c>
      <c r="M13" s="260">
        <v>5.7309248282999343</v>
      </c>
      <c r="N13" s="258" t="s">
        <v>29</v>
      </c>
      <c r="O13" s="260">
        <v>72.820083682008374</v>
      </c>
      <c r="P13" s="261">
        <v>1673</v>
      </c>
    </row>
    <row r="14" spans="1:16" ht="18" customHeight="1">
      <c r="A14" s="257">
        <v>1974</v>
      </c>
      <c r="B14" s="186">
        <v>21208</v>
      </c>
      <c r="C14" s="186">
        <v>123134</v>
      </c>
      <c r="D14" s="186">
        <v>62916</v>
      </c>
      <c r="E14" s="186">
        <v>60218</v>
      </c>
      <c r="F14" s="186">
        <v>123134</v>
      </c>
      <c r="G14" s="186">
        <v>62916</v>
      </c>
      <c r="H14" s="186">
        <v>60218</v>
      </c>
      <c r="I14" s="258" t="s">
        <v>29</v>
      </c>
      <c r="J14" s="258" t="s">
        <v>29</v>
      </c>
      <c r="K14" s="258" t="s">
        <v>29</v>
      </c>
      <c r="L14" s="259">
        <v>1.0720031519847655</v>
      </c>
      <c r="M14" s="260">
        <v>5.8060165975103732</v>
      </c>
      <c r="N14" s="258" t="s">
        <v>29</v>
      </c>
      <c r="O14" s="260">
        <v>71.639099144175333</v>
      </c>
      <c r="P14" s="261">
        <v>1718.81</v>
      </c>
    </row>
    <row r="15" spans="1:16" ht="18" customHeight="1">
      <c r="A15" s="257">
        <v>1975</v>
      </c>
      <c r="B15" s="186">
        <v>22019</v>
      </c>
      <c r="C15" s="186">
        <v>120798</v>
      </c>
      <c r="D15" s="186">
        <v>61961</v>
      </c>
      <c r="E15" s="186">
        <v>58837</v>
      </c>
      <c r="F15" s="186">
        <v>120798</v>
      </c>
      <c r="G15" s="186">
        <v>61961</v>
      </c>
      <c r="H15" s="186">
        <v>58837</v>
      </c>
      <c r="I15" s="258" t="s">
        <v>29</v>
      </c>
      <c r="J15" s="258" t="s">
        <v>29</v>
      </c>
      <c r="K15" s="258" t="s">
        <v>29</v>
      </c>
      <c r="L15" s="259">
        <v>-1.8971202105023794</v>
      </c>
      <c r="M15" s="260">
        <v>5.4860802034606477</v>
      </c>
      <c r="N15" s="258" t="s">
        <v>29</v>
      </c>
      <c r="O15" s="260">
        <v>70.280019315689344</v>
      </c>
      <c r="P15" s="261">
        <v>1718.81</v>
      </c>
    </row>
    <row r="16" spans="1:16" ht="18" customHeight="1">
      <c r="A16" s="257">
        <v>1976</v>
      </c>
      <c r="B16" s="186">
        <v>21761</v>
      </c>
      <c r="C16" s="186">
        <v>117390</v>
      </c>
      <c r="D16" s="186">
        <v>60361</v>
      </c>
      <c r="E16" s="186">
        <v>57029</v>
      </c>
      <c r="F16" s="186">
        <v>117390</v>
      </c>
      <c r="G16" s="186">
        <v>60361</v>
      </c>
      <c r="H16" s="186">
        <v>57029</v>
      </c>
      <c r="I16" s="258" t="s">
        <v>29</v>
      </c>
      <c r="J16" s="258" t="s">
        <v>29</v>
      </c>
      <c r="K16" s="258" t="s">
        <v>29</v>
      </c>
      <c r="L16" s="259">
        <v>-2.8212387622311628</v>
      </c>
      <c r="M16" s="260">
        <v>5.3945131198014797</v>
      </c>
      <c r="N16" s="258" t="s">
        <v>29</v>
      </c>
      <c r="O16" s="260">
        <v>68.297252168651568</v>
      </c>
      <c r="P16" s="261">
        <v>1718.81</v>
      </c>
    </row>
    <row r="17" spans="1:16" ht="18" customHeight="1">
      <c r="A17" s="257">
        <v>1977</v>
      </c>
      <c r="B17" s="262">
        <v>20928</v>
      </c>
      <c r="C17" s="186">
        <v>115886</v>
      </c>
      <c r="D17" s="186">
        <v>59438</v>
      </c>
      <c r="E17" s="186">
        <v>56448</v>
      </c>
      <c r="F17" s="186">
        <v>115886</v>
      </c>
      <c r="G17" s="186">
        <v>59438</v>
      </c>
      <c r="H17" s="199">
        <v>56448</v>
      </c>
      <c r="I17" s="258" t="s">
        <v>29</v>
      </c>
      <c r="J17" s="258" t="s">
        <v>29</v>
      </c>
      <c r="K17" s="258" t="s">
        <v>29</v>
      </c>
      <c r="L17" s="259">
        <v>-1.2811994207343045</v>
      </c>
      <c r="M17" s="260">
        <v>5.5373662079510702</v>
      </c>
      <c r="N17" s="258" t="s">
        <v>29</v>
      </c>
      <c r="O17" s="260">
        <v>64.885051679152525</v>
      </c>
      <c r="P17" s="261">
        <v>1786.02</v>
      </c>
    </row>
    <row r="18" spans="1:16" ht="18" customHeight="1">
      <c r="A18" s="257">
        <v>1978</v>
      </c>
      <c r="B18" s="262">
        <v>20830</v>
      </c>
      <c r="C18" s="186">
        <v>113644</v>
      </c>
      <c r="D18" s="186">
        <v>58015</v>
      </c>
      <c r="E18" s="186">
        <v>55629</v>
      </c>
      <c r="F18" s="186">
        <v>113644</v>
      </c>
      <c r="G18" s="186">
        <v>58015</v>
      </c>
      <c r="H18" s="186">
        <v>55629</v>
      </c>
      <c r="I18" s="258" t="s">
        <v>29</v>
      </c>
      <c r="J18" s="258" t="s">
        <v>29</v>
      </c>
      <c r="K18" s="258" t="s">
        <v>29</v>
      </c>
      <c r="L18" s="259">
        <v>-1.9346599244084703</v>
      </c>
      <c r="M18" s="260">
        <v>5.4557849255880937</v>
      </c>
      <c r="N18" s="258" t="s">
        <v>29</v>
      </c>
      <c r="O18" s="260">
        <v>63.62974658738424</v>
      </c>
      <c r="P18" s="261">
        <v>1786.02</v>
      </c>
    </row>
    <row r="19" spans="1:16" ht="18" customHeight="1">
      <c r="A19" s="257">
        <v>1979</v>
      </c>
      <c r="B19" s="262">
        <v>20859</v>
      </c>
      <c r="C19" s="186">
        <v>110952</v>
      </c>
      <c r="D19" s="186">
        <v>56342</v>
      </c>
      <c r="E19" s="186">
        <v>54610</v>
      </c>
      <c r="F19" s="186">
        <v>110952</v>
      </c>
      <c r="G19" s="186">
        <v>56342</v>
      </c>
      <c r="H19" s="186">
        <v>54610</v>
      </c>
      <c r="I19" s="258" t="s">
        <v>29</v>
      </c>
      <c r="J19" s="258" t="s">
        <v>29</v>
      </c>
      <c r="K19" s="258" t="s">
        <v>29</v>
      </c>
      <c r="L19" s="259">
        <v>-2.3688008165851255</v>
      </c>
      <c r="M19" s="260">
        <v>5.3191428160506256</v>
      </c>
      <c r="N19" s="258" t="s">
        <v>29</v>
      </c>
      <c r="O19" s="260">
        <v>62.122484630631234</v>
      </c>
      <c r="P19" s="261">
        <v>1786.02</v>
      </c>
    </row>
    <row r="20" spans="1:16" ht="18" customHeight="1">
      <c r="A20" s="257">
        <v>1980</v>
      </c>
      <c r="B20" s="262">
        <v>20370</v>
      </c>
      <c r="C20" s="186">
        <v>101043</v>
      </c>
      <c r="D20" s="186">
        <v>51879</v>
      </c>
      <c r="E20" s="186">
        <v>49164</v>
      </c>
      <c r="F20" s="186">
        <v>101043</v>
      </c>
      <c r="G20" s="186">
        <v>51879</v>
      </c>
      <c r="H20" s="186">
        <v>49164</v>
      </c>
      <c r="I20" s="258" t="s">
        <v>29</v>
      </c>
      <c r="J20" s="258" t="s">
        <v>29</v>
      </c>
      <c r="K20" s="258" t="s">
        <v>29</v>
      </c>
      <c r="L20" s="259">
        <v>-8.9308890330953936</v>
      </c>
      <c r="M20" s="260">
        <v>4.9603829160530193</v>
      </c>
      <c r="N20" s="258" t="s">
        <v>29</v>
      </c>
      <c r="O20" s="260">
        <v>56.574394463667822</v>
      </c>
      <c r="P20" s="261">
        <v>1786.02</v>
      </c>
    </row>
    <row r="21" spans="1:16" ht="18" customHeight="1">
      <c r="A21" s="257">
        <v>1981</v>
      </c>
      <c r="B21" s="262">
        <v>20108</v>
      </c>
      <c r="C21" s="186">
        <v>100579</v>
      </c>
      <c r="D21" s="186">
        <v>51676</v>
      </c>
      <c r="E21" s="186">
        <v>48903</v>
      </c>
      <c r="F21" s="186">
        <v>100579</v>
      </c>
      <c r="G21" s="186">
        <v>51676</v>
      </c>
      <c r="H21" s="186">
        <v>48903</v>
      </c>
      <c r="I21" s="258" t="s">
        <v>29</v>
      </c>
      <c r="J21" s="258" t="s">
        <v>29</v>
      </c>
      <c r="K21" s="258" t="s">
        <v>29</v>
      </c>
      <c r="L21" s="259">
        <v>-0.45921043516126797</v>
      </c>
      <c r="M21" s="260">
        <v>5.001939526556594</v>
      </c>
      <c r="N21" s="258" t="s">
        <v>29</v>
      </c>
      <c r="O21" s="260">
        <v>56.296001925434204</v>
      </c>
      <c r="P21" s="261">
        <v>1786.61</v>
      </c>
    </row>
    <row r="22" spans="1:16" ht="18" customHeight="1">
      <c r="A22" s="257">
        <v>1982</v>
      </c>
      <c r="B22" s="262">
        <v>20130</v>
      </c>
      <c r="C22" s="186">
        <v>99511</v>
      </c>
      <c r="D22" s="186">
        <v>51338</v>
      </c>
      <c r="E22" s="186">
        <v>48173</v>
      </c>
      <c r="F22" s="186">
        <v>99511</v>
      </c>
      <c r="G22" s="186">
        <v>51338</v>
      </c>
      <c r="H22" s="186">
        <v>48173</v>
      </c>
      <c r="I22" s="258" t="s">
        <v>29</v>
      </c>
      <c r="J22" s="258" t="s">
        <v>29</v>
      </c>
      <c r="K22" s="258" t="s">
        <v>29</v>
      </c>
      <c r="L22" s="259">
        <v>-1.0618518776285306</v>
      </c>
      <c r="M22" s="260">
        <v>4.9434177844013911</v>
      </c>
      <c r="N22" s="258" t="s">
        <v>29</v>
      </c>
      <c r="O22" s="260">
        <v>55.697910020037838</v>
      </c>
      <c r="P22" s="261">
        <v>1786.62</v>
      </c>
    </row>
    <row r="23" spans="1:16" ht="18" customHeight="1">
      <c r="A23" s="257">
        <v>1983</v>
      </c>
      <c r="B23" s="262">
        <v>20335</v>
      </c>
      <c r="C23" s="186">
        <v>99456</v>
      </c>
      <c r="D23" s="186">
        <v>50978</v>
      </c>
      <c r="E23" s="186">
        <v>48478</v>
      </c>
      <c r="F23" s="186">
        <v>99456</v>
      </c>
      <c r="G23" s="186">
        <v>50978</v>
      </c>
      <c r="H23" s="186">
        <v>48478</v>
      </c>
      <c r="I23" s="258" t="s">
        <v>29</v>
      </c>
      <c r="J23" s="258" t="s">
        <v>29</v>
      </c>
      <c r="K23" s="258" t="s">
        <v>29</v>
      </c>
      <c r="L23" s="259">
        <v>-5.5270271628262202E-2</v>
      </c>
      <c r="M23" s="260">
        <v>4.8908777969018935</v>
      </c>
      <c r="N23" s="258" t="s">
        <v>29</v>
      </c>
      <c r="O23" s="260">
        <v>55.667125633878499</v>
      </c>
      <c r="P23" s="261">
        <v>1786.62</v>
      </c>
    </row>
    <row r="24" spans="1:16" ht="18" customHeight="1">
      <c r="A24" s="257">
        <v>1984</v>
      </c>
      <c r="B24" s="262">
        <v>20030</v>
      </c>
      <c r="C24" s="186">
        <v>97352</v>
      </c>
      <c r="D24" s="186">
        <v>49673</v>
      </c>
      <c r="E24" s="186">
        <v>47679</v>
      </c>
      <c r="F24" s="186">
        <v>97352</v>
      </c>
      <c r="G24" s="186">
        <v>49673</v>
      </c>
      <c r="H24" s="186">
        <v>47679</v>
      </c>
      <c r="I24" s="258" t="s">
        <v>29</v>
      </c>
      <c r="J24" s="258" t="s">
        <v>29</v>
      </c>
      <c r="K24" s="258" t="s">
        <v>29</v>
      </c>
      <c r="L24" s="259">
        <v>-2.1155083655083655</v>
      </c>
      <c r="M24" s="260">
        <v>4.8603095356964552</v>
      </c>
      <c r="N24" s="258" t="s">
        <v>29</v>
      </c>
      <c r="O24" s="260">
        <v>54.482164243421423</v>
      </c>
      <c r="P24" s="261">
        <v>1786.86</v>
      </c>
    </row>
    <row r="25" spans="1:16" ht="18" customHeight="1">
      <c r="A25" s="257">
        <v>1985</v>
      </c>
      <c r="B25" s="262">
        <v>20371</v>
      </c>
      <c r="C25" s="186">
        <v>90100</v>
      </c>
      <c r="D25" s="186">
        <v>46217</v>
      </c>
      <c r="E25" s="186">
        <v>43883</v>
      </c>
      <c r="F25" s="186">
        <v>90100</v>
      </c>
      <c r="G25" s="186">
        <v>46217</v>
      </c>
      <c r="H25" s="186">
        <v>43883</v>
      </c>
      <c r="I25" s="258" t="s">
        <v>29</v>
      </c>
      <c r="J25" s="258" t="s">
        <v>29</v>
      </c>
      <c r="K25" s="258" t="s">
        <v>29</v>
      </c>
      <c r="L25" s="259">
        <v>-7.4492563070096152</v>
      </c>
      <c r="M25" s="260">
        <v>4.4229541995974673</v>
      </c>
      <c r="N25" s="258" t="s">
        <v>29</v>
      </c>
      <c r="O25" s="260">
        <v>50.44369173921563</v>
      </c>
      <c r="P25" s="261">
        <v>1786.15</v>
      </c>
    </row>
    <row r="26" spans="1:16" ht="18" customHeight="1">
      <c r="A26" s="257">
        <v>1986</v>
      </c>
      <c r="B26" s="262">
        <v>20188</v>
      </c>
      <c r="C26" s="186">
        <v>90684</v>
      </c>
      <c r="D26" s="186">
        <v>46234</v>
      </c>
      <c r="E26" s="186">
        <v>44450</v>
      </c>
      <c r="F26" s="186">
        <v>90684</v>
      </c>
      <c r="G26" s="186">
        <v>46234</v>
      </c>
      <c r="H26" s="186">
        <v>44450</v>
      </c>
      <c r="I26" s="258" t="s">
        <v>29</v>
      </c>
      <c r="J26" s="258" t="s">
        <v>29</v>
      </c>
      <c r="K26" s="258" t="s">
        <v>29</v>
      </c>
      <c r="L26" s="259">
        <v>0.64816870144284133</v>
      </c>
      <c r="M26" s="260">
        <v>4.4919754309490783</v>
      </c>
      <c r="N26" s="258" t="s">
        <v>29</v>
      </c>
      <c r="O26" s="260">
        <v>50.770651960921533</v>
      </c>
      <c r="P26" s="261">
        <v>1786.15</v>
      </c>
    </row>
    <row r="27" spans="1:16" ht="18" customHeight="1">
      <c r="A27" s="257">
        <v>1987</v>
      </c>
      <c r="B27" s="262">
        <v>19947</v>
      </c>
      <c r="C27" s="186">
        <v>88395</v>
      </c>
      <c r="D27" s="186">
        <v>44846</v>
      </c>
      <c r="E27" s="186">
        <v>43549</v>
      </c>
      <c r="F27" s="186">
        <v>88395</v>
      </c>
      <c r="G27" s="186">
        <v>44846</v>
      </c>
      <c r="H27" s="186">
        <v>43549</v>
      </c>
      <c r="I27" s="258" t="s">
        <v>29</v>
      </c>
      <c r="J27" s="258" t="s">
        <v>29</v>
      </c>
      <c r="K27" s="258" t="s">
        <v>29</v>
      </c>
      <c r="L27" s="259">
        <v>-2.524149794892153</v>
      </c>
      <c r="M27" s="260">
        <v>4.431493457662806</v>
      </c>
      <c r="N27" s="258" t="s">
        <v>29</v>
      </c>
      <c r="O27" s="260">
        <v>49.573219973978198</v>
      </c>
      <c r="P27" s="261">
        <v>1786.12</v>
      </c>
    </row>
    <row r="28" spans="1:16" ht="18" customHeight="1">
      <c r="A28" s="257">
        <v>1988</v>
      </c>
      <c r="B28" s="262">
        <v>19792</v>
      </c>
      <c r="C28" s="186">
        <v>85531</v>
      </c>
      <c r="D28" s="186">
        <v>43227</v>
      </c>
      <c r="E28" s="186">
        <v>42304</v>
      </c>
      <c r="F28" s="186">
        <v>85531</v>
      </c>
      <c r="G28" s="186">
        <v>43227</v>
      </c>
      <c r="H28" s="186">
        <v>42304</v>
      </c>
      <c r="I28" s="258" t="s">
        <v>29</v>
      </c>
      <c r="J28" s="258" t="s">
        <v>29</v>
      </c>
      <c r="K28" s="258" t="s">
        <v>29</v>
      </c>
      <c r="L28" s="259">
        <v>-3.2400022625714127</v>
      </c>
      <c r="M28" s="260">
        <v>4.3214935327405009</v>
      </c>
      <c r="N28" s="258">
        <v>6561</v>
      </c>
      <c r="O28" s="260">
        <v>47.885675895081597</v>
      </c>
      <c r="P28" s="261">
        <v>1786.15</v>
      </c>
    </row>
    <row r="29" spans="1:16" ht="18" customHeight="1">
      <c r="A29" s="257">
        <v>1989</v>
      </c>
      <c r="B29" s="262">
        <v>19738</v>
      </c>
      <c r="C29" s="186">
        <v>84030</v>
      </c>
      <c r="D29" s="186">
        <v>42271</v>
      </c>
      <c r="E29" s="186">
        <v>41759</v>
      </c>
      <c r="F29" s="186">
        <v>84030</v>
      </c>
      <c r="G29" s="186">
        <v>42271</v>
      </c>
      <c r="H29" s="186">
        <v>41759</v>
      </c>
      <c r="I29" s="258" t="s">
        <v>29</v>
      </c>
      <c r="J29" s="258" t="s">
        <v>29</v>
      </c>
      <c r="K29" s="258" t="s">
        <v>29</v>
      </c>
      <c r="L29" s="259">
        <v>-1.7549192690369573</v>
      </c>
      <c r="M29" s="260">
        <v>4.2572702401459113</v>
      </c>
      <c r="N29" s="258">
        <v>6714</v>
      </c>
      <c r="O29" s="260">
        <v>47.028206850235058</v>
      </c>
      <c r="P29" s="261">
        <v>1786.8</v>
      </c>
    </row>
    <row r="30" spans="1:16" ht="18" customHeight="1">
      <c r="A30" s="257">
        <v>1990</v>
      </c>
      <c r="B30" s="262">
        <v>20032</v>
      </c>
      <c r="C30" s="186">
        <v>77795</v>
      </c>
      <c r="D30" s="186">
        <v>39304</v>
      </c>
      <c r="E30" s="186">
        <v>38491</v>
      </c>
      <c r="F30" s="186">
        <v>77795</v>
      </c>
      <c r="G30" s="186">
        <v>39304</v>
      </c>
      <c r="H30" s="186">
        <v>38491</v>
      </c>
      <c r="I30" s="258" t="s">
        <v>29</v>
      </c>
      <c r="J30" s="258" t="s">
        <v>29</v>
      </c>
      <c r="K30" s="258" t="s">
        <v>29</v>
      </c>
      <c r="L30" s="259">
        <v>-7.4199690586695235</v>
      </c>
      <c r="M30" s="260">
        <v>3.8835363418530351</v>
      </c>
      <c r="N30" s="258">
        <v>6579</v>
      </c>
      <c r="O30" s="260">
        <v>43.540434201026457</v>
      </c>
      <c r="P30" s="261">
        <v>1786.73</v>
      </c>
    </row>
    <row r="31" spans="1:16" ht="18" customHeight="1">
      <c r="A31" s="257">
        <v>1991</v>
      </c>
      <c r="B31" s="262">
        <v>20641</v>
      </c>
      <c r="C31" s="186">
        <v>80891</v>
      </c>
      <c r="D31" s="186">
        <v>40752</v>
      </c>
      <c r="E31" s="186">
        <v>40139</v>
      </c>
      <c r="F31" s="186">
        <v>80891</v>
      </c>
      <c r="G31" s="186">
        <v>40752</v>
      </c>
      <c r="H31" s="186">
        <v>40139</v>
      </c>
      <c r="I31" s="258" t="s">
        <v>29</v>
      </c>
      <c r="J31" s="258" t="s">
        <v>29</v>
      </c>
      <c r="K31" s="258" t="s">
        <v>29</v>
      </c>
      <c r="L31" s="259">
        <v>3.9796902114531783</v>
      </c>
      <c r="M31" s="260">
        <v>3.9189477254009013</v>
      </c>
      <c r="N31" s="258">
        <v>6848</v>
      </c>
      <c r="O31" s="260">
        <v>45.273715376306171</v>
      </c>
      <c r="P31" s="261">
        <v>1786.71</v>
      </c>
    </row>
    <row r="32" spans="1:16" ht="18" customHeight="1">
      <c r="A32" s="257">
        <v>1992</v>
      </c>
      <c r="B32" s="262">
        <v>21101</v>
      </c>
      <c r="C32" s="186">
        <v>79450</v>
      </c>
      <c r="D32" s="186">
        <v>40090</v>
      </c>
      <c r="E32" s="186">
        <v>39360</v>
      </c>
      <c r="F32" s="186">
        <v>79429</v>
      </c>
      <c r="G32" s="186">
        <v>40083</v>
      </c>
      <c r="H32" s="186">
        <v>39346</v>
      </c>
      <c r="I32" s="258">
        <v>21</v>
      </c>
      <c r="J32" s="258">
        <v>7</v>
      </c>
      <c r="K32" s="258">
        <v>14</v>
      </c>
      <c r="L32" s="259">
        <v>-1.7814095511243526</v>
      </c>
      <c r="M32" s="260">
        <v>3.7652243969480121</v>
      </c>
      <c r="N32" s="258">
        <v>6913</v>
      </c>
      <c r="O32" s="260">
        <v>44.462476915328217</v>
      </c>
      <c r="P32" s="261">
        <v>1786.9</v>
      </c>
    </row>
    <row r="33" spans="1:16" ht="18" customHeight="1">
      <c r="A33" s="257">
        <v>1993</v>
      </c>
      <c r="B33" s="262">
        <v>21445</v>
      </c>
      <c r="C33" s="186">
        <v>78095</v>
      </c>
      <c r="D33" s="186">
        <v>39501</v>
      </c>
      <c r="E33" s="186">
        <v>38594</v>
      </c>
      <c r="F33" s="186">
        <v>78071</v>
      </c>
      <c r="G33" s="186">
        <v>39493</v>
      </c>
      <c r="H33" s="186">
        <v>38578</v>
      </c>
      <c r="I33" s="258">
        <v>24</v>
      </c>
      <c r="J33" s="258">
        <v>8</v>
      </c>
      <c r="K33" s="258">
        <v>16</v>
      </c>
      <c r="L33" s="259">
        <v>-1.7054751415984897</v>
      </c>
      <c r="M33" s="260">
        <v>3.6416414082536721</v>
      </c>
      <c r="N33" s="258">
        <v>7023</v>
      </c>
      <c r="O33" s="260">
        <v>43.700756558331094</v>
      </c>
      <c r="P33" s="261">
        <v>1787.04</v>
      </c>
    </row>
    <row r="34" spans="1:16" ht="18" customHeight="1">
      <c r="A34" s="257">
        <v>1994</v>
      </c>
      <c r="B34" s="262">
        <v>21802</v>
      </c>
      <c r="C34" s="186">
        <v>77017</v>
      </c>
      <c r="D34" s="186">
        <v>38932</v>
      </c>
      <c r="E34" s="186">
        <v>38085</v>
      </c>
      <c r="F34" s="186">
        <v>76954</v>
      </c>
      <c r="G34" s="186">
        <v>38908</v>
      </c>
      <c r="H34" s="186">
        <v>38046</v>
      </c>
      <c r="I34" s="186">
        <v>63</v>
      </c>
      <c r="J34" s="186">
        <v>24</v>
      </c>
      <c r="K34" s="186">
        <v>39</v>
      </c>
      <c r="L34" s="259">
        <v>-1.3803700621038477</v>
      </c>
      <c r="M34" s="260">
        <v>3.5325658196495735</v>
      </c>
      <c r="N34" s="258">
        <v>7181</v>
      </c>
      <c r="O34" s="260">
        <v>42.343090253342716</v>
      </c>
      <c r="P34" s="261">
        <v>1818.88</v>
      </c>
    </row>
    <row r="35" spans="1:16" ht="18" customHeight="1">
      <c r="A35" s="257">
        <v>1995</v>
      </c>
      <c r="B35" s="262">
        <v>22273</v>
      </c>
      <c r="C35" s="186">
        <v>76028</v>
      </c>
      <c r="D35" s="186">
        <v>38581</v>
      </c>
      <c r="E35" s="186">
        <v>37447</v>
      </c>
      <c r="F35" s="186">
        <v>75976</v>
      </c>
      <c r="G35" s="186">
        <v>38557</v>
      </c>
      <c r="H35" s="186">
        <v>37419</v>
      </c>
      <c r="I35" s="186">
        <v>52</v>
      </c>
      <c r="J35" s="186">
        <v>24</v>
      </c>
      <c r="K35" s="186">
        <v>28</v>
      </c>
      <c r="L35" s="259">
        <v>-1.2841320747367464</v>
      </c>
      <c r="M35" s="260">
        <v>3.4134602433439589</v>
      </c>
      <c r="N35" s="258">
        <v>7425</v>
      </c>
      <c r="O35" s="260">
        <v>41.8025666120501</v>
      </c>
      <c r="P35" s="261">
        <v>1818.74</v>
      </c>
    </row>
    <row r="36" spans="1:16" ht="18" customHeight="1">
      <c r="A36" s="257">
        <v>1996</v>
      </c>
      <c r="B36" s="262">
        <v>22926</v>
      </c>
      <c r="C36" s="186">
        <v>75647</v>
      </c>
      <c r="D36" s="186">
        <v>38407</v>
      </c>
      <c r="E36" s="186">
        <v>37240</v>
      </c>
      <c r="F36" s="186">
        <v>75570</v>
      </c>
      <c r="G36" s="186">
        <v>38364</v>
      </c>
      <c r="H36" s="186">
        <v>37206</v>
      </c>
      <c r="I36" s="186">
        <v>77</v>
      </c>
      <c r="J36" s="186">
        <v>43</v>
      </c>
      <c r="K36" s="186">
        <v>34</v>
      </c>
      <c r="L36" s="259">
        <v>-0.50113116220339882</v>
      </c>
      <c r="M36" s="260">
        <v>3.2996161563290589</v>
      </c>
      <c r="N36" s="258">
        <v>7568</v>
      </c>
      <c r="O36" s="260">
        <v>41.593309617150432</v>
      </c>
      <c r="P36" s="261">
        <v>1818.73</v>
      </c>
    </row>
    <row r="37" spans="1:16" ht="18" customHeight="1">
      <c r="A37" s="257">
        <v>1997</v>
      </c>
      <c r="B37" s="262">
        <v>23544</v>
      </c>
      <c r="C37" s="186">
        <v>75295</v>
      </c>
      <c r="D37" s="186">
        <v>38273</v>
      </c>
      <c r="E37" s="186">
        <v>37022</v>
      </c>
      <c r="F37" s="186">
        <v>75200</v>
      </c>
      <c r="G37" s="186">
        <v>38224</v>
      </c>
      <c r="H37" s="186">
        <v>36976</v>
      </c>
      <c r="I37" s="186">
        <v>95</v>
      </c>
      <c r="J37" s="186">
        <v>49</v>
      </c>
      <c r="K37" s="186">
        <v>46</v>
      </c>
      <c r="L37" s="259">
        <v>-0.46531917987494548</v>
      </c>
      <c r="M37" s="260">
        <v>3.1980547060822291</v>
      </c>
      <c r="N37" s="186">
        <v>7759</v>
      </c>
      <c r="O37" s="260">
        <v>41.405687198579024</v>
      </c>
      <c r="P37" s="261">
        <v>1818.47</v>
      </c>
    </row>
    <row r="38" spans="1:16" ht="18" customHeight="1">
      <c r="A38" s="257">
        <v>1998</v>
      </c>
      <c r="B38" s="262">
        <v>24007</v>
      </c>
      <c r="C38" s="186">
        <v>75455</v>
      </c>
      <c r="D38" s="186">
        <v>38361</v>
      </c>
      <c r="E38" s="186">
        <v>37094</v>
      </c>
      <c r="F38" s="186">
        <v>75353</v>
      </c>
      <c r="G38" s="186">
        <v>38312</v>
      </c>
      <c r="H38" s="186">
        <v>37041</v>
      </c>
      <c r="I38" s="186">
        <v>102</v>
      </c>
      <c r="J38" s="186">
        <v>49</v>
      </c>
      <c r="K38" s="186">
        <v>53</v>
      </c>
      <c r="L38" s="259">
        <v>0.21249750979480708</v>
      </c>
      <c r="M38" s="260">
        <v>3.1430416128629148</v>
      </c>
      <c r="N38" s="186">
        <v>8081</v>
      </c>
      <c r="O38" s="260">
        <v>41.507368513700101</v>
      </c>
      <c r="P38" s="261">
        <v>1817.87</v>
      </c>
    </row>
    <row r="39" spans="1:16" ht="18" customHeight="1">
      <c r="A39" s="257">
        <v>1999</v>
      </c>
      <c r="B39" s="262">
        <v>24525</v>
      </c>
      <c r="C39" s="186">
        <v>75163</v>
      </c>
      <c r="D39" s="186">
        <v>38180</v>
      </c>
      <c r="E39" s="186">
        <v>36983</v>
      </c>
      <c r="F39" s="186">
        <v>75051</v>
      </c>
      <c r="G39" s="186">
        <v>38129</v>
      </c>
      <c r="H39" s="186">
        <v>36922</v>
      </c>
      <c r="I39" s="186">
        <v>112</v>
      </c>
      <c r="J39" s="186">
        <v>51</v>
      </c>
      <c r="K39" s="186">
        <v>61</v>
      </c>
      <c r="L39" s="259">
        <v>-0.38698562056855079</v>
      </c>
      <c r="M39" s="260">
        <v>3.0647502548419978</v>
      </c>
      <c r="N39" s="186">
        <v>8444</v>
      </c>
      <c r="O39" s="260">
        <v>41.347195863245041</v>
      </c>
      <c r="P39" s="261">
        <v>1817.85</v>
      </c>
    </row>
    <row r="40" spans="1:16" ht="18" customHeight="1">
      <c r="A40" s="257">
        <v>2000</v>
      </c>
      <c r="B40" s="262">
        <v>24930</v>
      </c>
      <c r="C40" s="186">
        <v>74813</v>
      </c>
      <c r="D40" s="186">
        <v>37874</v>
      </c>
      <c r="E40" s="186">
        <v>36939</v>
      </c>
      <c r="F40" s="186">
        <v>74637</v>
      </c>
      <c r="G40" s="186">
        <v>37811</v>
      </c>
      <c r="H40" s="186">
        <v>36826</v>
      </c>
      <c r="I40" s="186">
        <v>176</v>
      </c>
      <c r="J40" s="186">
        <v>63</v>
      </c>
      <c r="K40" s="186">
        <v>113</v>
      </c>
      <c r="L40" s="259">
        <v>-0.46565464390724159</v>
      </c>
      <c r="M40" s="260">
        <v>3.0009225832330526</v>
      </c>
      <c r="N40" s="186">
        <v>8884</v>
      </c>
      <c r="O40" s="260">
        <v>41.154660725582424</v>
      </c>
      <c r="P40" s="261">
        <v>1817.85</v>
      </c>
    </row>
    <row r="41" spans="1:16" ht="18" customHeight="1">
      <c r="A41" s="257">
        <v>2001</v>
      </c>
      <c r="B41" s="262">
        <v>25585</v>
      </c>
      <c r="C41" s="186">
        <v>74429</v>
      </c>
      <c r="D41" s="186">
        <v>37676</v>
      </c>
      <c r="E41" s="186">
        <v>36753</v>
      </c>
      <c r="F41" s="186">
        <v>74224</v>
      </c>
      <c r="G41" s="186">
        <v>37603</v>
      </c>
      <c r="H41" s="186">
        <v>36621</v>
      </c>
      <c r="I41" s="186">
        <v>205</v>
      </c>
      <c r="J41" s="186">
        <v>73</v>
      </c>
      <c r="K41" s="186">
        <v>132</v>
      </c>
      <c r="L41" s="259">
        <v>-0.51327977757876309</v>
      </c>
      <c r="M41" s="260">
        <v>2.9090873558725816</v>
      </c>
      <c r="N41" s="186">
        <v>9443</v>
      </c>
      <c r="O41" s="260">
        <v>40.942521274664578</v>
      </c>
      <c r="P41" s="261">
        <v>1817.89</v>
      </c>
    </row>
    <row r="42" spans="1:16" ht="18" customHeight="1">
      <c r="A42" s="257">
        <v>2002</v>
      </c>
      <c r="B42" s="262">
        <v>25666</v>
      </c>
      <c r="C42" s="186">
        <v>73096</v>
      </c>
      <c r="D42" s="186">
        <v>37013</v>
      </c>
      <c r="E42" s="186">
        <v>36083</v>
      </c>
      <c r="F42" s="186">
        <v>72805</v>
      </c>
      <c r="G42" s="186">
        <v>36916</v>
      </c>
      <c r="H42" s="186">
        <v>35889</v>
      </c>
      <c r="I42" s="186">
        <v>291</v>
      </c>
      <c r="J42" s="186">
        <v>97</v>
      </c>
      <c r="K42" s="186">
        <v>194</v>
      </c>
      <c r="L42" s="259">
        <v>-1.7909685740773087</v>
      </c>
      <c r="M42" s="260">
        <v>2.8479700771448608</v>
      </c>
      <c r="N42" s="186">
        <v>9950</v>
      </c>
      <c r="O42" s="260">
        <v>40.205936063012913</v>
      </c>
      <c r="P42" s="261">
        <v>1818.04</v>
      </c>
    </row>
    <row r="43" spans="1:16" ht="18" customHeight="1">
      <c r="A43" s="257">
        <v>2003</v>
      </c>
      <c r="B43" s="262">
        <v>25809</v>
      </c>
      <c r="C43" s="186">
        <v>72115</v>
      </c>
      <c r="D43" s="186">
        <v>36607</v>
      </c>
      <c r="E43" s="186">
        <v>35508</v>
      </c>
      <c r="F43" s="186">
        <v>71733</v>
      </c>
      <c r="G43" s="186">
        <v>36443</v>
      </c>
      <c r="H43" s="186">
        <v>35290</v>
      </c>
      <c r="I43" s="186">
        <v>382</v>
      </c>
      <c r="J43" s="186">
        <v>164</v>
      </c>
      <c r="K43" s="186">
        <v>218</v>
      </c>
      <c r="L43" s="259">
        <v>-1.3420707015431761</v>
      </c>
      <c r="M43" s="260">
        <v>2.7941803246929364</v>
      </c>
      <c r="N43" s="186">
        <v>10355</v>
      </c>
      <c r="O43" s="260">
        <v>39.669616973524249</v>
      </c>
      <c r="P43" s="261">
        <v>1817.89</v>
      </c>
    </row>
    <row r="44" spans="1:16" ht="18" customHeight="1">
      <c r="A44" s="257">
        <v>2004</v>
      </c>
      <c r="B44" s="263">
        <v>26896</v>
      </c>
      <c r="C44" s="186">
        <v>72727</v>
      </c>
      <c r="D44" s="186">
        <v>37097</v>
      </c>
      <c r="E44" s="186">
        <v>35630</v>
      </c>
      <c r="F44" s="186">
        <v>72317</v>
      </c>
      <c r="G44" s="263">
        <v>36902</v>
      </c>
      <c r="H44" s="263">
        <v>35415</v>
      </c>
      <c r="I44" s="186">
        <v>410</v>
      </c>
      <c r="J44" s="263">
        <v>195</v>
      </c>
      <c r="K44" s="263">
        <v>215</v>
      </c>
      <c r="L44" s="259">
        <v>0.84864452610413921</v>
      </c>
      <c r="M44" s="260">
        <v>2.7040080309339678</v>
      </c>
      <c r="N44" s="263">
        <v>10837</v>
      </c>
      <c r="O44" s="260">
        <v>40.005610807956344</v>
      </c>
      <c r="P44" s="264">
        <v>1817.92</v>
      </c>
    </row>
    <row r="45" spans="1:16" ht="18" customHeight="1">
      <c r="A45" s="257">
        <v>2005</v>
      </c>
      <c r="B45" s="263">
        <v>26997</v>
      </c>
      <c r="C45" s="186">
        <v>71837</v>
      </c>
      <c r="D45" s="186">
        <v>36718</v>
      </c>
      <c r="E45" s="186">
        <v>35119</v>
      </c>
      <c r="F45" s="186">
        <v>71324</v>
      </c>
      <c r="G45" s="263">
        <v>36417</v>
      </c>
      <c r="H45" s="263">
        <v>34907</v>
      </c>
      <c r="I45" s="186">
        <v>513</v>
      </c>
      <c r="J45" s="263">
        <v>301</v>
      </c>
      <c r="K45" s="263">
        <v>212</v>
      </c>
      <c r="L45" s="259">
        <v>-1.223754589079709</v>
      </c>
      <c r="M45" s="260">
        <v>2.6609252879949623</v>
      </c>
      <c r="N45" s="263">
        <v>11263</v>
      </c>
      <c r="O45" s="260">
        <v>39.516040309804609</v>
      </c>
      <c r="P45" s="264">
        <v>1817.92</v>
      </c>
    </row>
    <row r="46" spans="1:16" s="265" customFormat="1" ht="18" customHeight="1">
      <c r="A46" s="257">
        <v>2006</v>
      </c>
      <c r="B46" s="263">
        <v>27197</v>
      </c>
      <c r="C46" s="186">
        <v>70651</v>
      </c>
      <c r="D46" s="186">
        <v>36065</v>
      </c>
      <c r="E46" s="186">
        <v>34586</v>
      </c>
      <c r="F46" s="186">
        <v>70037</v>
      </c>
      <c r="G46" s="263">
        <v>35727</v>
      </c>
      <c r="H46" s="263">
        <v>34310</v>
      </c>
      <c r="I46" s="186">
        <v>614</v>
      </c>
      <c r="J46" s="263">
        <v>338</v>
      </c>
      <c r="K46" s="263">
        <v>276</v>
      </c>
      <c r="L46" s="259">
        <v>-1.6509598117961495</v>
      </c>
      <c r="M46" s="260">
        <v>2.5977497518108614</v>
      </c>
      <c r="N46" s="263">
        <v>11543</v>
      </c>
      <c r="O46" s="260">
        <v>38.862791260533783</v>
      </c>
      <c r="P46" s="264">
        <v>1817.96</v>
      </c>
    </row>
    <row r="47" spans="1:16" s="265" customFormat="1" ht="18" customHeight="1">
      <c r="A47" s="257">
        <v>2007</v>
      </c>
      <c r="B47" s="263">
        <v>27776</v>
      </c>
      <c r="C47" s="186">
        <v>70929</v>
      </c>
      <c r="D47" s="186">
        <v>36197</v>
      </c>
      <c r="E47" s="186">
        <v>34732</v>
      </c>
      <c r="F47" s="186">
        <v>70142</v>
      </c>
      <c r="G47" s="263">
        <v>35764</v>
      </c>
      <c r="H47" s="263">
        <v>34378</v>
      </c>
      <c r="I47" s="186">
        <v>787</v>
      </c>
      <c r="J47" s="263">
        <v>433</v>
      </c>
      <c r="K47" s="263">
        <v>354</v>
      </c>
      <c r="L47" s="259">
        <v>0.39348346095596665</v>
      </c>
      <c r="M47" s="260">
        <v>2.5536074308755761</v>
      </c>
      <c r="N47" s="263">
        <v>12130</v>
      </c>
      <c r="O47" s="260">
        <v>39.016353764996452</v>
      </c>
      <c r="P47" s="264">
        <v>1817.96</v>
      </c>
    </row>
    <row r="48" spans="1:16" s="265" customFormat="1" ht="18" customHeight="1">
      <c r="A48" s="257">
        <v>2008</v>
      </c>
      <c r="B48" s="263">
        <v>28486</v>
      </c>
      <c r="C48" s="186">
        <v>71160</v>
      </c>
      <c r="D48" s="186">
        <v>36225</v>
      </c>
      <c r="E48" s="186">
        <v>34935</v>
      </c>
      <c r="F48" s="186">
        <v>70360</v>
      </c>
      <c r="G48" s="263">
        <v>35824</v>
      </c>
      <c r="H48" s="263">
        <v>34536</v>
      </c>
      <c r="I48" s="186">
        <v>800</v>
      </c>
      <c r="J48" s="263">
        <v>401</v>
      </c>
      <c r="K48" s="263">
        <v>399</v>
      </c>
      <c r="L48" s="259">
        <v>0.3256777904665229</v>
      </c>
      <c r="M48" s="260">
        <v>2.4980692269886964</v>
      </c>
      <c r="N48" s="263">
        <v>12514</v>
      </c>
      <c r="O48" s="260">
        <v>39.127279125519607</v>
      </c>
      <c r="P48" s="264">
        <v>1818.68</v>
      </c>
    </row>
    <row r="49" spans="1:17" s="265" customFormat="1" ht="18" customHeight="1">
      <c r="A49" s="257">
        <v>2009</v>
      </c>
      <c r="B49" s="263">
        <v>28707</v>
      </c>
      <c r="C49" s="186">
        <v>70264</v>
      </c>
      <c r="D49" s="186">
        <v>35819</v>
      </c>
      <c r="E49" s="186">
        <v>34445</v>
      </c>
      <c r="F49" s="186">
        <v>69606</v>
      </c>
      <c r="G49" s="263">
        <v>35537</v>
      </c>
      <c r="H49" s="263">
        <v>34069</v>
      </c>
      <c r="I49" s="186">
        <v>658</v>
      </c>
      <c r="J49" s="263">
        <v>282</v>
      </c>
      <c r="K49" s="263">
        <v>376</v>
      </c>
      <c r="L49" s="259">
        <v>-1.2591343451377179</v>
      </c>
      <c r="M49" s="260">
        <v>2.4476260145609086</v>
      </c>
      <c r="N49" s="263">
        <v>12825</v>
      </c>
      <c r="O49" s="260">
        <v>38.630153555190255</v>
      </c>
      <c r="P49" s="264">
        <v>1818.89</v>
      </c>
    </row>
    <row r="50" spans="1:17" s="265" customFormat="1" ht="18" customHeight="1">
      <c r="A50" s="257">
        <v>2010</v>
      </c>
      <c r="B50" s="263">
        <v>29280</v>
      </c>
      <c r="C50" s="186">
        <v>70882</v>
      </c>
      <c r="D50" s="186">
        <v>36068</v>
      </c>
      <c r="E50" s="186">
        <v>34814</v>
      </c>
      <c r="F50" s="186">
        <v>69893</v>
      </c>
      <c r="G50" s="263">
        <v>35595</v>
      </c>
      <c r="H50" s="263">
        <v>34298</v>
      </c>
      <c r="I50" s="186">
        <v>989</v>
      </c>
      <c r="J50" s="263">
        <v>473</v>
      </c>
      <c r="K50" s="263">
        <v>516</v>
      </c>
      <c r="L50" s="259">
        <v>0.87954002049413638</v>
      </c>
      <c r="M50" s="260">
        <v>2.4208333333333334</v>
      </c>
      <c r="N50" s="263">
        <v>13188</v>
      </c>
      <c r="O50" s="260">
        <v>38.964137294135753</v>
      </c>
      <c r="P50" s="264">
        <v>1819.16</v>
      </c>
    </row>
    <row r="51" spans="1:17" s="265" customFormat="1" ht="18" customHeight="1">
      <c r="A51" s="257">
        <v>2011</v>
      </c>
      <c r="B51" s="266">
        <v>29648</v>
      </c>
      <c r="C51" s="187">
        <v>70734</v>
      </c>
      <c r="D51" s="187">
        <v>36003</v>
      </c>
      <c r="E51" s="187">
        <v>34731</v>
      </c>
      <c r="F51" s="187">
        <v>69899</v>
      </c>
      <c r="G51" s="267">
        <v>35639</v>
      </c>
      <c r="H51" s="267">
        <v>34260</v>
      </c>
      <c r="I51" s="187">
        <v>835</v>
      </c>
      <c r="J51" s="267">
        <v>364</v>
      </c>
      <c r="K51" s="267">
        <v>471</v>
      </c>
      <c r="L51" s="268">
        <v>-0.2087977201546232</v>
      </c>
      <c r="M51" s="269">
        <v>2.3857933081489477</v>
      </c>
      <c r="N51" s="263">
        <v>13524</v>
      </c>
      <c r="O51" s="269">
        <v>38.876156243301622</v>
      </c>
      <c r="P51" s="264">
        <v>1819.47</v>
      </c>
    </row>
    <row r="52" spans="1:17" s="265" customFormat="1" ht="18" customHeight="1">
      <c r="A52" s="257">
        <v>2012</v>
      </c>
      <c r="B52" s="266">
        <v>29894</v>
      </c>
      <c r="C52" s="187">
        <v>70401</v>
      </c>
      <c r="D52" s="187">
        <v>35836</v>
      </c>
      <c r="E52" s="187">
        <v>34565</v>
      </c>
      <c r="F52" s="187">
        <v>69727</v>
      </c>
      <c r="G52" s="267">
        <v>35548</v>
      </c>
      <c r="H52" s="267">
        <v>34179</v>
      </c>
      <c r="I52" s="187">
        <v>674</v>
      </c>
      <c r="J52" s="267">
        <v>288</v>
      </c>
      <c r="K52" s="267">
        <v>386</v>
      </c>
      <c r="L52" s="268">
        <v>-0.47077784375265075</v>
      </c>
      <c r="M52" s="269">
        <v>2.355021074463103</v>
      </c>
      <c r="N52" s="263">
        <v>13852</v>
      </c>
      <c r="O52" s="269">
        <v>38.688883149142427</v>
      </c>
      <c r="P52" s="264">
        <v>1819.67</v>
      </c>
    </row>
    <row r="53" spans="1:17" ht="18" customHeight="1">
      <c r="A53" s="257">
        <v>2013</v>
      </c>
      <c r="B53" s="266">
        <v>30885</v>
      </c>
      <c r="C53" s="187">
        <v>71360</v>
      </c>
      <c r="D53" s="187">
        <v>36531</v>
      </c>
      <c r="E53" s="187">
        <v>34829</v>
      </c>
      <c r="F53" s="187">
        <v>70638</v>
      </c>
      <c r="G53" s="267">
        <v>36181</v>
      </c>
      <c r="H53" s="267">
        <v>34457</v>
      </c>
      <c r="I53" s="187">
        <v>722</v>
      </c>
      <c r="J53" s="267">
        <v>350</v>
      </c>
      <c r="K53" s="267">
        <v>372</v>
      </c>
      <c r="L53" s="268">
        <v>1.4</v>
      </c>
      <c r="M53" s="269">
        <v>2.2999999999999998</v>
      </c>
      <c r="N53" s="263">
        <v>14159</v>
      </c>
      <c r="O53" s="269">
        <v>39.200000000000003</v>
      </c>
      <c r="P53" s="264">
        <v>1819.67</v>
      </c>
    </row>
    <row r="54" spans="1:17" s="265" customFormat="1" ht="18" customHeight="1">
      <c r="A54" s="257">
        <v>2014</v>
      </c>
      <c r="B54" s="266">
        <v>31183</v>
      </c>
      <c r="C54" s="187">
        <v>71256</v>
      </c>
      <c r="D54" s="187">
        <v>36440</v>
      </c>
      <c r="E54" s="187">
        <v>34816</v>
      </c>
      <c r="F54" s="187">
        <v>70451</v>
      </c>
      <c r="G54" s="267">
        <v>35996</v>
      </c>
      <c r="H54" s="267">
        <v>34455</v>
      </c>
      <c r="I54" s="187">
        <v>805</v>
      </c>
      <c r="J54" s="267">
        <v>444</v>
      </c>
      <c r="K54" s="267">
        <v>361</v>
      </c>
      <c r="L54" s="268">
        <v>0</v>
      </c>
      <c r="M54" s="269">
        <v>2.2999999999999998</v>
      </c>
      <c r="N54" s="263">
        <v>14400</v>
      </c>
      <c r="O54" s="269">
        <v>39.200000000000003</v>
      </c>
      <c r="P54" s="264">
        <v>1819.77</v>
      </c>
    </row>
    <row r="55" spans="1:17" s="265" customFormat="1" ht="18" customHeight="1">
      <c r="A55" s="257">
        <v>2015</v>
      </c>
      <c r="B55" s="266">
        <v>31443</v>
      </c>
      <c r="C55" s="187">
        <v>71159</v>
      </c>
      <c r="D55" s="187">
        <v>36363</v>
      </c>
      <c r="E55" s="187">
        <v>34796</v>
      </c>
      <c r="F55" s="187">
        <v>70336</v>
      </c>
      <c r="G55" s="267">
        <v>35906</v>
      </c>
      <c r="H55" s="267">
        <v>34430</v>
      </c>
      <c r="I55" s="187">
        <v>823</v>
      </c>
      <c r="J55" s="267">
        <v>457</v>
      </c>
      <c r="K55" s="267">
        <v>366</v>
      </c>
      <c r="L55" s="268">
        <v>-0.13612888739193893</v>
      </c>
      <c r="M55" s="269">
        <v>2.2631110263015617</v>
      </c>
      <c r="N55" s="263">
        <v>14739</v>
      </c>
      <c r="O55" s="269">
        <v>39.102004033343775</v>
      </c>
      <c r="P55" s="264">
        <v>1819.83</v>
      </c>
    </row>
    <row r="56" spans="1:17" s="265" customFormat="1" ht="18" customHeight="1">
      <c r="A56" s="257">
        <v>2016</v>
      </c>
      <c r="B56" s="266">
        <v>31851</v>
      </c>
      <c r="C56" s="187">
        <v>70961</v>
      </c>
      <c r="D56" s="187">
        <v>36246</v>
      </c>
      <c r="E56" s="187">
        <v>34715</v>
      </c>
      <c r="F56" s="187">
        <v>70076</v>
      </c>
      <c r="G56" s="267">
        <v>35738</v>
      </c>
      <c r="H56" s="267">
        <v>34338</v>
      </c>
      <c r="I56" s="187">
        <v>885</v>
      </c>
      <c r="J56" s="267">
        <v>508</v>
      </c>
      <c r="K56" s="267">
        <v>377</v>
      </c>
      <c r="L56" s="268">
        <v>-0.27825011593754828</v>
      </c>
      <c r="M56" s="269">
        <v>2.2279049323412137</v>
      </c>
      <c r="N56" s="1000">
        <v>14933</v>
      </c>
      <c r="O56" s="269">
        <v>38.986561473293264</v>
      </c>
      <c r="P56" s="264">
        <v>1820.14</v>
      </c>
    </row>
    <row r="57" spans="1:17" s="272" customFormat="1" ht="19.5" customHeight="1">
      <c r="A57" s="257">
        <v>2017</v>
      </c>
      <c r="B57" s="192">
        <v>32467</v>
      </c>
      <c r="C57" s="98">
        <f t="shared" ref="C57:C58" si="0">D57+E57</f>
        <v>71285</v>
      </c>
      <c r="D57" s="193">
        <v>36410</v>
      </c>
      <c r="E57" s="193">
        <v>34875</v>
      </c>
      <c r="F57" s="98">
        <f t="shared" ref="F57" si="1">SUM(G57:H57)</f>
        <v>70340</v>
      </c>
      <c r="G57" s="193">
        <v>35855</v>
      </c>
      <c r="H57" s="193">
        <v>34485</v>
      </c>
      <c r="I57" s="98">
        <f t="shared" ref="I57" si="2">SUM(J57:K57)</f>
        <v>945</v>
      </c>
      <c r="J57" s="193">
        <v>555</v>
      </c>
      <c r="K57" s="193">
        <v>390</v>
      </c>
      <c r="L57" s="268">
        <f>(C57-C56)/C56*100</f>
        <v>0.45658883048435051</v>
      </c>
      <c r="M57" s="270">
        <v>2.2000000000000002</v>
      </c>
      <c r="N57" s="1001">
        <v>15899</v>
      </c>
      <c r="O57" s="271" t="s">
        <v>508</v>
      </c>
      <c r="P57" s="194">
        <v>1820.2780318</v>
      </c>
    </row>
    <row r="58" spans="1:17" s="272" customFormat="1" ht="19.5" customHeight="1">
      <c r="A58" s="680">
        <v>2018</v>
      </c>
      <c r="B58" s="681">
        <v>32760</v>
      </c>
      <c r="C58" s="682">
        <f t="shared" si="0"/>
        <v>70898</v>
      </c>
      <c r="D58" s="682">
        <v>36227</v>
      </c>
      <c r="E58" s="682">
        <v>34671</v>
      </c>
      <c r="F58" s="682">
        <f t="shared" ref="F58" si="3">SUM(G58:H58)</f>
        <v>69949</v>
      </c>
      <c r="G58" s="683">
        <v>35671</v>
      </c>
      <c r="H58" s="682">
        <v>34278</v>
      </c>
      <c r="I58" s="682">
        <v>949</v>
      </c>
      <c r="J58" s="684">
        <v>556</v>
      </c>
      <c r="K58" s="683">
        <v>393</v>
      </c>
      <c r="L58" s="685">
        <f>(C58-C57)/C57*100</f>
        <v>-0.54289121133478291</v>
      </c>
      <c r="M58" s="686">
        <v>2.2000000000000002</v>
      </c>
      <c r="N58" s="682">
        <v>16406</v>
      </c>
      <c r="O58" s="687">
        <v>38.948995022420725</v>
      </c>
      <c r="P58" s="688">
        <v>1820.18</v>
      </c>
      <c r="Q58" s="679"/>
    </row>
    <row r="59" spans="1:17" s="277" customFormat="1" ht="15" customHeight="1">
      <c r="A59" s="273" t="s">
        <v>112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5"/>
      <c r="M59" s="276"/>
      <c r="N59" s="276"/>
      <c r="O59" s="274"/>
      <c r="P59" s="237"/>
    </row>
    <row r="60" spans="1:17" s="277" customFormat="1" ht="14.25" customHeight="1">
      <c r="A60" s="273" t="s">
        <v>704</v>
      </c>
      <c r="B60" s="263"/>
      <c r="C60" s="263"/>
      <c r="D60" s="263"/>
      <c r="E60" s="263"/>
      <c r="F60" s="263"/>
      <c r="G60" s="263"/>
      <c r="H60" s="263"/>
      <c r="I60" s="263"/>
      <c r="J60" s="263"/>
      <c r="K60" s="263"/>
      <c r="L60" s="268"/>
      <c r="M60" s="274"/>
      <c r="N60" s="278"/>
      <c r="O60" s="279"/>
      <c r="P60" s="264"/>
    </row>
    <row r="61" spans="1:17">
      <c r="A61" s="280"/>
    </row>
    <row r="62" spans="1:17">
      <c r="A62" s="281"/>
    </row>
    <row r="63" spans="1:17">
      <c r="A63" s="280"/>
    </row>
    <row r="64" spans="1:17">
      <c r="A64" s="280"/>
    </row>
    <row r="65" spans="1:1">
      <c r="A65" s="280"/>
    </row>
    <row r="66" spans="1:1">
      <c r="A66" s="280"/>
    </row>
    <row r="67" spans="1:1">
      <c r="A67" s="280"/>
    </row>
    <row r="68" spans="1:1">
      <c r="A68" s="280"/>
    </row>
    <row r="69" spans="1:1">
      <c r="A69" s="280"/>
    </row>
    <row r="70" spans="1:1">
      <c r="A70" s="280"/>
    </row>
    <row r="71" spans="1:1">
      <c r="A71" s="280"/>
    </row>
    <row r="72" spans="1:1">
      <c r="A72" s="280"/>
    </row>
    <row r="73" spans="1:1">
      <c r="A73" s="280"/>
    </row>
    <row r="74" spans="1:1">
      <c r="A74" s="280"/>
    </row>
    <row r="75" spans="1:1">
      <c r="A75" s="280"/>
    </row>
    <row r="76" spans="1:1">
      <c r="A76" s="280"/>
    </row>
    <row r="77" spans="1:1">
      <c r="A77" s="280"/>
    </row>
    <row r="78" spans="1:1">
      <c r="A78" s="280"/>
    </row>
    <row r="79" spans="1:1">
      <c r="A79" s="280"/>
    </row>
    <row r="80" spans="1:1">
      <c r="A80" s="280"/>
    </row>
    <row r="81" spans="1:1">
      <c r="A81" s="280"/>
    </row>
    <row r="82" spans="1:1">
      <c r="A82" s="280"/>
    </row>
    <row r="83" spans="1:1">
      <c r="A83" s="280"/>
    </row>
    <row r="84" spans="1:1">
      <c r="A84" s="280"/>
    </row>
    <row r="85" spans="1:1">
      <c r="A85" s="280"/>
    </row>
    <row r="86" spans="1:1">
      <c r="A86" s="280"/>
    </row>
    <row r="87" spans="1:1">
      <c r="A87" s="280"/>
    </row>
    <row r="88" spans="1:1">
      <c r="A88" s="280"/>
    </row>
    <row r="89" spans="1:1">
      <c r="A89" s="280"/>
    </row>
    <row r="90" spans="1:1">
      <c r="A90" s="280"/>
    </row>
    <row r="91" spans="1:1">
      <c r="A91" s="280"/>
    </row>
    <row r="92" spans="1:1">
      <c r="A92" s="280"/>
    </row>
    <row r="93" spans="1:1">
      <c r="A93" s="280"/>
    </row>
    <row r="94" spans="1:1">
      <c r="A94" s="280"/>
    </row>
    <row r="95" spans="1:1">
      <c r="A95" s="280"/>
    </row>
    <row r="96" spans="1:1">
      <c r="A96" s="280"/>
    </row>
    <row r="97" spans="1:1">
      <c r="A97" s="280"/>
    </row>
    <row r="98" spans="1:1">
      <c r="A98" s="280"/>
    </row>
    <row r="99" spans="1:1">
      <c r="A99" s="280"/>
    </row>
    <row r="100" spans="1:1">
      <c r="A100" s="280"/>
    </row>
    <row r="101" spans="1:1">
      <c r="A101" s="280"/>
    </row>
    <row r="102" spans="1:1">
      <c r="A102" s="280"/>
    </row>
    <row r="103" spans="1:1">
      <c r="A103" s="280"/>
    </row>
    <row r="104" spans="1:1">
      <c r="A104" s="280"/>
    </row>
    <row r="105" spans="1:1">
      <c r="A105" s="280"/>
    </row>
    <row r="106" spans="1:1">
      <c r="A106" s="280"/>
    </row>
    <row r="107" spans="1:1">
      <c r="A107" s="280"/>
    </row>
    <row r="108" spans="1:1">
      <c r="A108" s="280"/>
    </row>
    <row r="109" spans="1:1">
      <c r="A109" s="280"/>
    </row>
    <row r="110" spans="1:1">
      <c r="A110" s="280"/>
    </row>
    <row r="111" spans="1:1">
      <c r="A111" s="280"/>
    </row>
    <row r="112" spans="1:1">
      <c r="A112" s="280"/>
    </row>
    <row r="113" spans="1:1">
      <c r="A113" s="280"/>
    </row>
    <row r="114" spans="1:1">
      <c r="A114" s="280"/>
    </row>
    <row r="115" spans="1:1">
      <c r="A115" s="280"/>
    </row>
    <row r="116" spans="1:1">
      <c r="A116" s="280"/>
    </row>
    <row r="117" spans="1:1">
      <c r="A117" s="280"/>
    </row>
  </sheetData>
  <mergeCells count="2">
    <mergeCell ref="O5:P5"/>
    <mergeCell ref="O6:P6"/>
  </mergeCells>
  <phoneticPr fontId="4" type="noConversion"/>
  <printOptions horizontalCentered="1" gridLinesSet="0"/>
  <pageMargins left="0.15748031496062992" right="0.15748031496062992" top="0.39370078740157483" bottom="0.39370078740157483" header="0.39370078740157483" footer="0.39370078740157483"/>
  <pageSetup paperSize="9" scale="49" orientation="portrait" blackAndWhite="1" r:id="rId1"/>
  <headerFooter alignWithMargins="0"/>
  <rowBreaks count="1" manualBreakCount="1">
    <brk id="64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R119"/>
  <sheetViews>
    <sheetView view="pageBreakPreview" topLeftCell="A2" zoomScale="90" zoomScaleNormal="100" zoomScaleSheetLayoutView="90" workbookViewId="0">
      <pane ySplit="10" topLeftCell="A15" activePane="bottomLeft" state="frozen"/>
      <selection activeCell="N24" sqref="N24"/>
      <selection pane="bottomLeft" activeCell="L33" sqref="L33"/>
    </sheetView>
  </sheetViews>
  <sheetFormatPr defaultRowHeight="13.5" outlineLevelRow="1"/>
  <cols>
    <col min="1" max="1" width="14.42578125" style="427" customWidth="1"/>
    <col min="2" max="2" width="16.28515625" style="427" customWidth="1"/>
    <col min="3" max="3" width="14.28515625" style="427" customWidth="1"/>
    <col min="4" max="5" width="12.7109375" style="427" customWidth="1"/>
    <col min="6" max="6" width="14.28515625" style="427" customWidth="1"/>
    <col min="7" max="8" width="12.7109375" style="427" customWidth="1"/>
    <col min="9" max="12" width="13.7109375" style="427" customWidth="1"/>
    <col min="13" max="13" width="16.5703125" style="427" customWidth="1"/>
    <col min="14" max="16" width="13.7109375" style="427" customWidth="1"/>
    <col min="17" max="16384" width="9.140625" style="427"/>
  </cols>
  <sheetData>
    <row r="1" spans="1:16" s="415" customFormat="1" ht="24.95" customHeight="1">
      <c r="A1" s="641" t="s">
        <v>477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245"/>
      <c r="N1" s="413"/>
      <c r="O1" s="413"/>
      <c r="P1" s="642" t="s">
        <v>331</v>
      </c>
    </row>
    <row r="2" spans="1:16" s="415" customFormat="1" ht="24.95" customHeight="1">
      <c r="A2" s="641"/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245"/>
      <c r="N2" s="413"/>
      <c r="O2" s="413"/>
      <c r="P2" s="642"/>
    </row>
    <row r="3" spans="1:16" s="415" customFormat="1" ht="24.95" customHeight="1">
      <c r="A3" s="641"/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245"/>
      <c r="N3" s="413"/>
      <c r="O3" s="413"/>
      <c r="P3" s="642"/>
    </row>
    <row r="4" spans="1:16" s="423" customFormat="1" ht="24.95" customHeight="1">
      <c r="A4" s="416" t="s">
        <v>424</v>
      </c>
      <c r="B4" s="643"/>
      <c r="C4" s="643"/>
      <c r="D4" s="643"/>
      <c r="E4" s="643"/>
      <c r="F4" s="643"/>
      <c r="G4" s="643"/>
      <c r="H4" s="643"/>
      <c r="I4" s="416" t="s">
        <v>332</v>
      </c>
      <c r="J4" s="644"/>
      <c r="K4" s="643"/>
      <c r="L4" s="643"/>
      <c r="M4" s="643"/>
      <c r="N4" s="643"/>
      <c r="O4" s="643"/>
      <c r="P4" s="643"/>
    </row>
    <row r="5" spans="1:16" ht="28.5">
      <c r="A5" s="645"/>
      <c r="B5" s="646"/>
      <c r="C5" s="646"/>
      <c r="D5" s="646"/>
      <c r="E5" s="646"/>
      <c r="F5" s="646"/>
      <c r="G5" s="646"/>
      <c r="H5" s="646"/>
      <c r="I5" s="645" t="s">
        <v>114</v>
      </c>
      <c r="J5" s="646"/>
      <c r="K5" s="646"/>
      <c r="L5" s="646"/>
      <c r="M5" s="646"/>
      <c r="N5" s="646"/>
      <c r="O5" s="646"/>
      <c r="P5" s="646"/>
    </row>
    <row r="6" spans="1:16" s="431" customFormat="1" ht="15" customHeight="1" thickBot="1">
      <c r="A6" s="467" t="s">
        <v>56</v>
      </c>
      <c r="B6" s="467"/>
      <c r="C6" s="467"/>
      <c r="D6" s="467"/>
      <c r="E6" s="467"/>
      <c r="F6" s="467"/>
      <c r="G6" s="467"/>
      <c r="H6" s="253" t="s">
        <v>645</v>
      </c>
      <c r="I6" s="467" t="s">
        <v>56</v>
      </c>
      <c r="J6" s="467"/>
      <c r="K6" s="467"/>
      <c r="L6" s="647" t="s">
        <v>2</v>
      </c>
      <c r="M6" s="647"/>
      <c r="N6" s="647"/>
      <c r="O6" s="467"/>
      <c r="P6" s="253" t="s">
        <v>645</v>
      </c>
    </row>
    <row r="7" spans="1:16" s="648" customFormat="1" ht="18" customHeight="1">
      <c r="A7" s="802" t="s">
        <v>447</v>
      </c>
      <c r="B7" s="803" t="s">
        <v>703</v>
      </c>
      <c r="C7" s="804" t="s">
        <v>509</v>
      </c>
      <c r="D7" s="805"/>
      <c r="E7" s="805"/>
      <c r="F7" s="805"/>
      <c r="G7" s="805"/>
      <c r="H7" s="805"/>
      <c r="I7" s="804"/>
      <c r="J7" s="805"/>
      <c r="K7" s="806"/>
      <c r="L7" s="803" t="s">
        <v>4</v>
      </c>
      <c r="M7" s="807" t="s">
        <v>474</v>
      </c>
      <c r="N7" s="807" t="s">
        <v>770</v>
      </c>
      <c r="O7" s="807" t="s">
        <v>3</v>
      </c>
      <c r="P7" s="803"/>
    </row>
    <row r="8" spans="1:16" s="648" customFormat="1" ht="18" customHeight="1">
      <c r="A8" s="808"/>
      <c r="B8" s="808"/>
      <c r="C8" s="809" t="s">
        <v>491</v>
      </c>
      <c r="D8" s="809"/>
      <c r="E8" s="810"/>
      <c r="F8" s="809" t="s">
        <v>478</v>
      </c>
      <c r="G8" s="809"/>
      <c r="H8" s="811"/>
      <c r="I8" s="809" t="s">
        <v>506</v>
      </c>
      <c r="J8" s="809"/>
      <c r="K8" s="810"/>
      <c r="L8" s="812"/>
      <c r="M8" s="813" t="s">
        <v>87</v>
      </c>
      <c r="N8" s="813"/>
      <c r="O8" s="813"/>
      <c r="P8" s="812"/>
    </row>
    <row r="9" spans="1:16" s="648" customFormat="1" ht="18" customHeight="1">
      <c r="A9" s="808"/>
      <c r="B9" s="808" t="s">
        <v>83</v>
      </c>
      <c r="C9" s="814"/>
      <c r="D9" s="815" t="s">
        <v>6</v>
      </c>
      <c r="E9" s="816" t="s">
        <v>7</v>
      </c>
      <c r="F9" s="814" t="s">
        <v>72</v>
      </c>
      <c r="G9" s="815" t="s">
        <v>6</v>
      </c>
      <c r="H9" s="816" t="s">
        <v>7</v>
      </c>
      <c r="I9" s="814" t="s">
        <v>409</v>
      </c>
      <c r="J9" s="815" t="s">
        <v>6</v>
      </c>
      <c r="K9" s="816" t="s">
        <v>7</v>
      </c>
      <c r="L9" s="814" t="s">
        <v>57</v>
      </c>
      <c r="M9" s="813" t="s">
        <v>75</v>
      </c>
      <c r="N9" s="813" t="s">
        <v>438</v>
      </c>
      <c r="O9" s="813" t="s">
        <v>55</v>
      </c>
      <c r="P9" s="815" t="s">
        <v>479</v>
      </c>
    </row>
    <row r="10" spans="1:16" s="648" customFormat="1" ht="18" customHeight="1">
      <c r="A10" s="817" t="s">
        <v>418</v>
      </c>
      <c r="B10" s="817" t="s">
        <v>9</v>
      </c>
      <c r="C10" s="818"/>
      <c r="D10" s="819" t="s">
        <v>11</v>
      </c>
      <c r="E10" s="820" t="s">
        <v>12</v>
      </c>
      <c r="F10" s="818"/>
      <c r="G10" s="819"/>
      <c r="H10" s="820"/>
      <c r="I10" s="818"/>
      <c r="J10" s="819"/>
      <c r="K10" s="820"/>
      <c r="L10" s="818" t="s">
        <v>13</v>
      </c>
      <c r="M10" s="821" t="s">
        <v>74</v>
      </c>
      <c r="N10" s="821" t="s">
        <v>439</v>
      </c>
      <c r="O10" s="819" t="s">
        <v>73</v>
      </c>
      <c r="P10" s="819" t="s">
        <v>480</v>
      </c>
    </row>
    <row r="11" spans="1:16" s="652" customFormat="1" ht="27.75" hidden="1" customHeight="1">
      <c r="A11" s="433">
        <v>2011</v>
      </c>
      <c r="B11" s="649">
        <v>29648</v>
      </c>
      <c r="C11" s="649">
        <v>70734</v>
      </c>
      <c r="D11" s="649">
        <v>36003</v>
      </c>
      <c r="E11" s="649">
        <v>34731</v>
      </c>
      <c r="F11" s="649">
        <v>69899</v>
      </c>
      <c r="G11" s="649">
        <v>35639</v>
      </c>
      <c r="H11" s="649">
        <v>34260</v>
      </c>
      <c r="I11" s="649">
        <v>835</v>
      </c>
      <c r="J11" s="649">
        <v>364</v>
      </c>
      <c r="K11" s="649">
        <v>471</v>
      </c>
      <c r="L11" s="650">
        <v>2.3857933081489477</v>
      </c>
      <c r="M11" s="649">
        <v>13524</v>
      </c>
      <c r="N11" s="651"/>
      <c r="O11" s="650">
        <v>38.876156243301622</v>
      </c>
      <c r="P11" s="436">
        <v>1819.47</v>
      </c>
    </row>
    <row r="12" spans="1:16" s="652" customFormat="1" ht="27.75" hidden="1" customHeight="1">
      <c r="A12" s="433">
        <v>2012</v>
      </c>
      <c r="B12" s="649">
        <v>29894</v>
      </c>
      <c r="C12" s="649">
        <v>70401</v>
      </c>
      <c r="D12" s="649">
        <v>35836</v>
      </c>
      <c r="E12" s="649">
        <v>34565</v>
      </c>
      <c r="F12" s="649">
        <v>69727</v>
      </c>
      <c r="G12" s="649">
        <v>35548</v>
      </c>
      <c r="H12" s="649">
        <v>34179</v>
      </c>
      <c r="I12" s="649">
        <v>674</v>
      </c>
      <c r="J12" s="649">
        <v>288</v>
      </c>
      <c r="K12" s="649">
        <v>386</v>
      </c>
      <c r="L12" s="650">
        <v>2.355021074463103</v>
      </c>
      <c r="M12" s="649">
        <v>13852</v>
      </c>
      <c r="N12" s="651"/>
      <c r="O12" s="650">
        <v>38.688883149142427</v>
      </c>
      <c r="P12" s="436">
        <v>1819.67</v>
      </c>
    </row>
    <row r="13" spans="1:16" s="652" customFormat="1" ht="27.75" customHeight="1">
      <c r="A13" s="433">
        <v>2013</v>
      </c>
      <c r="B13" s="649">
        <v>30885</v>
      </c>
      <c r="C13" s="649">
        <v>71360</v>
      </c>
      <c r="D13" s="649">
        <v>36531</v>
      </c>
      <c r="E13" s="649">
        <v>34829</v>
      </c>
      <c r="F13" s="649">
        <v>70638</v>
      </c>
      <c r="G13" s="649">
        <v>36181</v>
      </c>
      <c r="H13" s="649">
        <v>34457</v>
      </c>
      <c r="I13" s="649">
        <v>722</v>
      </c>
      <c r="J13" s="649">
        <v>350</v>
      </c>
      <c r="K13" s="649">
        <v>372</v>
      </c>
      <c r="L13" s="650">
        <v>2.2999999999999998</v>
      </c>
      <c r="M13" s="649">
        <v>14159</v>
      </c>
      <c r="N13" s="651"/>
      <c r="O13" s="650">
        <v>39.200000000000003</v>
      </c>
      <c r="P13" s="436">
        <v>1819.67</v>
      </c>
    </row>
    <row r="14" spans="1:16" s="652" customFormat="1" ht="27.75" customHeight="1">
      <c r="A14" s="433">
        <v>2014</v>
      </c>
      <c r="B14" s="649">
        <v>31183</v>
      </c>
      <c r="C14" s="649">
        <v>71256</v>
      </c>
      <c r="D14" s="649">
        <v>36440</v>
      </c>
      <c r="E14" s="649">
        <v>34816</v>
      </c>
      <c r="F14" s="649">
        <v>70451</v>
      </c>
      <c r="G14" s="649">
        <v>35996</v>
      </c>
      <c r="H14" s="649">
        <v>34455</v>
      </c>
      <c r="I14" s="649">
        <v>805</v>
      </c>
      <c r="J14" s="649">
        <v>444</v>
      </c>
      <c r="K14" s="649">
        <v>361</v>
      </c>
      <c r="L14" s="650">
        <v>2.2999999999999998</v>
      </c>
      <c r="M14" s="649">
        <v>14400</v>
      </c>
      <c r="N14" s="651"/>
      <c r="O14" s="650">
        <v>39.200000000000003</v>
      </c>
      <c r="P14" s="436">
        <v>1819.68</v>
      </c>
    </row>
    <row r="15" spans="1:16" s="652" customFormat="1" ht="27.75" customHeight="1">
      <c r="A15" s="433">
        <v>2015</v>
      </c>
      <c r="B15" s="649">
        <v>31443</v>
      </c>
      <c r="C15" s="649">
        <v>71159</v>
      </c>
      <c r="D15" s="649">
        <v>36363</v>
      </c>
      <c r="E15" s="649">
        <v>34796</v>
      </c>
      <c r="F15" s="649">
        <v>70336</v>
      </c>
      <c r="G15" s="649">
        <v>35906</v>
      </c>
      <c r="H15" s="649">
        <v>34430</v>
      </c>
      <c r="I15" s="649">
        <v>823</v>
      </c>
      <c r="J15" s="649">
        <v>457</v>
      </c>
      <c r="K15" s="649">
        <v>366</v>
      </c>
      <c r="L15" s="650">
        <v>2.2631110263015617</v>
      </c>
      <c r="M15" s="649">
        <v>14739</v>
      </c>
      <c r="N15" s="650">
        <v>46</v>
      </c>
      <c r="O15" s="650">
        <v>39.102004033343768</v>
      </c>
      <c r="P15" s="436">
        <v>1819.8300000000002</v>
      </c>
    </row>
    <row r="16" spans="1:16" s="652" customFormat="1" ht="27.75" customHeight="1">
      <c r="A16" s="433">
        <v>2016</v>
      </c>
      <c r="B16" s="649">
        <v>31851</v>
      </c>
      <c r="C16" s="649">
        <v>70961</v>
      </c>
      <c r="D16" s="649">
        <v>36246</v>
      </c>
      <c r="E16" s="649">
        <v>34715</v>
      </c>
      <c r="F16" s="649">
        <v>70076</v>
      </c>
      <c r="G16" s="649">
        <v>35738</v>
      </c>
      <c r="H16" s="649">
        <v>34338</v>
      </c>
      <c r="I16" s="649">
        <v>885</v>
      </c>
      <c r="J16" s="649">
        <v>508</v>
      </c>
      <c r="K16" s="649">
        <v>377</v>
      </c>
      <c r="L16" s="650">
        <v>2.2279049323412137</v>
      </c>
      <c r="M16" s="1002">
        <v>14933</v>
      </c>
      <c r="N16" s="650">
        <v>46.8</v>
      </c>
      <c r="O16" s="650">
        <v>38.986561473293257</v>
      </c>
      <c r="P16" s="436">
        <v>1820.1400000000003</v>
      </c>
    </row>
    <row r="17" spans="1:18" s="653" customFormat="1" ht="27.75" customHeight="1">
      <c r="A17" s="433">
        <v>2017</v>
      </c>
      <c r="B17" s="649">
        <f t="shared" ref="B17:K17" si="0">SUM(B19:B28)</f>
        <v>32467</v>
      </c>
      <c r="C17" s="649">
        <f t="shared" si="0"/>
        <v>71285</v>
      </c>
      <c r="D17" s="649">
        <f t="shared" si="0"/>
        <v>36410</v>
      </c>
      <c r="E17" s="649">
        <f t="shared" si="0"/>
        <v>34875</v>
      </c>
      <c r="F17" s="649">
        <f>SUM(F19:F28)</f>
        <v>70340</v>
      </c>
      <c r="G17" s="649">
        <f t="shared" si="0"/>
        <v>35855</v>
      </c>
      <c r="H17" s="649">
        <f t="shared" si="0"/>
        <v>34485</v>
      </c>
      <c r="I17" s="649">
        <f t="shared" si="0"/>
        <v>945</v>
      </c>
      <c r="J17" s="649">
        <f t="shared" si="0"/>
        <v>555</v>
      </c>
      <c r="K17" s="649">
        <f t="shared" si="0"/>
        <v>390</v>
      </c>
      <c r="L17" s="650">
        <f>C17/B17</f>
        <v>2.1956140080697324</v>
      </c>
      <c r="M17" s="1002">
        <f>SUM(M19:M28)</f>
        <v>15899</v>
      </c>
      <c r="N17" s="650">
        <v>46.8</v>
      </c>
      <c r="O17" s="650">
        <f>C17/P17</f>
        <v>39.164569758370227</v>
      </c>
      <c r="P17" s="436">
        <f>SUM(P19:P28)</f>
        <v>1820.1400000000003</v>
      </c>
    </row>
    <row r="18" spans="1:18" s="652" customFormat="1" ht="9.9499999999999993" hidden="1" customHeight="1">
      <c r="A18" s="433"/>
      <c r="B18" s="473"/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M18" s="654"/>
      <c r="N18" s="655"/>
      <c r="O18" s="473"/>
      <c r="P18" s="473"/>
      <c r="R18" s="653"/>
    </row>
    <row r="19" spans="1:18" ht="36" hidden="1" customHeight="1" outlineLevel="1">
      <c r="A19" s="442" t="s">
        <v>120</v>
      </c>
      <c r="B19" s="195">
        <v>15098</v>
      </c>
      <c r="C19" s="196">
        <v>36137</v>
      </c>
      <c r="D19" s="196">
        <v>18108</v>
      </c>
      <c r="E19" s="196">
        <v>18029</v>
      </c>
      <c r="F19" s="196">
        <v>35839</v>
      </c>
      <c r="G19" s="126">
        <v>17974</v>
      </c>
      <c r="H19" s="126">
        <v>17865</v>
      </c>
      <c r="I19" s="196">
        <v>298</v>
      </c>
      <c r="J19" s="126">
        <v>134</v>
      </c>
      <c r="K19" s="126">
        <v>164</v>
      </c>
      <c r="L19" s="650">
        <f t="shared" ref="L19:L28" si="1">C19/B19</f>
        <v>2.3934958272618889</v>
      </c>
      <c r="M19" s="649">
        <v>5418</v>
      </c>
      <c r="N19" s="651" t="s">
        <v>440</v>
      </c>
      <c r="O19" s="650">
        <f t="shared" ref="O19:O28" si="2">C19/P19</f>
        <v>336.50246764130736</v>
      </c>
      <c r="P19" s="656">
        <v>107.39</v>
      </c>
      <c r="R19" s="657"/>
    </row>
    <row r="20" spans="1:18" ht="36" hidden="1" customHeight="1" outlineLevel="1">
      <c r="A20" s="442" t="s">
        <v>121</v>
      </c>
      <c r="B20" s="195">
        <v>2427</v>
      </c>
      <c r="C20" s="196">
        <v>4741</v>
      </c>
      <c r="D20" s="196">
        <v>2474</v>
      </c>
      <c r="E20" s="196">
        <v>2267</v>
      </c>
      <c r="F20" s="196">
        <v>4679</v>
      </c>
      <c r="G20" s="126">
        <v>2432</v>
      </c>
      <c r="H20" s="126">
        <v>2247</v>
      </c>
      <c r="I20" s="196">
        <v>62</v>
      </c>
      <c r="J20" s="126">
        <v>42</v>
      </c>
      <c r="K20" s="126">
        <v>20</v>
      </c>
      <c r="L20" s="650">
        <f t="shared" si="1"/>
        <v>1.953440461475072</v>
      </c>
      <c r="M20" s="649">
        <v>1578</v>
      </c>
      <c r="N20" s="651" t="s">
        <v>440</v>
      </c>
      <c r="O20" s="650">
        <f t="shared" si="2"/>
        <v>22.419255686385775</v>
      </c>
      <c r="P20" s="656">
        <v>211.47</v>
      </c>
      <c r="R20" s="658"/>
    </row>
    <row r="21" spans="1:18" ht="36" hidden="1" customHeight="1" outlineLevel="1">
      <c r="A21" s="442" t="s">
        <v>122</v>
      </c>
      <c r="B21" s="195">
        <v>1276</v>
      </c>
      <c r="C21" s="196">
        <v>2468</v>
      </c>
      <c r="D21" s="196">
        <v>1230</v>
      </c>
      <c r="E21" s="196">
        <v>1238</v>
      </c>
      <c r="F21" s="196">
        <v>2445</v>
      </c>
      <c r="G21" s="126">
        <v>1217</v>
      </c>
      <c r="H21" s="126">
        <v>1228</v>
      </c>
      <c r="I21" s="196">
        <v>23</v>
      </c>
      <c r="J21" s="126">
        <v>13</v>
      </c>
      <c r="K21" s="126">
        <v>10</v>
      </c>
      <c r="L21" s="650">
        <f t="shared" si="1"/>
        <v>1.9341692789968652</v>
      </c>
      <c r="M21" s="649">
        <v>909</v>
      </c>
      <c r="N21" s="651" t="s">
        <v>440</v>
      </c>
      <c r="O21" s="650">
        <f t="shared" si="2"/>
        <v>17.523430843510365</v>
      </c>
      <c r="P21" s="656">
        <v>140.84</v>
      </c>
      <c r="R21" s="658"/>
    </row>
    <row r="22" spans="1:18" ht="36" hidden="1" customHeight="1" outlineLevel="1">
      <c r="A22" s="442" t="s">
        <v>123</v>
      </c>
      <c r="B22" s="195">
        <v>1257</v>
      </c>
      <c r="C22" s="196">
        <v>2439</v>
      </c>
      <c r="D22" s="196">
        <v>1267</v>
      </c>
      <c r="E22" s="196">
        <v>1172</v>
      </c>
      <c r="F22" s="196">
        <v>2410</v>
      </c>
      <c r="G22" s="126">
        <v>1255</v>
      </c>
      <c r="H22" s="126">
        <v>1155</v>
      </c>
      <c r="I22" s="196">
        <v>29</v>
      </c>
      <c r="J22" s="126">
        <v>12</v>
      </c>
      <c r="K22" s="126">
        <v>17</v>
      </c>
      <c r="L22" s="650">
        <f t="shared" si="1"/>
        <v>1.9403341288782816</v>
      </c>
      <c r="M22" s="649">
        <v>809</v>
      </c>
      <c r="N22" s="651" t="s">
        <v>440</v>
      </c>
      <c r="O22" s="650">
        <f t="shared" si="2"/>
        <v>16.628033815107717</v>
      </c>
      <c r="P22" s="656">
        <v>146.68</v>
      </c>
      <c r="R22" s="658"/>
    </row>
    <row r="23" spans="1:18" ht="36" hidden="1" customHeight="1" outlineLevel="1">
      <c r="A23" s="442" t="s">
        <v>124</v>
      </c>
      <c r="B23" s="195">
        <v>1867</v>
      </c>
      <c r="C23" s="196">
        <v>4001</v>
      </c>
      <c r="D23" s="196">
        <v>2016</v>
      </c>
      <c r="E23" s="196">
        <v>1985</v>
      </c>
      <c r="F23" s="196">
        <v>3907</v>
      </c>
      <c r="G23" s="126">
        <v>1970</v>
      </c>
      <c r="H23" s="126">
        <v>1937</v>
      </c>
      <c r="I23" s="196">
        <v>94</v>
      </c>
      <c r="J23" s="126">
        <v>46</v>
      </c>
      <c r="K23" s="126">
        <v>48</v>
      </c>
      <c r="L23" s="650">
        <f t="shared" si="1"/>
        <v>2.1430101767541512</v>
      </c>
      <c r="M23" s="649">
        <v>1108</v>
      </c>
      <c r="N23" s="651" t="s">
        <v>440</v>
      </c>
      <c r="O23" s="650">
        <f t="shared" si="2"/>
        <v>17.754603949412026</v>
      </c>
      <c r="P23" s="656">
        <v>225.35</v>
      </c>
      <c r="R23" s="658"/>
    </row>
    <row r="24" spans="1:18" ht="36" hidden="1" customHeight="1" outlineLevel="1">
      <c r="A24" s="442" t="s">
        <v>125</v>
      </c>
      <c r="B24" s="195">
        <v>1803</v>
      </c>
      <c r="C24" s="196">
        <v>3817</v>
      </c>
      <c r="D24" s="196">
        <v>1952</v>
      </c>
      <c r="E24" s="196">
        <v>1865</v>
      </c>
      <c r="F24" s="196">
        <v>3782</v>
      </c>
      <c r="G24" s="126">
        <v>1928</v>
      </c>
      <c r="H24" s="126">
        <v>1854</v>
      </c>
      <c r="I24" s="196">
        <v>35</v>
      </c>
      <c r="J24" s="126">
        <v>24</v>
      </c>
      <c r="K24" s="126">
        <v>11</v>
      </c>
      <c r="L24" s="650">
        <f t="shared" si="1"/>
        <v>2.1170271769273432</v>
      </c>
      <c r="M24" s="649">
        <v>1286</v>
      </c>
      <c r="N24" s="651" t="s">
        <v>440</v>
      </c>
      <c r="O24" s="650">
        <f t="shared" si="2"/>
        <v>25.490850808067314</v>
      </c>
      <c r="P24" s="656">
        <v>149.74</v>
      </c>
      <c r="R24" s="658"/>
    </row>
    <row r="25" spans="1:18" ht="36" hidden="1" customHeight="1" outlineLevel="1">
      <c r="A25" s="442" t="s">
        <v>126</v>
      </c>
      <c r="B25" s="195">
        <v>2996</v>
      </c>
      <c r="C25" s="196">
        <v>6331</v>
      </c>
      <c r="D25" s="196">
        <v>3339</v>
      </c>
      <c r="E25" s="196">
        <v>2992</v>
      </c>
      <c r="F25" s="196">
        <v>6234</v>
      </c>
      <c r="G25" s="126">
        <v>3277</v>
      </c>
      <c r="H25" s="126">
        <v>2957</v>
      </c>
      <c r="I25" s="196">
        <v>97</v>
      </c>
      <c r="J25" s="126">
        <v>62</v>
      </c>
      <c r="K25" s="126">
        <v>35</v>
      </c>
      <c r="L25" s="650">
        <f t="shared" si="1"/>
        <v>2.1131508678237649</v>
      </c>
      <c r="M25" s="649">
        <v>1511</v>
      </c>
      <c r="N25" s="651" t="s">
        <v>440</v>
      </c>
      <c r="O25" s="650">
        <f t="shared" si="2"/>
        <v>52.604902368093065</v>
      </c>
      <c r="P25" s="656">
        <v>120.35</v>
      </c>
      <c r="R25" s="658"/>
    </row>
    <row r="26" spans="1:18" ht="36" hidden="1" customHeight="1" outlineLevel="1">
      <c r="A26" s="442" t="s">
        <v>127</v>
      </c>
      <c r="B26" s="195">
        <v>2139</v>
      </c>
      <c r="C26" s="196">
        <v>3846</v>
      </c>
      <c r="D26" s="196">
        <v>2032</v>
      </c>
      <c r="E26" s="196">
        <v>1814</v>
      </c>
      <c r="F26" s="196">
        <v>3821</v>
      </c>
      <c r="G26" s="126">
        <v>2021</v>
      </c>
      <c r="H26" s="126">
        <v>1800</v>
      </c>
      <c r="I26" s="196">
        <v>25</v>
      </c>
      <c r="J26" s="126">
        <v>11</v>
      </c>
      <c r="K26" s="126">
        <v>14</v>
      </c>
      <c r="L26" s="650">
        <f t="shared" si="1"/>
        <v>1.7980364656381487</v>
      </c>
      <c r="M26" s="649">
        <v>1210</v>
      </c>
      <c r="N26" s="651" t="s">
        <v>440</v>
      </c>
      <c r="O26" s="650">
        <f t="shared" si="2"/>
        <v>31.161886242100145</v>
      </c>
      <c r="P26" s="656">
        <v>123.42</v>
      </c>
      <c r="R26" s="658"/>
    </row>
    <row r="27" spans="1:18" ht="36" hidden="1" customHeight="1" outlineLevel="1">
      <c r="A27" s="442" t="s">
        <v>128</v>
      </c>
      <c r="B27" s="195">
        <v>1940</v>
      </c>
      <c r="C27" s="196">
        <v>3958</v>
      </c>
      <c r="D27" s="196">
        <v>2066</v>
      </c>
      <c r="E27" s="196">
        <v>1892</v>
      </c>
      <c r="F27" s="196">
        <v>3907</v>
      </c>
      <c r="G27" s="126">
        <v>2033</v>
      </c>
      <c r="H27" s="126">
        <v>1874</v>
      </c>
      <c r="I27" s="196">
        <v>51</v>
      </c>
      <c r="J27" s="126">
        <v>33</v>
      </c>
      <c r="K27" s="126">
        <v>18</v>
      </c>
      <c r="L27" s="650">
        <f t="shared" si="1"/>
        <v>2.0402061855670102</v>
      </c>
      <c r="M27" s="649">
        <v>1191</v>
      </c>
      <c r="N27" s="651" t="s">
        <v>440</v>
      </c>
      <c r="O27" s="650">
        <f t="shared" si="2"/>
        <v>27.028134389511063</v>
      </c>
      <c r="P27" s="656">
        <v>146.44</v>
      </c>
      <c r="R27" s="658"/>
    </row>
    <row r="28" spans="1:18" ht="36" hidden="1" customHeight="1" outlineLevel="1">
      <c r="A28" s="442" t="s">
        <v>129</v>
      </c>
      <c r="B28" s="195">
        <v>1664</v>
      </c>
      <c r="C28" s="196">
        <v>3547</v>
      </c>
      <c r="D28" s="196">
        <v>1926</v>
      </c>
      <c r="E28" s="196">
        <v>1621</v>
      </c>
      <c r="F28" s="196">
        <v>3316</v>
      </c>
      <c r="G28" s="126">
        <v>1748</v>
      </c>
      <c r="H28" s="126">
        <v>1568</v>
      </c>
      <c r="I28" s="196">
        <v>231</v>
      </c>
      <c r="J28" s="126">
        <v>178</v>
      </c>
      <c r="K28" s="126">
        <v>53</v>
      </c>
      <c r="L28" s="650">
        <f t="shared" si="1"/>
        <v>2.1316105769230771</v>
      </c>
      <c r="M28" s="649">
        <v>879</v>
      </c>
      <c r="N28" s="651" t="s">
        <v>440</v>
      </c>
      <c r="O28" s="650">
        <f t="shared" si="2"/>
        <v>7.9092895687463765</v>
      </c>
      <c r="P28" s="656">
        <v>448.46</v>
      </c>
      <c r="R28" s="658"/>
    </row>
    <row r="29" spans="1:18" s="653" customFormat="1" ht="27.75" customHeight="1" collapsed="1">
      <c r="A29" s="452">
        <v>2018</v>
      </c>
      <c r="B29" s="794">
        <f>SUM(B31:B40)</f>
        <v>32760</v>
      </c>
      <c r="C29" s="794">
        <f t="shared" ref="C29:K29" si="3">SUM(C31:C40)</f>
        <v>70898</v>
      </c>
      <c r="D29" s="794">
        <f t="shared" si="3"/>
        <v>36227</v>
      </c>
      <c r="E29" s="794">
        <f t="shared" si="3"/>
        <v>34671</v>
      </c>
      <c r="F29" s="794">
        <f t="shared" si="3"/>
        <v>69949</v>
      </c>
      <c r="G29" s="794">
        <f t="shared" si="3"/>
        <v>35671</v>
      </c>
      <c r="H29" s="794">
        <f>SUM(H31:H40)</f>
        <v>34278</v>
      </c>
      <c r="I29" s="794">
        <f t="shared" si="3"/>
        <v>949</v>
      </c>
      <c r="J29" s="794">
        <f t="shared" si="3"/>
        <v>556</v>
      </c>
      <c r="K29" s="794">
        <f t="shared" si="3"/>
        <v>393</v>
      </c>
      <c r="L29" s="795">
        <f>C29/B29</f>
        <v>2.164163614163614</v>
      </c>
      <c r="M29" s="794">
        <f t="shared" ref="M29" si="4">SUM(M31:M40)</f>
        <v>16406</v>
      </c>
      <c r="N29" s="796">
        <v>48</v>
      </c>
      <c r="O29" s="796">
        <f>C29/P29</f>
        <v>38.951199747277052</v>
      </c>
      <c r="P29" s="797">
        <f>SUM(P31:P40)</f>
        <v>1820.175</v>
      </c>
    </row>
    <row r="30" spans="1:18" s="652" customFormat="1" ht="18.75" customHeight="1">
      <c r="A30" s="742"/>
      <c r="B30" s="798"/>
      <c r="C30" s="798"/>
      <c r="D30" s="798"/>
      <c r="E30" s="798"/>
      <c r="F30" s="798"/>
      <c r="G30" s="798"/>
      <c r="H30" s="798"/>
      <c r="I30" s="798"/>
      <c r="J30" s="798"/>
      <c r="K30" s="798"/>
      <c r="L30" s="798"/>
      <c r="M30" s="798"/>
      <c r="N30" s="799"/>
      <c r="O30" s="800"/>
      <c r="P30" s="801"/>
      <c r="R30" s="653"/>
    </row>
    <row r="31" spans="1:18" ht="36" customHeight="1">
      <c r="A31" s="442" t="s">
        <v>120</v>
      </c>
      <c r="B31" s="689">
        <v>15178</v>
      </c>
      <c r="C31" s="196">
        <f t="shared" ref="C31" si="5">SUM(D31:E31)</f>
        <v>35919</v>
      </c>
      <c r="D31" s="196">
        <f>SUM(G31,J31)</f>
        <v>18021</v>
      </c>
      <c r="E31" s="196">
        <f>SUM(H31,K31)</f>
        <v>17898</v>
      </c>
      <c r="F31" s="196">
        <f>SUM(G31:H31)</f>
        <v>35616</v>
      </c>
      <c r="G31" s="123">
        <v>17875</v>
      </c>
      <c r="H31" s="123">
        <v>17741</v>
      </c>
      <c r="I31" s="196">
        <f>SUM(J31:K31)</f>
        <v>303</v>
      </c>
      <c r="J31" s="123">
        <v>146</v>
      </c>
      <c r="K31" s="123">
        <v>157</v>
      </c>
      <c r="L31" s="736">
        <f>C31/B31</f>
        <v>2.3665173277111609</v>
      </c>
      <c r="M31" s="822">
        <v>5604</v>
      </c>
      <c r="N31" s="690" t="s">
        <v>769</v>
      </c>
      <c r="O31" s="650">
        <f t="shared" ref="O31:O40" si="6">C31/P31</f>
        <v>334.45068297997148</v>
      </c>
      <c r="P31" s="823">
        <v>107.39700000000001</v>
      </c>
      <c r="R31" s="657"/>
    </row>
    <row r="32" spans="1:18" ht="36" customHeight="1">
      <c r="A32" s="442" t="s">
        <v>121</v>
      </c>
      <c r="B32" s="689">
        <v>2452</v>
      </c>
      <c r="C32" s="196">
        <f t="shared" ref="C32:C40" si="7">SUM(D32:E32)</f>
        <v>4736</v>
      </c>
      <c r="D32" s="196">
        <f t="shared" ref="D32:D40" si="8">SUM(G32,J32)</f>
        <v>2449</v>
      </c>
      <c r="E32" s="196">
        <f t="shared" ref="E32:E40" si="9">SUM(H32,K32)</f>
        <v>2287</v>
      </c>
      <c r="F32" s="196">
        <f t="shared" ref="F32:F40" si="10">SUM(G32:H32)</f>
        <v>4674</v>
      </c>
      <c r="G32" s="123">
        <v>2411</v>
      </c>
      <c r="H32" s="123">
        <v>2263</v>
      </c>
      <c r="I32" s="196">
        <f t="shared" ref="I32:I40" si="11">SUM(J32:K32)</f>
        <v>62</v>
      </c>
      <c r="J32" s="123">
        <v>38</v>
      </c>
      <c r="K32" s="123">
        <v>24</v>
      </c>
      <c r="L32" s="736">
        <f t="shared" ref="L32:L40" si="12">C32/B32</f>
        <v>1.931484502446982</v>
      </c>
      <c r="M32" s="822">
        <v>1628</v>
      </c>
      <c r="N32" s="690" t="s">
        <v>769</v>
      </c>
      <c r="O32" s="650">
        <f t="shared" si="6"/>
        <v>22.394976262081748</v>
      </c>
      <c r="P32" s="823">
        <v>211.476</v>
      </c>
      <c r="R32" s="658"/>
    </row>
    <row r="33" spans="1:18" ht="36" customHeight="1">
      <c r="A33" s="442" t="s">
        <v>122</v>
      </c>
      <c r="B33" s="689">
        <v>1275</v>
      </c>
      <c r="C33" s="196">
        <f t="shared" si="7"/>
        <v>2425</v>
      </c>
      <c r="D33" s="196">
        <f t="shared" si="8"/>
        <v>1210</v>
      </c>
      <c r="E33" s="196">
        <f t="shared" si="9"/>
        <v>1215</v>
      </c>
      <c r="F33" s="196">
        <f t="shared" si="10"/>
        <v>2408</v>
      </c>
      <c r="G33" s="123">
        <v>1197</v>
      </c>
      <c r="H33" s="123">
        <v>1211</v>
      </c>
      <c r="I33" s="196">
        <f t="shared" si="11"/>
        <v>17</v>
      </c>
      <c r="J33" s="123">
        <v>13</v>
      </c>
      <c r="K33" s="123">
        <v>4</v>
      </c>
      <c r="L33" s="736">
        <f t="shared" si="12"/>
        <v>1.9019607843137254</v>
      </c>
      <c r="M33" s="822">
        <v>923</v>
      </c>
      <c r="N33" s="690" t="s">
        <v>769</v>
      </c>
      <c r="O33" s="650">
        <f t="shared" si="6"/>
        <v>17.218242106234779</v>
      </c>
      <c r="P33" s="823">
        <v>140.839</v>
      </c>
      <c r="R33" s="658"/>
    </row>
    <row r="34" spans="1:18" ht="36" customHeight="1">
      <c r="A34" s="442" t="s">
        <v>123</v>
      </c>
      <c r="B34" s="689">
        <v>1259</v>
      </c>
      <c r="C34" s="196">
        <f t="shared" si="7"/>
        <v>2447</v>
      </c>
      <c r="D34" s="196">
        <f t="shared" si="8"/>
        <v>1266</v>
      </c>
      <c r="E34" s="196">
        <f t="shared" si="9"/>
        <v>1181</v>
      </c>
      <c r="F34" s="196">
        <f t="shared" si="10"/>
        <v>2413</v>
      </c>
      <c r="G34" s="123">
        <v>1254</v>
      </c>
      <c r="H34" s="123">
        <v>1159</v>
      </c>
      <c r="I34" s="196">
        <f t="shared" si="11"/>
        <v>34</v>
      </c>
      <c r="J34" s="123">
        <v>12</v>
      </c>
      <c r="K34" s="123">
        <v>22</v>
      </c>
      <c r="L34" s="736">
        <f t="shared" si="12"/>
        <v>1.9436060365369341</v>
      </c>
      <c r="M34" s="822">
        <v>843</v>
      </c>
      <c r="N34" s="690" t="s">
        <v>769</v>
      </c>
      <c r="O34" s="650">
        <f t="shared" si="6"/>
        <v>16.678367196712035</v>
      </c>
      <c r="P34" s="823">
        <v>146.71700000000001</v>
      </c>
      <c r="R34" s="658"/>
    </row>
    <row r="35" spans="1:18" ht="36" customHeight="1">
      <c r="A35" s="442" t="s">
        <v>124</v>
      </c>
      <c r="B35" s="689">
        <v>1893</v>
      </c>
      <c r="C35" s="196">
        <f t="shared" si="7"/>
        <v>3945</v>
      </c>
      <c r="D35" s="196">
        <f t="shared" si="8"/>
        <v>1997</v>
      </c>
      <c r="E35" s="196">
        <f t="shared" si="9"/>
        <v>1948</v>
      </c>
      <c r="F35" s="196">
        <f t="shared" si="10"/>
        <v>3855</v>
      </c>
      <c r="G35" s="123">
        <v>1954</v>
      </c>
      <c r="H35" s="123">
        <v>1901</v>
      </c>
      <c r="I35" s="196">
        <f t="shared" si="11"/>
        <v>90</v>
      </c>
      <c r="J35" s="123">
        <v>43</v>
      </c>
      <c r="K35" s="123">
        <v>47</v>
      </c>
      <c r="L35" s="736">
        <f t="shared" si="12"/>
        <v>2.0839936608557843</v>
      </c>
      <c r="M35" s="822">
        <v>1155</v>
      </c>
      <c r="N35" s="690" t="s">
        <v>769</v>
      </c>
      <c r="O35" s="650">
        <f t="shared" si="6"/>
        <v>17.549400784718454</v>
      </c>
      <c r="P35" s="823">
        <v>224.79400000000001</v>
      </c>
      <c r="R35" s="658"/>
    </row>
    <row r="36" spans="1:18" ht="36" customHeight="1">
      <c r="A36" s="442" t="s">
        <v>125</v>
      </c>
      <c r="B36" s="689">
        <v>1870</v>
      </c>
      <c r="C36" s="196">
        <f t="shared" si="7"/>
        <v>3872</v>
      </c>
      <c r="D36" s="196">
        <f t="shared" si="8"/>
        <v>1969</v>
      </c>
      <c r="E36" s="196">
        <f t="shared" si="9"/>
        <v>1903</v>
      </c>
      <c r="F36" s="196">
        <f t="shared" si="10"/>
        <v>3838</v>
      </c>
      <c r="G36" s="123">
        <v>1948</v>
      </c>
      <c r="H36" s="123">
        <v>1890</v>
      </c>
      <c r="I36" s="196">
        <f t="shared" si="11"/>
        <v>34</v>
      </c>
      <c r="J36" s="123">
        <v>21</v>
      </c>
      <c r="K36" s="123">
        <v>13</v>
      </c>
      <c r="L36" s="736">
        <f t="shared" si="12"/>
        <v>2.0705882352941178</v>
      </c>
      <c r="M36" s="822">
        <v>1338</v>
      </c>
      <c r="N36" s="690" t="s">
        <v>769</v>
      </c>
      <c r="O36" s="650">
        <f t="shared" si="6"/>
        <v>25.860053830587258</v>
      </c>
      <c r="P36" s="823">
        <v>149.72900000000001</v>
      </c>
      <c r="R36" s="658"/>
    </row>
    <row r="37" spans="1:18" ht="36" customHeight="1">
      <c r="A37" s="442" t="s">
        <v>126</v>
      </c>
      <c r="B37" s="689">
        <v>2971</v>
      </c>
      <c r="C37" s="196">
        <f t="shared" si="7"/>
        <v>6169</v>
      </c>
      <c r="D37" s="196">
        <f t="shared" si="8"/>
        <v>3271</v>
      </c>
      <c r="E37" s="196">
        <f t="shared" si="9"/>
        <v>2898</v>
      </c>
      <c r="F37" s="196">
        <f t="shared" si="10"/>
        <v>6056</v>
      </c>
      <c r="G37" s="123">
        <v>3195</v>
      </c>
      <c r="H37" s="123">
        <v>2861</v>
      </c>
      <c r="I37" s="196">
        <f t="shared" si="11"/>
        <v>113</v>
      </c>
      <c r="J37" s="123">
        <v>76</v>
      </c>
      <c r="K37" s="123">
        <v>37</v>
      </c>
      <c r="L37" s="736">
        <f t="shared" si="12"/>
        <v>2.076405250757321</v>
      </c>
      <c r="M37" s="822">
        <v>1548</v>
      </c>
      <c r="N37" s="690" t="s">
        <v>769</v>
      </c>
      <c r="O37" s="650">
        <f t="shared" si="6"/>
        <v>51.260958078856618</v>
      </c>
      <c r="P37" s="823">
        <v>120.345</v>
      </c>
      <c r="R37" s="658"/>
    </row>
    <row r="38" spans="1:18" ht="36" customHeight="1">
      <c r="A38" s="442" t="s">
        <v>127</v>
      </c>
      <c r="B38" s="689">
        <v>2222</v>
      </c>
      <c r="C38" s="196">
        <f t="shared" si="7"/>
        <v>3886</v>
      </c>
      <c r="D38" s="196">
        <f t="shared" si="8"/>
        <v>2032</v>
      </c>
      <c r="E38" s="196">
        <f t="shared" si="9"/>
        <v>1854</v>
      </c>
      <c r="F38" s="196">
        <f t="shared" si="10"/>
        <v>3866</v>
      </c>
      <c r="G38" s="123">
        <v>2026</v>
      </c>
      <c r="H38" s="123">
        <v>1840</v>
      </c>
      <c r="I38" s="196">
        <f t="shared" si="11"/>
        <v>20</v>
      </c>
      <c r="J38" s="123">
        <v>6</v>
      </c>
      <c r="K38" s="123">
        <v>14</v>
      </c>
      <c r="L38" s="736">
        <f t="shared" si="12"/>
        <v>1.748874887488749</v>
      </c>
      <c r="M38" s="822">
        <v>1234</v>
      </c>
      <c r="N38" s="690" t="s">
        <v>769</v>
      </c>
      <c r="O38" s="650">
        <f t="shared" si="6"/>
        <v>31.487258436980916</v>
      </c>
      <c r="P38" s="823">
        <v>123.41500000000001</v>
      </c>
      <c r="R38" s="658"/>
    </row>
    <row r="39" spans="1:18" ht="36" customHeight="1">
      <c r="A39" s="442" t="s">
        <v>128</v>
      </c>
      <c r="B39" s="689">
        <v>1969</v>
      </c>
      <c r="C39" s="196">
        <f t="shared" si="7"/>
        <v>4014</v>
      </c>
      <c r="D39" s="196">
        <f t="shared" si="8"/>
        <v>2114</v>
      </c>
      <c r="E39" s="196">
        <f t="shared" si="9"/>
        <v>1900</v>
      </c>
      <c r="F39" s="196">
        <f t="shared" si="10"/>
        <v>3945</v>
      </c>
      <c r="G39" s="123">
        <v>2071</v>
      </c>
      <c r="H39" s="123">
        <v>1874</v>
      </c>
      <c r="I39" s="196">
        <f t="shared" si="11"/>
        <v>69</v>
      </c>
      <c r="J39" s="123">
        <v>43</v>
      </c>
      <c r="K39" s="123">
        <v>26</v>
      </c>
      <c r="L39" s="736">
        <f t="shared" si="12"/>
        <v>2.0385982732351446</v>
      </c>
      <c r="M39" s="822">
        <v>1217</v>
      </c>
      <c r="N39" s="690" t="s">
        <v>769</v>
      </c>
      <c r="O39" s="650">
        <f t="shared" si="6"/>
        <v>27.390716908001586</v>
      </c>
      <c r="P39" s="823">
        <v>146.54599999999999</v>
      </c>
      <c r="R39" s="658"/>
    </row>
    <row r="40" spans="1:18" ht="36" customHeight="1">
      <c r="A40" s="442" t="s">
        <v>129</v>
      </c>
      <c r="B40" s="689">
        <v>1671</v>
      </c>
      <c r="C40" s="196">
        <f t="shared" si="7"/>
        <v>3485</v>
      </c>
      <c r="D40" s="196">
        <f t="shared" si="8"/>
        <v>1898</v>
      </c>
      <c r="E40" s="196">
        <f t="shared" si="9"/>
        <v>1587</v>
      </c>
      <c r="F40" s="196">
        <f t="shared" si="10"/>
        <v>3278</v>
      </c>
      <c r="G40" s="123">
        <v>1740</v>
      </c>
      <c r="H40" s="123">
        <v>1538</v>
      </c>
      <c r="I40" s="196">
        <f t="shared" si="11"/>
        <v>207</v>
      </c>
      <c r="J40" s="123">
        <v>158</v>
      </c>
      <c r="K40" s="123">
        <v>49</v>
      </c>
      <c r="L40" s="736">
        <f t="shared" si="12"/>
        <v>2.08557749850389</v>
      </c>
      <c r="M40" s="822">
        <v>916</v>
      </c>
      <c r="N40" s="690" t="s">
        <v>769</v>
      </c>
      <c r="O40" s="650">
        <f t="shared" si="6"/>
        <v>7.7631277051214376</v>
      </c>
      <c r="P40" s="823">
        <v>448.91699999999997</v>
      </c>
      <c r="R40" s="658"/>
    </row>
    <row r="41" spans="1:18" s="423" customFormat="1" ht="9.9499999999999993" customHeight="1">
      <c r="A41" s="659"/>
      <c r="B41" s="660"/>
      <c r="C41" s="660"/>
      <c r="D41" s="660"/>
      <c r="E41" s="660"/>
      <c r="F41" s="660"/>
      <c r="G41" s="660"/>
      <c r="H41" s="660"/>
      <c r="I41" s="660"/>
      <c r="J41" s="660"/>
      <c r="K41" s="660"/>
      <c r="L41" s="661"/>
      <c r="M41" s="660"/>
      <c r="N41" s="660"/>
      <c r="O41" s="661"/>
      <c r="P41" s="662"/>
      <c r="R41" s="663"/>
    </row>
    <row r="42" spans="1:18" s="423" customFormat="1" ht="9.9499999999999993" customHeight="1">
      <c r="A42" s="664"/>
      <c r="B42" s="665"/>
      <c r="C42" s="665"/>
      <c r="D42" s="665"/>
      <c r="E42" s="665"/>
      <c r="F42" s="665"/>
      <c r="G42" s="665"/>
      <c r="H42" s="665"/>
      <c r="I42" s="665"/>
      <c r="J42" s="665"/>
      <c r="K42" s="665"/>
      <c r="L42" s="666"/>
      <c r="M42" s="665"/>
      <c r="N42" s="665"/>
      <c r="O42" s="666"/>
      <c r="P42" s="667"/>
      <c r="R42" s="663"/>
    </row>
    <row r="43" spans="1:18" s="423" customFormat="1" ht="15.75">
      <c r="A43" s="668" t="s">
        <v>116</v>
      </c>
      <c r="B43" s="665"/>
      <c r="C43" s="665"/>
      <c r="D43" s="665"/>
      <c r="E43" s="665"/>
      <c r="F43" s="665"/>
      <c r="G43" s="665"/>
      <c r="H43" s="665"/>
      <c r="I43" s="668" t="s">
        <v>116</v>
      </c>
      <c r="J43" s="665"/>
      <c r="K43" s="665"/>
      <c r="L43" s="666"/>
      <c r="M43" s="665"/>
      <c r="N43" s="665"/>
      <c r="O43" s="666"/>
      <c r="P43" s="667"/>
      <c r="R43" s="663"/>
    </row>
    <row r="44" spans="1:18" s="423" customFormat="1" ht="15.75">
      <c r="A44" s="668" t="s">
        <v>117</v>
      </c>
      <c r="B44" s="665"/>
      <c r="C44" s="665"/>
      <c r="D44" s="665"/>
      <c r="E44" s="665"/>
      <c r="F44" s="665"/>
      <c r="G44" s="665"/>
      <c r="H44" s="665"/>
      <c r="I44" s="668" t="s">
        <v>117</v>
      </c>
      <c r="J44" s="665"/>
      <c r="K44" s="665"/>
      <c r="L44" s="666"/>
      <c r="M44" s="665"/>
      <c r="N44" s="665"/>
      <c r="O44" s="666"/>
      <c r="P44" s="667"/>
      <c r="R44" s="663"/>
    </row>
    <row r="45" spans="1:18" s="423" customFormat="1" ht="15.75">
      <c r="A45" s="824" t="s">
        <v>771</v>
      </c>
      <c r="B45" s="665"/>
      <c r="C45" s="665"/>
      <c r="D45" s="665"/>
      <c r="E45" s="665"/>
      <c r="F45" s="665"/>
      <c r="G45" s="665"/>
      <c r="H45" s="665"/>
      <c r="I45" s="824" t="s">
        <v>772</v>
      </c>
      <c r="J45" s="665"/>
      <c r="K45" s="665"/>
      <c r="L45" s="666"/>
      <c r="M45" s="665"/>
      <c r="N45" s="665"/>
      <c r="O45" s="666"/>
      <c r="P45" s="667"/>
      <c r="R45" s="663"/>
    </row>
    <row r="46" spans="1:18" s="431" customFormat="1" ht="15.75">
      <c r="A46" s="669" t="s">
        <v>705</v>
      </c>
      <c r="B46" s="467"/>
      <c r="C46" s="467"/>
      <c r="D46" s="467"/>
      <c r="E46" s="467" t="s">
        <v>85</v>
      </c>
      <c r="F46" s="467"/>
      <c r="G46" s="467"/>
      <c r="H46" s="467"/>
      <c r="I46" s="669" t="s">
        <v>706</v>
      </c>
      <c r="J46" s="467"/>
      <c r="K46" s="467"/>
      <c r="L46" s="647"/>
      <c r="M46" s="647"/>
      <c r="N46" s="647"/>
      <c r="O46" s="467"/>
      <c r="P46" s="467"/>
      <c r="Q46" s="670"/>
    </row>
    <row r="47" spans="1:18" ht="15.75">
      <c r="A47" s="671"/>
      <c r="B47" s="429"/>
      <c r="C47" s="429"/>
      <c r="D47" s="429"/>
      <c r="E47" s="429"/>
      <c r="F47" s="429"/>
      <c r="G47" s="429"/>
      <c r="H47" s="429"/>
      <c r="I47" s="429"/>
      <c r="J47" s="429"/>
      <c r="K47" s="429"/>
      <c r="L47" s="429"/>
      <c r="M47" s="429"/>
      <c r="N47" s="429"/>
      <c r="O47" s="429"/>
      <c r="P47" s="429"/>
    </row>
    <row r="48" spans="1:18" ht="15.75">
      <c r="A48" s="671"/>
      <c r="B48" s="429"/>
      <c r="C48" s="429"/>
      <c r="D48" s="429"/>
      <c r="E48" s="429"/>
      <c r="F48" s="429"/>
      <c r="G48" s="429"/>
      <c r="H48" s="429"/>
      <c r="I48" s="429"/>
      <c r="J48" s="429"/>
      <c r="K48" s="429"/>
      <c r="L48" s="429"/>
      <c r="M48" s="429"/>
      <c r="N48" s="429"/>
      <c r="O48" s="429"/>
      <c r="P48" s="429"/>
    </row>
    <row r="49" spans="1:17" ht="15.75">
      <c r="A49" s="672"/>
      <c r="B49" s="429"/>
      <c r="C49" s="429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</row>
    <row r="50" spans="1:17" ht="15.75">
      <c r="A50" s="672"/>
      <c r="B50" s="429"/>
      <c r="C50" s="429"/>
      <c r="D50" s="429"/>
      <c r="E50" s="429"/>
      <c r="F50" s="429"/>
      <c r="G50" s="429"/>
      <c r="H50" s="429"/>
      <c r="I50" s="429"/>
      <c r="J50" s="429"/>
      <c r="K50" s="429"/>
      <c r="L50" s="429"/>
      <c r="M50" s="429"/>
      <c r="N50" s="429"/>
      <c r="O50" s="429"/>
      <c r="P50" s="429"/>
      <c r="Q50" s="427" t="s">
        <v>406</v>
      </c>
    </row>
    <row r="51" spans="1:17" ht="15.75">
      <c r="A51" s="671"/>
      <c r="B51" s="429"/>
      <c r="C51" s="429"/>
      <c r="D51" s="429"/>
      <c r="E51" s="429"/>
      <c r="F51" s="429"/>
      <c r="G51" s="429"/>
      <c r="H51" s="429"/>
      <c r="I51" s="429"/>
      <c r="J51" s="429"/>
      <c r="K51" s="429"/>
      <c r="L51" s="429"/>
      <c r="M51" s="429"/>
      <c r="N51" s="429"/>
      <c r="O51" s="429"/>
      <c r="P51" s="429"/>
    </row>
    <row r="52" spans="1:17" ht="15.75">
      <c r="A52" s="671"/>
      <c r="B52" s="429"/>
      <c r="C52" s="429"/>
      <c r="D52" s="429"/>
      <c r="E52" s="429"/>
      <c r="F52" s="429"/>
      <c r="G52" s="429"/>
      <c r="H52" s="429"/>
      <c r="I52" s="429"/>
      <c r="J52" s="429"/>
      <c r="K52" s="429"/>
      <c r="L52" s="429"/>
      <c r="M52" s="429"/>
      <c r="N52" s="429"/>
      <c r="O52" s="429"/>
      <c r="P52" s="429"/>
    </row>
    <row r="53" spans="1:17" ht="15.75">
      <c r="A53" s="671"/>
      <c r="B53" s="429"/>
      <c r="C53" s="429"/>
      <c r="D53" s="429"/>
      <c r="E53" s="429"/>
      <c r="F53" s="429"/>
      <c r="G53" s="429"/>
      <c r="H53" s="429"/>
      <c r="I53" s="429"/>
      <c r="J53" s="429"/>
      <c r="K53" s="429"/>
      <c r="L53" s="429"/>
      <c r="M53" s="429"/>
      <c r="N53" s="429"/>
      <c r="O53" s="429"/>
      <c r="P53" s="429"/>
    </row>
    <row r="54" spans="1:17" ht="15.75">
      <c r="A54" s="671"/>
      <c r="B54" s="429"/>
      <c r="C54" s="429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</row>
    <row r="55" spans="1:17" ht="15.75">
      <c r="A55" s="671"/>
      <c r="B55" s="429"/>
      <c r="C55" s="429"/>
      <c r="D55" s="429"/>
      <c r="E55" s="429"/>
      <c r="F55" s="429"/>
      <c r="G55" s="429"/>
      <c r="H55" s="429"/>
      <c r="I55" s="429"/>
      <c r="J55" s="429"/>
      <c r="K55" s="429"/>
      <c r="L55" s="429"/>
      <c r="M55" s="429"/>
      <c r="N55" s="429"/>
      <c r="O55" s="429"/>
      <c r="P55" s="429"/>
    </row>
    <row r="56" spans="1:17" ht="15.75">
      <c r="A56" s="671"/>
      <c r="B56" s="429"/>
      <c r="C56" s="429"/>
      <c r="D56" s="429"/>
      <c r="E56" s="429"/>
      <c r="F56" s="429"/>
      <c r="G56" s="429"/>
      <c r="H56" s="429"/>
      <c r="I56" s="429"/>
      <c r="J56" s="429"/>
      <c r="K56" s="429"/>
      <c r="L56" s="429"/>
      <c r="M56" s="429"/>
      <c r="N56" s="429"/>
      <c r="O56" s="429"/>
      <c r="P56" s="429"/>
    </row>
    <row r="57" spans="1:17" ht="15.75">
      <c r="A57" s="671"/>
      <c r="B57" s="429"/>
      <c r="C57" s="429"/>
      <c r="D57" s="429"/>
      <c r="E57" s="429"/>
      <c r="F57" s="429"/>
      <c r="G57" s="429"/>
      <c r="H57" s="429"/>
      <c r="I57" s="429"/>
      <c r="J57" s="429"/>
      <c r="K57" s="429"/>
      <c r="L57" s="429"/>
      <c r="M57" s="429"/>
      <c r="N57" s="429"/>
      <c r="O57" s="429"/>
      <c r="P57" s="429"/>
    </row>
    <row r="58" spans="1:17" ht="15.75">
      <c r="A58" s="671"/>
      <c r="B58" s="429"/>
      <c r="C58" s="429"/>
      <c r="D58" s="429"/>
      <c r="E58" s="429"/>
      <c r="F58" s="429"/>
      <c r="G58" s="429"/>
      <c r="H58" s="429"/>
      <c r="I58" s="429"/>
      <c r="J58" s="429"/>
      <c r="K58" s="429"/>
      <c r="L58" s="429"/>
      <c r="M58" s="429"/>
      <c r="N58" s="429"/>
      <c r="O58" s="429"/>
      <c r="P58" s="429"/>
    </row>
    <row r="59" spans="1:17" ht="15.75">
      <c r="A59" s="671"/>
      <c r="B59" s="429"/>
      <c r="C59" s="429"/>
      <c r="D59" s="429"/>
      <c r="E59" s="429"/>
      <c r="F59" s="429"/>
      <c r="G59" s="429"/>
      <c r="H59" s="429"/>
      <c r="I59" s="429"/>
      <c r="J59" s="429"/>
      <c r="K59" s="429"/>
      <c r="L59" s="429"/>
      <c r="M59" s="429"/>
      <c r="N59" s="429"/>
      <c r="O59" s="429"/>
      <c r="P59" s="429"/>
    </row>
    <row r="60" spans="1:17" ht="15.75">
      <c r="A60" s="671"/>
      <c r="B60" s="429"/>
      <c r="C60" s="429"/>
      <c r="D60" s="429"/>
      <c r="E60" s="429"/>
      <c r="F60" s="429"/>
      <c r="G60" s="429"/>
      <c r="H60" s="429"/>
      <c r="I60" s="429"/>
      <c r="J60" s="429"/>
      <c r="K60" s="429"/>
      <c r="L60" s="429"/>
      <c r="M60" s="429"/>
      <c r="N60" s="429"/>
      <c r="O60" s="429"/>
      <c r="P60" s="429"/>
    </row>
    <row r="61" spans="1:17" ht="15.75">
      <c r="A61" s="671"/>
      <c r="B61" s="429"/>
      <c r="C61" s="429"/>
      <c r="D61" s="429"/>
      <c r="E61" s="429"/>
      <c r="F61" s="429"/>
      <c r="G61" s="429"/>
      <c r="H61" s="429"/>
      <c r="I61" s="429"/>
      <c r="J61" s="429"/>
      <c r="K61" s="429"/>
      <c r="L61" s="429"/>
      <c r="M61" s="429"/>
      <c r="N61" s="429"/>
      <c r="O61" s="429"/>
      <c r="P61" s="429"/>
    </row>
    <row r="62" spans="1:17" ht="15.75">
      <c r="A62" s="671"/>
      <c r="B62" s="429"/>
      <c r="C62" s="429"/>
      <c r="D62" s="429"/>
      <c r="E62" s="429"/>
      <c r="F62" s="429"/>
      <c r="G62" s="429"/>
      <c r="H62" s="429"/>
      <c r="I62" s="429"/>
      <c r="J62" s="429"/>
      <c r="K62" s="429"/>
      <c r="L62" s="429"/>
      <c r="M62" s="429"/>
      <c r="N62" s="429"/>
      <c r="O62" s="429"/>
      <c r="P62" s="429"/>
    </row>
    <row r="63" spans="1:17" ht="15.75">
      <c r="A63" s="671"/>
      <c r="B63" s="429"/>
      <c r="C63" s="429"/>
      <c r="D63" s="429"/>
      <c r="E63" s="429"/>
      <c r="F63" s="429"/>
      <c r="G63" s="429"/>
      <c r="H63" s="429"/>
      <c r="I63" s="429"/>
      <c r="J63" s="429"/>
      <c r="K63" s="429"/>
      <c r="L63" s="429"/>
      <c r="M63" s="429"/>
      <c r="N63" s="429"/>
      <c r="O63" s="429"/>
      <c r="P63" s="429"/>
    </row>
    <row r="64" spans="1:17" ht="15.75">
      <c r="A64" s="671"/>
      <c r="B64" s="429"/>
      <c r="C64" s="429"/>
      <c r="D64" s="429"/>
      <c r="E64" s="429"/>
      <c r="F64" s="429"/>
      <c r="G64" s="429"/>
      <c r="H64" s="429"/>
      <c r="I64" s="429"/>
      <c r="J64" s="429"/>
      <c r="K64" s="429"/>
      <c r="L64" s="429"/>
      <c r="M64" s="429"/>
      <c r="N64" s="429"/>
      <c r="O64" s="429"/>
      <c r="P64" s="429"/>
    </row>
    <row r="65" spans="1:16" ht="15.75">
      <c r="A65" s="671"/>
      <c r="B65" s="429"/>
      <c r="C65" s="429"/>
      <c r="D65" s="429"/>
      <c r="E65" s="429"/>
      <c r="F65" s="429"/>
      <c r="G65" s="429"/>
      <c r="H65" s="429"/>
      <c r="I65" s="429"/>
      <c r="J65" s="429"/>
      <c r="K65" s="429"/>
      <c r="L65" s="429"/>
      <c r="M65" s="429"/>
      <c r="N65" s="429"/>
      <c r="O65" s="429"/>
      <c r="P65" s="429"/>
    </row>
    <row r="66" spans="1:16" ht="15.75">
      <c r="A66" s="671"/>
      <c r="B66" s="429"/>
      <c r="C66" s="429"/>
      <c r="D66" s="429"/>
      <c r="E66" s="429"/>
      <c r="F66" s="429"/>
      <c r="G66" s="429"/>
      <c r="H66" s="429"/>
      <c r="I66" s="429"/>
      <c r="J66" s="429"/>
      <c r="K66" s="429"/>
      <c r="L66" s="429"/>
      <c r="M66" s="429"/>
      <c r="N66" s="429"/>
      <c r="O66" s="429"/>
      <c r="P66" s="429"/>
    </row>
    <row r="67" spans="1:16" ht="15.75">
      <c r="A67" s="671"/>
      <c r="B67" s="429"/>
      <c r="C67" s="429"/>
      <c r="D67" s="429"/>
      <c r="E67" s="429"/>
      <c r="F67" s="429"/>
      <c r="G67" s="429"/>
      <c r="H67" s="429"/>
      <c r="I67" s="429"/>
      <c r="J67" s="429"/>
      <c r="K67" s="429"/>
      <c r="L67" s="429"/>
      <c r="M67" s="429"/>
      <c r="N67" s="429"/>
      <c r="O67" s="429"/>
      <c r="P67" s="429"/>
    </row>
    <row r="68" spans="1:16" ht="15.75">
      <c r="A68" s="671"/>
      <c r="B68" s="429"/>
      <c r="C68" s="429"/>
      <c r="D68" s="429"/>
      <c r="E68" s="429"/>
      <c r="F68" s="429"/>
      <c r="G68" s="429"/>
      <c r="H68" s="429"/>
      <c r="I68" s="429"/>
      <c r="J68" s="429"/>
      <c r="K68" s="429"/>
      <c r="L68" s="429"/>
      <c r="M68" s="429"/>
      <c r="N68" s="429"/>
      <c r="O68" s="429"/>
      <c r="P68" s="429"/>
    </row>
    <row r="69" spans="1:16" ht="15.75">
      <c r="A69" s="671"/>
      <c r="B69" s="429"/>
      <c r="C69" s="429"/>
      <c r="D69" s="429"/>
      <c r="E69" s="429"/>
      <c r="F69" s="429"/>
      <c r="G69" s="429"/>
      <c r="H69" s="429"/>
      <c r="I69" s="429"/>
      <c r="J69" s="429"/>
      <c r="K69" s="429"/>
      <c r="L69" s="429"/>
      <c r="M69" s="429"/>
      <c r="N69" s="429"/>
      <c r="O69" s="429"/>
      <c r="P69" s="429"/>
    </row>
    <row r="70" spans="1:16" ht="15.75">
      <c r="A70" s="671"/>
      <c r="B70" s="429"/>
      <c r="C70" s="429"/>
      <c r="D70" s="429"/>
      <c r="E70" s="429"/>
      <c r="F70" s="429"/>
      <c r="G70" s="429"/>
      <c r="H70" s="429"/>
      <c r="I70" s="429"/>
      <c r="J70" s="429"/>
      <c r="K70" s="429"/>
      <c r="L70" s="429"/>
      <c r="M70" s="429"/>
      <c r="N70" s="429"/>
      <c r="O70" s="429"/>
      <c r="P70" s="429"/>
    </row>
    <row r="71" spans="1:16" ht="15.75">
      <c r="A71" s="671"/>
      <c r="B71" s="429"/>
      <c r="C71" s="429"/>
      <c r="D71" s="429"/>
      <c r="E71" s="429"/>
      <c r="F71" s="429"/>
      <c r="G71" s="429"/>
      <c r="H71" s="429"/>
      <c r="I71" s="429"/>
      <c r="J71" s="429"/>
      <c r="K71" s="429"/>
      <c r="L71" s="429"/>
      <c r="M71" s="429"/>
      <c r="N71" s="429"/>
      <c r="O71" s="429"/>
      <c r="P71" s="429"/>
    </row>
    <row r="72" spans="1:16" ht="15.75">
      <c r="A72" s="671"/>
      <c r="B72" s="429"/>
      <c r="C72" s="429"/>
      <c r="D72" s="429"/>
      <c r="E72" s="429"/>
      <c r="F72" s="429"/>
      <c r="G72" s="429"/>
      <c r="H72" s="429"/>
      <c r="I72" s="429"/>
      <c r="J72" s="429"/>
      <c r="K72" s="429"/>
      <c r="L72" s="429"/>
      <c r="M72" s="429"/>
      <c r="N72" s="429"/>
      <c r="O72" s="429"/>
      <c r="P72" s="429"/>
    </row>
    <row r="73" spans="1:16" ht="15.75">
      <c r="A73" s="671"/>
      <c r="B73" s="429"/>
      <c r="C73" s="429"/>
      <c r="D73" s="429"/>
      <c r="E73" s="429"/>
      <c r="F73" s="429"/>
      <c r="G73" s="429"/>
      <c r="H73" s="429"/>
      <c r="I73" s="429"/>
      <c r="J73" s="429"/>
      <c r="K73" s="429"/>
      <c r="L73" s="429"/>
      <c r="M73" s="429"/>
      <c r="N73" s="429"/>
      <c r="O73" s="429"/>
      <c r="P73" s="429"/>
    </row>
    <row r="74" spans="1:16" ht="15.75">
      <c r="A74" s="671"/>
      <c r="B74" s="429"/>
      <c r="C74" s="429"/>
      <c r="D74" s="429"/>
      <c r="E74" s="429"/>
      <c r="F74" s="429"/>
      <c r="G74" s="429"/>
      <c r="H74" s="429"/>
      <c r="I74" s="429"/>
      <c r="J74" s="429"/>
      <c r="K74" s="429"/>
      <c r="L74" s="429"/>
      <c r="M74" s="429"/>
      <c r="N74" s="429"/>
      <c r="O74" s="429"/>
      <c r="P74" s="429"/>
    </row>
    <row r="75" spans="1:16">
      <c r="A75" s="652"/>
    </row>
    <row r="76" spans="1:16">
      <c r="A76" s="652"/>
    </row>
    <row r="77" spans="1:16">
      <c r="A77" s="652"/>
    </row>
    <row r="78" spans="1:16">
      <c r="A78" s="652"/>
    </row>
    <row r="79" spans="1:16">
      <c r="A79" s="652"/>
    </row>
    <row r="80" spans="1:16">
      <c r="A80" s="652"/>
    </row>
    <row r="81" spans="1:1">
      <c r="A81" s="652"/>
    </row>
    <row r="82" spans="1:1">
      <c r="A82" s="652"/>
    </row>
    <row r="83" spans="1:1">
      <c r="A83" s="652"/>
    </row>
    <row r="84" spans="1:1">
      <c r="A84" s="652"/>
    </row>
    <row r="85" spans="1:1">
      <c r="A85" s="652"/>
    </row>
    <row r="86" spans="1:1">
      <c r="A86" s="652"/>
    </row>
    <row r="87" spans="1:1">
      <c r="A87" s="652"/>
    </row>
    <row r="88" spans="1:1">
      <c r="A88" s="652"/>
    </row>
    <row r="89" spans="1:1">
      <c r="A89" s="652"/>
    </row>
    <row r="90" spans="1:1">
      <c r="A90" s="652"/>
    </row>
    <row r="91" spans="1:1">
      <c r="A91" s="652"/>
    </row>
    <row r="92" spans="1:1">
      <c r="A92" s="652"/>
    </row>
    <row r="93" spans="1:1">
      <c r="A93" s="652"/>
    </row>
    <row r="94" spans="1:1">
      <c r="A94" s="652"/>
    </row>
    <row r="95" spans="1:1">
      <c r="A95" s="652"/>
    </row>
    <row r="96" spans="1:1">
      <c r="A96" s="652"/>
    </row>
    <row r="97" spans="1:1">
      <c r="A97" s="652"/>
    </row>
    <row r="98" spans="1:1">
      <c r="A98" s="652"/>
    </row>
    <row r="99" spans="1:1">
      <c r="A99" s="652"/>
    </row>
    <row r="100" spans="1:1">
      <c r="A100" s="652"/>
    </row>
    <row r="101" spans="1:1">
      <c r="A101" s="652"/>
    </row>
    <row r="102" spans="1:1">
      <c r="A102" s="652"/>
    </row>
    <row r="103" spans="1:1">
      <c r="A103" s="652"/>
    </row>
    <row r="104" spans="1:1">
      <c r="A104" s="652"/>
    </row>
    <row r="105" spans="1:1">
      <c r="A105" s="652"/>
    </row>
    <row r="106" spans="1:1">
      <c r="A106" s="652"/>
    </row>
    <row r="107" spans="1:1">
      <c r="A107" s="652"/>
    </row>
    <row r="108" spans="1:1">
      <c r="A108" s="652"/>
    </row>
    <row r="109" spans="1:1">
      <c r="A109" s="652"/>
    </row>
    <row r="110" spans="1:1">
      <c r="A110" s="652"/>
    </row>
    <row r="111" spans="1:1">
      <c r="A111" s="652"/>
    </row>
    <row r="112" spans="1:1">
      <c r="A112" s="652"/>
    </row>
    <row r="113" spans="1:1">
      <c r="A113" s="652"/>
    </row>
    <row r="114" spans="1:1">
      <c r="A114" s="652"/>
    </row>
    <row r="115" spans="1:1">
      <c r="A115" s="652"/>
    </row>
    <row r="116" spans="1:1">
      <c r="A116" s="652"/>
    </row>
    <row r="117" spans="1:1">
      <c r="A117" s="652"/>
    </row>
    <row r="118" spans="1:1">
      <c r="A118" s="652"/>
    </row>
    <row r="119" spans="1:1">
      <c r="A119" s="652"/>
    </row>
  </sheetData>
  <phoneticPr fontId="6" type="noConversion"/>
  <pageMargins left="0.59055118110236227" right="0.59055118110236227" top="0.55118110236220474" bottom="0.55118110236220474" header="0.51181102362204722" footer="0.51181102362204722"/>
  <pageSetup paperSize="9" scale="81" orientation="portrait" blackAndWhite="1" r:id="rId1"/>
  <headerFooter alignWithMargins="0"/>
  <colBreaks count="1" manualBreakCount="1">
    <brk id="8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P193"/>
  <sheetViews>
    <sheetView view="pageBreakPreview" zoomScaleNormal="100" zoomScaleSheetLayoutView="100" workbookViewId="0">
      <pane ySplit="8" topLeftCell="A9" activePane="bottomLeft" state="frozen"/>
      <selection activeCell="N24" sqref="N24"/>
      <selection pane="bottomLeft" activeCell="I21" sqref="I21"/>
    </sheetView>
  </sheetViews>
  <sheetFormatPr defaultRowHeight="16.5"/>
  <cols>
    <col min="1" max="1" width="14.85546875" style="574" customWidth="1"/>
    <col min="2" max="2" width="14" style="574" bestFit="1" customWidth="1"/>
    <col min="3" max="3" width="8.7109375" style="574" customWidth="1"/>
    <col min="4" max="5" width="10.42578125" style="574" bestFit="1" customWidth="1"/>
    <col min="6" max="8" width="8.7109375" style="574" customWidth="1"/>
    <col min="9" max="10" width="7.42578125" style="574" customWidth="1"/>
    <col min="11" max="11" width="9" style="574" customWidth="1"/>
    <col min="12" max="12" width="14.28515625" style="574" customWidth="1"/>
    <col min="13" max="16384" width="9.140625" style="574"/>
  </cols>
  <sheetData>
    <row r="1" spans="1:16" s="323" customFormat="1" ht="24.95" customHeight="1">
      <c r="A1" s="570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</row>
    <row r="2" spans="1:16" s="573" customFormat="1" ht="24.95" customHeight="1">
      <c r="A2" s="571" t="s">
        <v>375</v>
      </c>
      <c r="B2" s="177"/>
      <c r="C2" s="177"/>
      <c r="D2" s="572"/>
      <c r="E2" s="177"/>
      <c r="F2" s="177"/>
      <c r="G2" s="177"/>
      <c r="H2" s="177"/>
      <c r="I2" s="177"/>
      <c r="J2" s="177"/>
      <c r="K2" s="177"/>
      <c r="L2" s="177"/>
      <c r="M2" s="393"/>
      <c r="N2" s="393"/>
      <c r="O2" s="393"/>
      <c r="P2" s="393"/>
    </row>
    <row r="3" spans="1:16" ht="23.1" customHeight="1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</row>
    <row r="4" spans="1:16" ht="15" customHeight="1">
      <c r="A4" s="252" t="s">
        <v>14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3" t="s">
        <v>645</v>
      </c>
      <c r="M4" s="180"/>
      <c r="N4" s="180"/>
      <c r="O4" s="180"/>
      <c r="P4" s="180"/>
    </row>
    <row r="5" spans="1:16" s="573" customFormat="1">
      <c r="A5" s="691"/>
      <c r="B5" s="345" t="s">
        <v>505</v>
      </c>
      <c r="C5" s="345"/>
      <c r="D5" s="345"/>
      <c r="E5" s="346"/>
      <c r="F5" s="345" t="s">
        <v>490</v>
      </c>
      <c r="G5" s="345"/>
      <c r="H5" s="346"/>
      <c r="I5" s="345" t="s">
        <v>475</v>
      </c>
      <c r="J5" s="345"/>
      <c r="K5" s="345"/>
      <c r="L5" s="591" t="s">
        <v>474</v>
      </c>
      <c r="M5" s="393"/>
      <c r="N5" s="393"/>
      <c r="O5" s="393"/>
      <c r="P5" s="393"/>
    </row>
    <row r="6" spans="1:16" s="573" customFormat="1" ht="17.25">
      <c r="A6" s="1058" t="s">
        <v>419</v>
      </c>
      <c r="B6" s="691" t="s">
        <v>702</v>
      </c>
      <c r="C6" s="588" t="s">
        <v>489</v>
      </c>
      <c r="D6" s="589"/>
      <c r="E6" s="590"/>
      <c r="F6" s="588" t="s">
        <v>376</v>
      </c>
      <c r="G6" s="589"/>
      <c r="H6" s="590"/>
      <c r="I6" s="588" t="s">
        <v>376</v>
      </c>
      <c r="J6" s="589"/>
      <c r="K6" s="588"/>
      <c r="L6" s="591" t="s">
        <v>377</v>
      </c>
      <c r="M6" s="393"/>
      <c r="N6" s="393"/>
      <c r="O6" s="393"/>
      <c r="P6" s="393"/>
    </row>
    <row r="7" spans="1:16" s="573" customFormat="1">
      <c r="A7" s="1058"/>
      <c r="B7" s="691" t="s">
        <v>378</v>
      </c>
      <c r="C7" s="588"/>
      <c r="D7" s="592" t="s">
        <v>6</v>
      </c>
      <c r="E7" s="593" t="s">
        <v>7</v>
      </c>
      <c r="F7" s="588"/>
      <c r="G7" s="592" t="s">
        <v>6</v>
      </c>
      <c r="H7" s="593" t="s">
        <v>7</v>
      </c>
      <c r="I7" s="588"/>
      <c r="J7" s="592" t="s">
        <v>6</v>
      </c>
      <c r="K7" s="594" t="s">
        <v>7</v>
      </c>
      <c r="L7" s="591" t="s">
        <v>379</v>
      </c>
      <c r="M7" s="393"/>
      <c r="N7" s="393"/>
      <c r="O7" s="393"/>
      <c r="P7" s="393"/>
    </row>
    <row r="8" spans="1:16" s="573" customFormat="1" ht="31.5">
      <c r="A8" s="696"/>
      <c r="B8" s="696" t="s">
        <v>9</v>
      </c>
      <c r="C8" s="696"/>
      <c r="D8" s="696" t="s">
        <v>11</v>
      </c>
      <c r="E8" s="696" t="s">
        <v>12</v>
      </c>
      <c r="F8" s="696"/>
      <c r="G8" s="696"/>
      <c r="H8" s="696"/>
      <c r="I8" s="696"/>
      <c r="J8" s="696"/>
      <c r="K8" s="695"/>
      <c r="L8" s="697" t="s">
        <v>641</v>
      </c>
      <c r="M8" s="393"/>
      <c r="N8" s="393"/>
      <c r="O8" s="393"/>
      <c r="P8" s="393"/>
    </row>
    <row r="9" spans="1:16" s="575" customFormat="1" ht="24" customHeight="1">
      <c r="A9" s="525">
        <v>2018</v>
      </c>
      <c r="B9" s="988">
        <v>32760</v>
      </c>
      <c r="C9" s="988">
        <v>70898</v>
      </c>
      <c r="D9" s="988">
        <v>36227</v>
      </c>
      <c r="E9" s="988">
        <v>34671</v>
      </c>
      <c r="F9" s="988">
        <v>69949</v>
      </c>
      <c r="G9" s="988">
        <v>35671</v>
      </c>
      <c r="H9" s="988">
        <v>34278</v>
      </c>
      <c r="I9" s="988">
        <v>949</v>
      </c>
      <c r="J9" s="988">
        <v>556</v>
      </c>
      <c r="K9" s="988">
        <v>393</v>
      </c>
      <c r="L9" s="989">
        <v>16406</v>
      </c>
      <c r="M9" s="394"/>
      <c r="N9" s="394"/>
      <c r="O9" s="394"/>
      <c r="P9" s="394"/>
    </row>
    <row r="10" spans="1:16" s="575" customFormat="1" ht="11.25" customHeight="1">
      <c r="A10" s="525"/>
      <c r="B10" s="205"/>
      <c r="C10" s="205"/>
      <c r="D10" s="205"/>
      <c r="E10" s="205"/>
      <c r="F10" s="205"/>
      <c r="G10" s="205"/>
      <c r="H10" s="205"/>
      <c r="I10" s="205"/>
      <c r="J10" s="205"/>
      <c r="K10" s="576"/>
      <c r="L10" s="577"/>
      <c r="M10" s="394"/>
      <c r="N10" s="394"/>
      <c r="O10" s="394"/>
      <c r="P10" s="394"/>
    </row>
    <row r="11" spans="1:16" s="575" customFormat="1" ht="18" customHeight="1">
      <c r="A11" s="578" t="s">
        <v>336</v>
      </c>
      <c r="B11" s="205">
        <f>SUM(B13:B25)</f>
        <v>15178</v>
      </c>
      <c r="C11" s="205">
        <v>35919</v>
      </c>
      <c r="D11" s="205">
        <v>18021</v>
      </c>
      <c r="E11" s="205">
        <v>17898</v>
      </c>
      <c r="F11" s="205">
        <f t="shared" ref="F11:H11" si="0">SUM(F13:F25)</f>
        <v>35616</v>
      </c>
      <c r="G11" s="205">
        <f t="shared" si="0"/>
        <v>17875</v>
      </c>
      <c r="H11" s="205">
        <f t="shared" si="0"/>
        <v>17741</v>
      </c>
      <c r="I11" s="205">
        <v>303</v>
      </c>
      <c r="J11" s="205">
        <v>146</v>
      </c>
      <c r="K11" s="576">
        <v>157</v>
      </c>
      <c r="L11" s="577">
        <v>5604</v>
      </c>
      <c r="M11" s="394"/>
      <c r="N11" s="394"/>
      <c r="O11" s="394"/>
      <c r="P11" s="394"/>
    </row>
    <row r="12" spans="1:16" s="972" customFormat="1" ht="30" customHeight="1">
      <c r="A12" s="968"/>
      <c r="B12" s="902"/>
      <c r="C12" s="902"/>
      <c r="D12" s="902"/>
      <c r="E12" s="902"/>
      <c r="F12" s="902"/>
      <c r="G12" s="902"/>
      <c r="H12" s="902"/>
      <c r="I12" s="902"/>
      <c r="J12" s="902"/>
      <c r="K12" s="969"/>
      <c r="L12" s="970"/>
      <c r="M12" s="971"/>
      <c r="N12" s="971"/>
      <c r="O12" s="971"/>
      <c r="P12" s="971"/>
    </row>
    <row r="13" spans="1:16" ht="18.75" customHeight="1">
      <c r="A13" s="369" t="s">
        <v>337</v>
      </c>
      <c r="B13" s="954">
        <v>566</v>
      </c>
      <c r="C13" s="597" t="s">
        <v>29</v>
      </c>
      <c r="D13" s="597" t="s">
        <v>29</v>
      </c>
      <c r="E13" s="597" t="s">
        <v>29</v>
      </c>
      <c r="F13" s="528">
        <v>1126</v>
      </c>
      <c r="G13" s="528">
        <v>559</v>
      </c>
      <c r="H13" s="528">
        <v>567</v>
      </c>
      <c r="I13" s="597" t="s">
        <v>626</v>
      </c>
      <c r="J13" s="597" t="s">
        <v>626</v>
      </c>
      <c r="K13" s="597" t="s">
        <v>626</v>
      </c>
      <c r="L13" s="955" t="s">
        <v>29</v>
      </c>
      <c r="M13" s="180"/>
      <c r="N13" s="180"/>
      <c r="O13" s="180"/>
      <c r="P13" s="180"/>
    </row>
    <row r="14" spans="1:16" ht="18.75" customHeight="1">
      <c r="A14" s="369" t="s">
        <v>130</v>
      </c>
      <c r="B14" s="954">
        <v>785</v>
      </c>
      <c r="C14" s="597" t="s">
        <v>29</v>
      </c>
      <c r="D14" s="597" t="s">
        <v>29</v>
      </c>
      <c r="E14" s="597" t="s">
        <v>29</v>
      </c>
      <c r="F14" s="528">
        <v>1423</v>
      </c>
      <c r="G14" s="528">
        <v>679</v>
      </c>
      <c r="H14" s="528">
        <v>744</v>
      </c>
      <c r="I14" s="597" t="s">
        <v>626</v>
      </c>
      <c r="J14" s="597" t="s">
        <v>626</v>
      </c>
      <c r="K14" s="597" t="s">
        <v>626</v>
      </c>
      <c r="L14" s="955" t="s">
        <v>29</v>
      </c>
      <c r="M14" s="180"/>
      <c r="N14" s="180"/>
      <c r="O14" s="180"/>
      <c r="P14" s="180"/>
    </row>
    <row r="15" spans="1:16" ht="18.75" customHeight="1">
      <c r="A15" s="369" t="s">
        <v>131</v>
      </c>
      <c r="B15" s="954">
        <v>3471</v>
      </c>
      <c r="C15" s="597" t="s">
        <v>29</v>
      </c>
      <c r="D15" s="597" t="s">
        <v>29</v>
      </c>
      <c r="E15" s="597" t="s">
        <v>29</v>
      </c>
      <c r="F15" s="528">
        <v>8036</v>
      </c>
      <c r="G15" s="528">
        <v>3963</v>
      </c>
      <c r="H15" s="528">
        <v>4073</v>
      </c>
      <c r="I15" s="597" t="s">
        <v>626</v>
      </c>
      <c r="J15" s="597" t="s">
        <v>626</v>
      </c>
      <c r="K15" s="597" t="s">
        <v>626</v>
      </c>
      <c r="L15" s="955" t="s">
        <v>29</v>
      </c>
      <c r="M15" s="180"/>
      <c r="N15" s="180"/>
      <c r="O15" s="180"/>
      <c r="P15" s="180"/>
    </row>
    <row r="16" spans="1:16" ht="18.75" customHeight="1">
      <c r="A16" s="369" t="s">
        <v>132</v>
      </c>
      <c r="B16" s="954">
        <v>3677</v>
      </c>
      <c r="C16" s="597" t="s">
        <v>29</v>
      </c>
      <c r="D16" s="597" t="s">
        <v>29</v>
      </c>
      <c r="E16" s="597" t="s">
        <v>29</v>
      </c>
      <c r="F16" s="528">
        <v>9177</v>
      </c>
      <c r="G16" s="528">
        <v>4564</v>
      </c>
      <c r="H16" s="528">
        <v>4613</v>
      </c>
      <c r="I16" s="597" t="s">
        <v>626</v>
      </c>
      <c r="J16" s="597" t="s">
        <v>626</v>
      </c>
      <c r="K16" s="597" t="s">
        <v>626</v>
      </c>
      <c r="L16" s="955" t="s">
        <v>29</v>
      </c>
      <c r="M16" s="180"/>
      <c r="N16" s="180"/>
      <c r="O16" s="180"/>
      <c r="P16" s="180"/>
    </row>
    <row r="17" spans="1:16" ht="18.75" customHeight="1">
      <c r="A17" s="369" t="s">
        <v>133</v>
      </c>
      <c r="B17" s="954">
        <v>216</v>
      </c>
      <c r="C17" s="597" t="s">
        <v>29</v>
      </c>
      <c r="D17" s="597" t="s">
        <v>29</v>
      </c>
      <c r="E17" s="597" t="s">
        <v>29</v>
      </c>
      <c r="F17" s="528">
        <v>464</v>
      </c>
      <c r="G17" s="528">
        <v>233</v>
      </c>
      <c r="H17" s="528">
        <v>231</v>
      </c>
      <c r="I17" s="597" t="s">
        <v>626</v>
      </c>
      <c r="J17" s="597" t="s">
        <v>626</v>
      </c>
      <c r="K17" s="597" t="s">
        <v>626</v>
      </c>
      <c r="L17" s="955" t="s">
        <v>29</v>
      </c>
      <c r="M17" s="180"/>
      <c r="N17" s="180"/>
      <c r="O17" s="180"/>
      <c r="P17" s="180"/>
    </row>
    <row r="18" spans="1:16" ht="18.75" customHeight="1">
      <c r="A18" s="369" t="s">
        <v>134</v>
      </c>
      <c r="B18" s="954">
        <v>230</v>
      </c>
      <c r="C18" s="597" t="s">
        <v>29</v>
      </c>
      <c r="D18" s="597" t="s">
        <v>29</v>
      </c>
      <c r="E18" s="597" t="s">
        <v>29</v>
      </c>
      <c r="F18" s="528">
        <v>565</v>
      </c>
      <c r="G18" s="528">
        <v>308</v>
      </c>
      <c r="H18" s="528">
        <v>257</v>
      </c>
      <c r="I18" s="597" t="s">
        <v>626</v>
      </c>
      <c r="J18" s="597" t="s">
        <v>626</v>
      </c>
      <c r="K18" s="597" t="s">
        <v>626</v>
      </c>
      <c r="L18" s="955" t="s">
        <v>29</v>
      </c>
      <c r="M18" s="180"/>
      <c r="N18" s="180"/>
      <c r="O18" s="180"/>
      <c r="P18" s="180"/>
    </row>
    <row r="19" spans="1:16" ht="18.75" customHeight="1">
      <c r="A19" s="369" t="s">
        <v>135</v>
      </c>
      <c r="B19" s="954">
        <v>254</v>
      </c>
      <c r="C19" s="597" t="s">
        <v>29</v>
      </c>
      <c r="D19" s="597" t="s">
        <v>29</v>
      </c>
      <c r="E19" s="597" t="s">
        <v>29</v>
      </c>
      <c r="F19" s="528">
        <v>536</v>
      </c>
      <c r="G19" s="528">
        <v>281</v>
      </c>
      <c r="H19" s="528">
        <v>255</v>
      </c>
      <c r="I19" s="597" t="s">
        <v>626</v>
      </c>
      <c r="J19" s="597" t="s">
        <v>626</v>
      </c>
      <c r="K19" s="597" t="s">
        <v>626</v>
      </c>
      <c r="L19" s="955" t="s">
        <v>29</v>
      </c>
      <c r="M19" s="180"/>
      <c r="N19" s="180"/>
      <c r="O19" s="180"/>
      <c r="P19" s="180"/>
    </row>
    <row r="20" spans="1:16" ht="18.75" customHeight="1">
      <c r="A20" s="369" t="s">
        <v>136</v>
      </c>
      <c r="B20" s="954">
        <v>179</v>
      </c>
      <c r="C20" s="597" t="s">
        <v>29</v>
      </c>
      <c r="D20" s="597" t="s">
        <v>29</v>
      </c>
      <c r="E20" s="597" t="s">
        <v>29</v>
      </c>
      <c r="F20" s="528">
        <v>359</v>
      </c>
      <c r="G20" s="528">
        <v>201</v>
      </c>
      <c r="H20" s="528">
        <v>158</v>
      </c>
      <c r="I20" s="597" t="s">
        <v>626</v>
      </c>
      <c r="J20" s="597" t="s">
        <v>626</v>
      </c>
      <c r="K20" s="597" t="s">
        <v>626</v>
      </c>
      <c r="L20" s="955" t="s">
        <v>29</v>
      </c>
      <c r="M20" s="180"/>
      <c r="N20" s="180"/>
      <c r="O20" s="180"/>
      <c r="P20" s="180"/>
    </row>
    <row r="21" spans="1:16" ht="18.75" customHeight="1">
      <c r="A21" s="369" t="s">
        <v>137</v>
      </c>
      <c r="B21" s="954">
        <v>4196</v>
      </c>
      <c r="C21" s="597" t="s">
        <v>29</v>
      </c>
      <c r="D21" s="597" t="s">
        <v>29</v>
      </c>
      <c r="E21" s="597" t="s">
        <v>29</v>
      </c>
      <c r="F21" s="528">
        <v>10730</v>
      </c>
      <c r="G21" s="528">
        <v>5400</v>
      </c>
      <c r="H21" s="528">
        <v>5330</v>
      </c>
      <c r="I21" s="597" t="s">
        <v>626</v>
      </c>
      <c r="J21" s="597" t="s">
        <v>626</v>
      </c>
      <c r="K21" s="597" t="s">
        <v>626</v>
      </c>
      <c r="L21" s="955" t="s">
        <v>29</v>
      </c>
      <c r="M21" s="180"/>
      <c r="N21" s="180"/>
      <c r="O21" s="180"/>
      <c r="P21" s="180"/>
    </row>
    <row r="22" spans="1:16" ht="21" customHeight="1">
      <c r="A22" s="369" t="s">
        <v>138</v>
      </c>
      <c r="B22" s="954">
        <v>816</v>
      </c>
      <c r="C22" s="597" t="s">
        <v>29</v>
      </c>
      <c r="D22" s="597" t="s">
        <v>29</v>
      </c>
      <c r="E22" s="597" t="s">
        <v>29</v>
      </c>
      <c r="F22" s="528">
        <v>1668</v>
      </c>
      <c r="G22" s="528">
        <v>884</v>
      </c>
      <c r="H22" s="528">
        <v>784</v>
      </c>
      <c r="I22" s="597" t="s">
        <v>626</v>
      </c>
      <c r="J22" s="597" t="s">
        <v>626</v>
      </c>
      <c r="K22" s="597" t="s">
        <v>626</v>
      </c>
      <c r="L22" s="955" t="s">
        <v>29</v>
      </c>
      <c r="M22" s="180"/>
      <c r="N22" s="180"/>
      <c r="O22" s="180"/>
      <c r="P22" s="180"/>
    </row>
    <row r="23" spans="1:16" ht="18.75" customHeight="1">
      <c r="A23" s="369" t="s">
        <v>141</v>
      </c>
      <c r="B23" s="954">
        <v>205</v>
      </c>
      <c r="C23" s="597" t="s">
        <v>29</v>
      </c>
      <c r="D23" s="597" t="s">
        <v>29</v>
      </c>
      <c r="E23" s="597" t="s">
        <v>29</v>
      </c>
      <c r="F23" s="528">
        <v>386</v>
      </c>
      <c r="G23" s="528">
        <v>204</v>
      </c>
      <c r="H23" s="528">
        <v>182</v>
      </c>
      <c r="I23" s="597" t="s">
        <v>626</v>
      </c>
      <c r="J23" s="597" t="s">
        <v>626</v>
      </c>
      <c r="K23" s="597" t="s">
        <v>626</v>
      </c>
      <c r="L23" s="955" t="s">
        <v>29</v>
      </c>
      <c r="M23" s="180"/>
      <c r="N23" s="180"/>
      <c r="O23" s="180"/>
      <c r="P23" s="180"/>
    </row>
    <row r="24" spans="1:16" ht="18.75" customHeight="1">
      <c r="A24" s="369" t="s">
        <v>139</v>
      </c>
      <c r="B24" s="954">
        <v>275</v>
      </c>
      <c r="C24" s="597" t="s">
        <v>29</v>
      </c>
      <c r="D24" s="597" t="s">
        <v>29</v>
      </c>
      <c r="E24" s="597" t="s">
        <v>29</v>
      </c>
      <c r="F24" s="528">
        <v>528</v>
      </c>
      <c r="G24" s="528">
        <v>279</v>
      </c>
      <c r="H24" s="528">
        <v>249</v>
      </c>
      <c r="I24" s="597" t="s">
        <v>626</v>
      </c>
      <c r="J24" s="597" t="s">
        <v>626</v>
      </c>
      <c r="K24" s="597" t="s">
        <v>626</v>
      </c>
      <c r="L24" s="955" t="s">
        <v>29</v>
      </c>
      <c r="M24" s="180"/>
      <c r="N24" s="180"/>
      <c r="O24" s="180"/>
      <c r="P24" s="180"/>
    </row>
    <row r="25" spans="1:16" ht="18.75" customHeight="1">
      <c r="A25" s="369" t="s">
        <v>140</v>
      </c>
      <c r="B25" s="954">
        <v>308</v>
      </c>
      <c r="C25" s="597" t="s">
        <v>29</v>
      </c>
      <c r="D25" s="597" t="s">
        <v>29</v>
      </c>
      <c r="E25" s="597" t="s">
        <v>29</v>
      </c>
      <c r="F25" s="528">
        <v>618</v>
      </c>
      <c r="G25" s="528">
        <v>320</v>
      </c>
      <c r="H25" s="528">
        <v>298</v>
      </c>
      <c r="I25" s="597" t="s">
        <v>626</v>
      </c>
      <c r="J25" s="597" t="s">
        <v>626</v>
      </c>
      <c r="K25" s="597" t="s">
        <v>626</v>
      </c>
      <c r="L25" s="955" t="s">
        <v>29</v>
      </c>
      <c r="M25" s="180"/>
      <c r="N25" s="180"/>
      <c r="O25" s="180"/>
      <c r="P25" s="180"/>
    </row>
    <row r="26" spans="1:16">
      <c r="A26" s="180"/>
      <c r="B26" s="3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</row>
    <row r="27" spans="1:16" ht="14.25" customHeight="1">
      <c r="A27" s="257"/>
      <c r="B27" s="187"/>
      <c r="C27" s="187"/>
      <c r="D27" s="182"/>
      <c r="E27" s="182"/>
      <c r="F27" s="187"/>
      <c r="G27" s="187"/>
      <c r="H27" s="187"/>
      <c r="I27" s="187"/>
      <c r="J27" s="187"/>
      <c r="K27" s="187"/>
      <c r="L27" s="180"/>
      <c r="M27" s="180"/>
      <c r="N27" s="180"/>
      <c r="O27" s="180"/>
      <c r="P27" s="180"/>
    </row>
    <row r="28" spans="1:16" s="575" customFormat="1" ht="18" customHeight="1">
      <c r="A28" s="578" t="s">
        <v>121</v>
      </c>
      <c r="B28" s="205">
        <f>SUM(B30:B40)</f>
        <v>2452</v>
      </c>
      <c r="C28" s="1003">
        <v>4736</v>
      </c>
      <c r="D28" s="1003">
        <v>2449</v>
      </c>
      <c r="E28" s="1003">
        <v>2287</v>
      </c>
      <c r="F28" s="1003">
        <f t="shared" ref="F28:H28" si="1">SUM(F30:F40)</f>
        <v>4674</v>
      </c>
      <c r="G28" s="1003">
        <f t="shared" si="1"/>
        <v>2411</v>
      </c>
      <c r="H28" s="1003">
        <f t="shared" si="1"/>
        <v>2263</v>
      </c>
      <c r="I28" s="1003">
        <v>62</v>
      </c>
      <c r="J28" s="1003">
        <v>38</v>
      </c>
      <c r="K28" s="1003">
        <v>24</v>
      </c>
      <c r="L28" s="1003">
        <v>1628</v>
      </c>
      <c r="M28" s="394"/>
      <c r="N28" s="394"/>
      <c r="O28" s="394"/>
      <c r="P28" s="394"/>
    </row>
    <row r="29" spans="1:16" s="975" customFormat="1" ht="21.75" customHeight="1">
      <c r="A29" s="973"/>
      <c r="B29" s="902"/>
      <c r="C29" s="902"/>
      <c r="D29" s="902"/>
      <c r="E29" s="902"/>
      <c r="F29" s="902"/>
      <c r="G29" s="902"/>
      <c r="H29" s="902"/>
      <c r="I29" s="902"/>
      <c r="J29" s="902"/>
      <c r="K29" s="902"/>
      <c r="L29" s="902"/>
      <c r="M29" s="974"/>
      <c r="N29" s="974"/>
      <c r="O29" s="974"/>
      <c r="P29" s="974"/>
    </row>
    <row r="30" spans="1:16" ht="21.75" customHeight="1">
      <c r="A30" s="369" t="s">
        <v>338</v>
      </c>
      <c r="B30" s="528">
        <v>229</v>
      </c>
      <c r="C30" s="597" t="s">
        <v>29</v>
      </c>
      <c r="D30" s="597" t="s">
        <v>29</v>
      </c>
      <c r="E30" s="597" t="s">
        <v>29</v>
      </c>
      <c r="F30" s="528">
        <v>431</v>
      </c>
      <c r="G30" s="528">
        <v>231</v>
      </c>
      <c r="H30" s="528">
        <v>200</v>
      </c>
      <c r="I30" s="597" t="s">
        <v>626</v>
      </c>
      <c r="J30" s="597" t="s">
        <v>626</v>
      </c>
      <c r="K30" s="597" t="s">
        <v>626</v>
      </c>
      <c r="L30" s="955" t="s">
        <v>29</v>
      </c>
      <c r="M30" s="180"/>
      <c r="N30" s="180"/>
      <c r="O30" s="180"/>
      <c r="P30" s="180"/>
    </row>
    <row r="31" spans="1:16" ht="19.5" customHeight="1">
      <c r="A31" s="369" t="s">
        <v>142</v>
      </c>
      <c r="B31" s="528">
        <v>97</v>
      </c>
      <c r="C31" s="597" t="s">
        <v>29</v>
      </c>
      <c r="D31" s="597" t="s">
        <v>29</v>
      </c>
      <c r="E31" s="597" t="s">
        <v>29</v>
      </c>
      <c r="F31" s="528">
        <v>198</v>
      </c>
      <c r="G31" s="528">
        <v>99</v>
      </c>
      <c r="H31" s="528">
        <v>99</v>
      </c>
      <c r="I31" s="597" t="s">
        <v>626</v>
      </c>
      <c r="J31" s="597" t="s">
        <v>626</v>
      </c>
      <c r="K31" s="597" t="s">
        <v>626</v>
      </c>
      <c r="L31" s="955" t="s">
        <v>29</v>
      </c>
      <c r="M31" s="180"/>
      <c r="N31" s="180"/>
      <c r="O31" s="180"/>
      <c r="P31" s="579"/>
    </row>
    <row r="32" spans="1:16" ht="19.5" customHeight="1">
      <c r="A32" s="369" t="s">
        <v>143</v>
      </c>
      <c r="B32" s="528">
        <v>425</v>
      </c>
      <c r="C32" s="597" t="s">
        <v>29</v>
      </c>
      <c r="D32" s="597" t="s">
        <v>29</v>
      </c>
      <c r="E32" s="597" t="s">
        <v>29</v>
      </c>
      <c r="F32" s="528">
        <v>791</v>
      </c>
      <c r="G32" s="528">
        <v>401</v>
      </c>
      <c r="H32" s="528">
        <v>390</v>
      </c>
      <c r="I32" s="597" t="s">
        <v>626</v>
      </c>
      <c r="J32" s="597" t="s">
        <v>626</v>
      </c>
      <c r="K32" s="597" t="s">
        <v>626</v>
      </c>
      <c r="L32" s="955" t="s">
        <v>29</v>
      </c>
      <c r="M32" s="180"/>
      <c r="N32" s="180"/>
      <c r="O32" s="180"/>
      <c r="P32" s="180"/>
    </row>
    <row r="33" spans="1:16" ht="19.5" customHeight="1">
      <c r="A33" s="369" t="s">
        <v>144</v>
      </c>
      <c r="B33" s="528">
        <v>177</v>
      </c>
      <c r="C33" s="597" t="s">
        <v>29</v>
      </c>
      <c r="D33" s="597" t="s">
        <v>29</v>
      </c>
      <c r="E33" s="597" t="s">
        <v>29</v>
      </c>
      <c r="F33" s="528">
        <v>297</v>
      </c>
      <c r="G33" s="528">
        <v>146</v>
      </c>
      <c r="H33" s="528">
        <v>151</v>
      </c>
      <c r="I33" s="597" t="s">
        <v>626</v>
      </c>
      <c r="J33" s="597" t="s">
        <v>626</v>
      </c>
      <c r="K33" s="597" t="s">
        <v>626</v>
      </c>
      <c r="L33" s="955" t="s">
        <v>29</v>
      </c>
      <c r="M33" s="180"/>
      <c r="N33" s="180"/>
      <c r="O33" s="180"/>
      <c r="P33" s="180"/>
    </row>
    <row r="34" spans="1:16" ht="19.5" customHeight="1">
      <c r="A34" s="369" t="s">
        <v>145</v>
      </c>
      <c r="B34" s="528">
        <v>113</v>
      </c>
      <c r="C34" s="597" t="s">
        <v>29</v>
      </c>
      <c r="D34" s="597" t="s">
        <v>29</v>
      </c>
      <c r="E34" s="597" t="s">
        <v>29</v>
      </c>
      <c r="F34" s="528">
        <v>233</v>
      </c>
      <c r="G34" s="528">
        <v>123</v>
      </c>
      <c r="H34" s="528">
        <v>110</v>
      </c>
      <c r="I34" s="597" t="s">
        <v>626</v>
      </c>
      <c r="J34" s="597" t="s">
        <v>626</v>
      </c>
      <c r="K34" s="597" t="s">
        <v>626</v>
      </c>
      <c r="L34" s="955" t="s">
        <v>29</v>
      </c>
      <c r="M34" s="180"/>
      <c r="N34" s="180"/>
      <c r="O34" s="180"/>
      <c r="P34" s="180" t="s">
        <v>406</v>
      </c>
    </row>
    <row r="35" spans="1:16" ht="19.5" customHeight="1">
      <c r="A35" s="369" t="s">
        <v>146</v>
      </c>
      <c r="B35" s="954">
        <v>285</v>
      </c>
      <c r="C35" s="597" t="s">
        <v>29</v>
      </c>
      <c r="D35" s="597" t="s">
        <v>29</v>
      </c>
      <c r="E35" s="597" t="s">
        <v>29</v>
      </c>
      <c r="F35" s="528">
        <v>518</v>
      </c>
      <c r="G35" s="128">
        <v>273</v>
      </c>
      <c r="H35" s="128">
        <v>245</v>
      </c>
      <c r="I35" s="597" t="s">
        <v>626</v>
      </c>
      <c r="J35" s="597" t="s">
        <v>626</v>
      </c>
      <c r="K35" s="597" t="s">
        <v>626</v>
      </c>
      <c r="L35" s="955" t="s">
        <v>29</v>
      </c>
      <c r="M35" s="180"/>
      <c r="N35" s="180"/>
      <c r="O35" s="180"/>
      <c r="P35" s="180"/>
    </row>
    <row r="36" spans="1:16" ht="19.5" customHeight="1">
      <c r="A36" s="369" t="s">
        <v>147</v>
      </c>
      <c r="B36" s="954">
        <v>218</v>
      </c>
      <c r="C36" s="597" t="s">
        <v>29</v>
      </c>
      <c r="D36" s="597" t="s">
        <v>29</v>
      </c>
      <c r="E36" s="597" t="s">
        <v>29</v>
      </c>
      <c r="F36" s="528">
        <v>430</v>
      </c>
      <c r="G36" s="128">
        <v>224</v>
      </c>
      <c r="H36" s="128">
        <v>206</v>
      </c>
      <c r="I36" s="597" t="s">
        <v>626</v>
      </c>
      <c r="J36" s="597" t="s">
        <v>626</v>
      </c>
      <c r="K36" s="597" t="s">
        <v>626</v>
      </c>
      <c r="L36" s="955" t="s">
        <v>29</v>
      </c>
      <c r="M36" s="180"/>
      <c r="N36" s="180"/>
      <c r="O36" s="180"/>
      <c r="P36" s="180"/>
    </row>
    <row r="37" spans="1:16" ht="19.5" customHeight="1">
      <c r="A37" s="369" t="s">
        <v>148</v>
      </c>
      <c r="B37" s="954">
        <v>203</v>
      </c>
      <c r="C37" s="597" t="s">
        <v>29</v>
      </c>
      <c r="D37" s="597" t="s">
        <v>29</v>
      </c>
      <c r="E37" s="597" t="s">
        <v>29</v>
      </c>
      <c r="F37" s="528">
        <v>394</v>
      </c>
      <c r="G37" s="128">
        <v>201</v>
      </c>
      <c r="H37" s="128">
        <v>193</v>
      </c>
      <c r="I37" s="597" t="s">
        <v>626</v>
      </c>
      <c r="J37" s="597" t="s">
        <v>626</v>
      </c>
      <c r="K37" s="597" t="s">
        <v>626</v>
      </c>
      <c r="L37" s="955" t="s">
        <v>29</v>
      </c>
      <c r="M37" s="180"/>
      <c r="N37" s="180"/>
      <c r="O37" s="180"/>
      <c r="P37" s="180"/>
    </row>
    <row r="38" spans="1:16" ht="19.5" customHeight="1">
      <c r="A38" s="369" t="s">
        <v>149</v>
      </c>
      <c r="B38" s="956">
        <v>346</v>
      </c>
      <c r="C38" s="597" t="s">
        <v>29</v>
      </c>
      <c r="D38" s="597" t="s">
        <v>29</v>
      </c>
      <c r="E38" s="597" t="s">
        <v>29</v>
      </c>
      <c r="F38" s="528">
        <v>623</v>
      </c>
      <c r="G38" s="957">
        <v>333</v>
      </c>
      <c r="H38" s="957">
        <v>290</v>
      </c>
      <c r="I38" s="597" t="s">
        <v>626</v>
      </c>
      <c r="J38" s="597" t="s">
        <v>626</v>
      </c>
      <c r="K38" s="597" t="s">
        <v>626</v>
      </c>
      <c r="L38" s="955" t="s">
        <v>29</v>
      </c>
      <c r="M38" s="180"/>
      <c r="N38" s="180"/>
      <c r="O38" s="180"/>
      <c r="P38" s="180"/>
    </row>
    <row r="39" spans="1:16" ht="19.5" customHeight="1">
      <c r="A39" s="369" t="s">
        <v>150</v>
      </c>
      <c r="B39" s="956">
        <v>131</v>
      </c>
      <c r="C39" s="597" t="s">
        <v>29</v>
      </c>
      <c r="D39" s="597" t="s">
        <v>29</v>
      </c>
      <c r="E39" s="597" t="s">
        <v>29</v>
      </c>
      <c r="F39" s="528">
        <v>233</v>
      </c>
      <c r="G39" s="957">
        <v>123</v>
      </c>
      <c r="H39" s="957">
        <v>110</v>
      </c>
      <c r="I39" s="597" t="s">
        <v>626</v>
      </c>
      <c r="J39" s="597" t="s">
        <v>626</v>
      </c>
      <c r="K39" s="597" t="s">
        <v>626</v>
      </c>
      <c r="L39" s="955" t="s">
        <v>29</v>
      </c>
      <c r="M39" s="180"/>
      <c r="N39" s="180"/>
      <c r="O39" s="180"/>
      <c r="P39" s="180"/>
    </row>
    <row r="40" spans="1:16" ht="19.5" customHeight="1">
      <c r="A40" s="369" t="s">
        <v>151</v>
      </c>
      <c r="B40" s="954">
        <v>228</v>
      </c>
      <c r="C40" s="597" t="s">
        <v>29</v>
      </c>
      <c r="D40" s="597" t="s">
        <v>29</v>
      </c>
      <c r="E40" s="597" t="s">
        <v>29</v>
      </c>
      <c r="F40" s="528">
        <v>526</v>
      </c>
      <c r="G40" s="128">
        <v>257</v>
      </c>
      <c r="H40" s="128">
        <v>269</v>
      </c>
      <c r="I40" s="597" t="s">
        <v>626</v>
      </c>
      <c r="J40" s="597" t="s">
        <v>626</v>
      </c>
      <c r="K40" s="597" t="s">
        <v>626</v>
      </c>
      <c r="L40" s="955" t="s">
        <v>29</v>
      </c>
      <c r="M40" s="180"/>
      <c r="N40" s="180"/>
      <c r="O40" s="180"/>
      <c r="P40" s="180"/>
    </row>
    <row r="41" spans="1:16" s="573" customFormat="1" ht="7.5" customHeight="1">
      <c r="A41" s="580"/>
      <c r="B41" s="390"/>
      <c r="C41" s="581"/>
      <c r="D41" s="581"/>
      <c r="E41" s="581"/>
      <c r="F41" s="581"/>
      <c r="G41" s="543"/>
      <c r="H41" s="543"/>
      <c r="I41" s="581"/>
      <c r="J41" s="543"/>
      <c r="K41" s="543"/>
      <c r="L41" s="543"/>
      <c r="M41" s="393"/>
      <c r="N41" s="393"/>
      <c r="O41" s="393"/>
      <c r="P41" s="393"/>
    </row>
    <row r="42" spans="1:16" s="573" customFormat="1" ht="17.25" customHeight="1">
      <c r="A42" s="582" t="s">
        <v>380</v>
      </c>
      <c r="B42" s="392"/>
      <c r="C42" s="391"/>
      <c r="D42" s="391"/>
      <c r="E42" s="391"/>
      <c r="F42" s="391"/>
      <c r="G42" s="545"/>
      <c r="H42" s="545"/>
      <c r="I42" s="391"/>
      <c r="J42" s="545"/>
      <c r="K42" s="545"/>
      <c r="L42" s="825"/>
      <c r="M42" s="393"/>
      <c r="N42" s="393"/>
      <c r="O42" s="393"/>
      <c r="P42" s="393"/>
    </row>
    <row r="43" spans="1:16" ht="15" customHeight="1">
      <c r="A43" s="993" t="s">
        <v>752</v>
      </c>
      <c r="B43" s="267"/>
      <c r="C43" s="267"/>
      <c r="D43" s="267"/>
      <c r="E43" s="267"/>
      <c r="F43" s="267"/>
      <c r="G43" s="187"/>
      <c r="H43" s="187"/>
      <c r="I43" s="267"/>
      <c r="J43" s="187"/>
      <c r="K43" s="187"/>
      <c r="L43" s="180"/>
      <c r="M43" s="180"/>
      <c r="N43" s="180"/>
      <c r="O43" s="180"/>
      <c r="P43" s="180"/>
    </row>
    <row r="44" spans="1:16" s="323" customFormat="1" ht="24.95" customHeight="1">
      <c r="A44" s="583"/>
      <c r="B44" s="584"/>
      <c r="C44" s="584"/>
      <c r="D44" s="584"/>
      <c r="E44" s="584"/>
      <c r="F44" s="584"/>
      <c r="G44" s="550"/>
      <c r="H44" s="550"/>
      <c r="I44" s="584"/>
      <c r="J44" s="550"/>
      <c r="K44" s="550"/>
      <c r="L44" s="245"/>
      <c r="M44" s="175"/>
      <c r="N44" s="175"/>
      <c r="O44" s="175"/>
      <c r="P44" s="175"/>
    </row>
    <row r="45" spans="1:16" s="573" customFormat="1" ht="36.75" customHeight="1">
      <c r="A45" s="958" t="s">
        <v>381</v>
      </c>
      <c r="B45" s="177"/>
      <c r="C45" s="177"/>
      <c r="D45" s="247"/>
      <c r="E45" s="177"/>
      <c r="F45" s="177"/>
      <c r="G45" s="177"/>
      <c r="H45" s="177"/>
      <c r="I45" s="177"/>
      <c r="J45" s="177"/>
      <c r="K45" s="177"/>
      <c r="L45" s="177"/>
      <c r="M45" s="393"/>
      <c r="N45" s="393"/>
      <c r="O45" s="393"/>
      <c r="P45" s="393"/>
    </row>
    <row r="46" spans="1:16" ht="23.1" customHeight="1">
      <c r="A46" s="180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</row>
    <row r="47" spans="1:16" ht="15" customHeight="1" thickBot="1">
      <c r="A47" s="252" t="s">
        <v>14</v>
      </c>
      <c r="B47" s="180"/>
      <c r="C47" s="180"/>
      <c r="D47" s="180"/>
      <c r="E47" s="180"/>
      <c r="F47" s="180"/>
      <c r="G47" s="180"/>
      <c r="H47" s="180"/>
      <c r="I47" s="180"/>
      <c r="J47" s="180"/>
      <c r="K47" s="237"/>
      <c r="L47" s="253" t="s">
        <v>645</v>
      </c>
      <c r="M47" s="180"/>
      <c r="N47" s="180"/>
      <c r="O47" s="180"/>
      <c r="P47" s="180"/>
    </row>
    <row r="48" spans="1:16" s="573" customFormat="1">
      <c r="A48" s="302"/>
      <c r="B48" s="585" t="s">
        <v>611</v>
      </c>
      <c r="C48" s="585"/>
      <c r="D48" s="585"/>
      <c r="E48" s="586"/>
      <c r="F48" s="585" t="s">
        <v>612</v>
      </c>
      <c r="G48" s="585"/>
      <c r="H48" s="586"/>
      <c r="I48" s="585" t="s">
        <v>613</v>
      </c>
      <c r="J48" s="585"/>
      <c r="K48" s="585"/>
      <c r="L48" s="587" t="s">
        <v>474</v>
      </c>
      <c r="M48" s="393"/>
      <c r="N48" s="393"/>
      <c r="O48" s="393"/>
      <c r="P48" s="393"/>
    </row>
    <row r="49" spans="1:16" s="573" customFormat="1">
      <c r="A49" s="1058" t="s">
        <v>419</v>
      </c>
      <c r="B49" s="305" t="s">
        <v>614</v>
      </c>
      <c r="C49" s="588" t="s">
        <v>476</v>
      </c>
      <c r="D49" s="589"/>
      <c r="E49" s="590"/>
      <c r="F49" s="588" t="s">
        <v>615</v>
      </c>
      <c r="G49" s="589"/>
      <c r="H49" s="590"/>
      <c r="I49" s="588" t="s">
        <v>615</v>
      </c>
      <c r="J49" s="589"/>
      <c r="K49" s="588"/>
      <c r="L49" s="591" t="s">
        <v>616</v>
      </c>
      <c r="M49" s="393"/>
      <c r="N49" s="393"/>
      <c r="O49" s="393"/>
      <c r="P49" s="393"/>
    </row>
    <row r="50" spans="1:16" s="573" customFormat="1">
      <c r="A50" s="1058"/>
      <c r="B50" s="305" t="s">
        <v>5</v>
      </c>
      <c r="C50" s="588"/>
      <c r="D50" s="592" t="s">
        <v>6</v>
      </c>
      <c r="E50" s="593" t="s">
        <v>7</v>
      </c>
      <c r="F50" s="588"/>
      <c r="G50" s="592" t="s">
        <v>6</v>
      </c>
      <c r="H50" s="593" t="s">
        <v>7</v>
      </c>
      <c r="I50" s="588"/>
      <c r="J50" s="592" t="s">
        <v>6</v>
      </c>
      <c r="K50" s="594" t="s">
        <v>7</v>
      </c>
      <c r="L50" s="591" t="s">
        <v>617</v>
      </c>
      <c r="M50" s="393"/>
      <c r="N50" s="393"/>
      <c r="O50" s="393"/>
      <c r="P50" s="393"/>
    </row>
    <row r="51" spans="1:16" s="573" customFormat="1">
      <c r="A51" s="308"/>
      <c r="B51" s="308" t="s">
        <v>9</v>
      </c>
      <c r="C51" s="308"/>
      <c r="D51" s="308" t="s">
        <v>11</v>
      </c>
      <c r="E51" s="308" t="s">
        <v>12</v>
      </c>
      <c r="F51" s="308"/>
      <c r="G51" s="308"/>
      <c r="H51" s="308"/>
      <c r="I51" s="308"/>
      <c r="J51" s="308"/>
      <c r="K51" s="595"/>
      <c r="L51" s="596" t="s">
        <v>618</v>
      </c>
      <c r="M51" s="393"/>
      <c r="N51" s="393"/>
      <c r="O51" s="393"/>
      <c r="P51" s="393"/>
    </row>
    <row r="52" spans="1:16" ht="27.75" customHeight="1">
      <c r="A52" s="578" t="s">
        <v>122</v>
      </c>
      <c r="B52" s="205">
        <f>SUM(B54:B60)</f>
        <v>1275</v>
      </c>
      <c r="C52" s="1003">
        <v>2425</v>
      </c>
      <c r="D52" s="1003">
        <v>1210</v>
      </c>
      <c r="E52" s="1003">
        <v>1215</v>
      </c>
      <c r="F52" s="1003">
        <f t="shared" ref="F52:H52" si="2">SUM(F54:F60)</f>
        <v>2408</v>
      </c>
      <c r="G52" s="1003">
        <f t="shared" si="2"/>
        <v>1197</v>
      </c>
      <c r="H52" s="1003">
        <f t="shared" si="2"/>
        <v>1211</v>
      </c>
      <c r="I52" s="1003">
        <v>17</v>
      </c>
      <c r="J52" s="1004">
        <v>13</v>
      </c>
      <c r="K52" s="1004">
        <v>4</v>
      </c>
      <c r="L52" s="1054">
        <v>923</v>
      </c>
      <c r="M52" s="180"/>
      <c r="N52" s="180"/>
      <c r="O52" s="180"/>
      <c r="P52" s="180"/>
    </row>
    <row r="53" spans="1:16" s="972" customFormat="1" ht="15" customHeight="1">
      <c r="A53" s="968"/>
      <c r="B53" s="976"/>
      <c r="C53" s="902"/>
      <c r="D53" s="902"/>
      <c r="E53" s="902"/>
      <c r="F53" s="902"/>
      <c r="G53" s="901"/>
      <c r="H53" s="901"/>
      <c r="I53" s="902"/>
      <c r="J53" s="901"/>
      <c r="K53" s="901"/>
      <c r="L53" s="970"/>
      <c r="M53" s="971"/>
      <c r="N53" s="971"/>
      <c r="O53" s="971"/>
      <c r="P53" s="971"/>
    </row>
    <row r="54" spans="1:16" ht="30" customHeight="1">
      <c r="A54" s="369" t="s">
        <v>339</v>
      </c>
      <c r="B54" s="954">
        <v>339</v>
      </c>
      <c r="C54" s="597" t="s">
        <v>29</v>
      </c>
      <c r="D54" s="597" t="s">
        <v>29</v>
      </c>
      <c r="E54" s="597" t="s">
        <v>29</v>
      </c>
      <c r="F54" s="528">
        <v>670</v>
      </c>
      <c r="G54" s="528">
        <v>335</v>
      </c>
      <c r="H54" s="528">
        <v>335</v>
      </c>
      <c r="I54" s="597" t="s">
        <v>29</v>
      </c>
      <c r="J54" s="597" t="s">
        <v>29</v>
      </c>
      <c r="K54" s="597" t="s">
        <v>29</v>
      </c>
      <c r="L54" s="597" t="s">
        <v>29</v>
      </c>
      <c r="M54" s="180"/>
      <c r="N54" s="180"/>
      <c r="O54" s="180"/>
      <c r="P54" s="180"/>
    </row>
    <row r="55" spans="1:16" ht="30" customHeight="1">
      <c r="A55" s="369" t="s">
        <v>152</v>
      </c>
      <c r="B55" s="954">
        <v>90</v>
      </c>
      <c r="C55" s="597" t="s">
        <v>29</v>
      </c>
      <c r="D55" s="597" t="s">
        <v>29</v>
      </c>
      <c r="E55" s="597" t="s">
        <v>29</v>
      </c>
      <c r="F55" s="528">
        <v>184</v>
      </c>
      <c r="G55" s="528">
        <v>84</v>
      </c>
      <c r="H55" s="528">
        <v>100</v>
      </c>
      <c r="I55" s="597" t="s">
        <v>29</v>
      </c>
      <c r="J55" s="597" t="s">
        <v>29</v>
      </c>
      <c r="K55" s="597" t="s">
        <v>29</v>
      </c>
      <c r="L55" s="597" t="s">
        <v>29</v>
      </c>
      <c r="M55" s="180"/>
      <c r="N55" s="180"/>
      <c r="O55" s="180"/>
      <c r="P55" s="180"/>
    </row>
    <row r="56" spans="1:16" ht="30" customHeight="1">
      <c r="A56" s="369" t="s">
        <v>153</v>
      </c>
      <c r="B56" s="954">
        <v>177</v>
      </c>
      <c r="C56" s="597" t="s">
        <v>29</v>
      </c>
      <c r="D56" s="597" t="s">
        <v>29</v>
      </c>
      <c r="E56" s="597" t="s">
        <v>29</v>
      </c>
      <c r="F56" s="528">
        <v>322</v>
      </c>
      <c r="G56" s="528">
        <v>162</v>
      </c>
      <c r="H56" s="528">
        <v>160</v>
      </c>
      <c r="I56" s="597" t="s">
        <v>29</v>
      </c>
      <c r="J56" s="597" t="s">
        <v>29</v>
      </c>
      <c r="K56" s="597" t="s">
        <v>29</v>
      </c>
      <c r="L56" s="597" t="s">
        <v>29</v>
      </c>
      <c r="M56" s="180"/>
      <c r="N56" s="180"/>
      <c r="O56" s="180"/>
      <c r="P56" s="180"/>
    </row>
    <row r="57" spans="1:16" ht="30" customHeight="1">
      <c r="A57" s="369" t="s">
        <v>154</v>
      </c>
      <c r="B57" s="954">
        <v>311</v>
      </c>
      <c r="C57" s="597" t="s">
        <v>29</v>
      </c>
      <c r="D57" s="597" t="s">
        <v>29</v>
      </c>
      <c r="E57" s="597" t="s">
        <v>29</v>
      </c>
      <c r="F57" s="528">
        <v>597</v>
      </c>
      <c r="G57" s="528">
        <v>301</v>
      </c>
      <c r="H57" s="528">
        <v>296</v>
      </c>
      <c r="I57" s="597" t="s">
        <v>29</v>
      </c>
      <c r="J57" s="597" t="s">
        <v>29</v>
      </c>
      <c r="K57" s="597" t="s">
        <v>29</v>
      </c>
      <c r="L57" s="597" t="s">
        <v>29</v>
      </c>
      <c r="M57" s="180"/>
      <c r="N57" s="180"/>
      <c r="O57" s="180"/>
      <c r="P57" s="180"/>
    </row>
    <row r="58" spans="1:16" ht="30" customHeight="1">
      <c r="A58" s="369" t="s">
        <v>155</v>
      </c>
      <c r="B58" s="954">
        <v>99</v>
      </c>
      <c r="C58" s="597" t="s">
        <v>29</v>
      </c>
      <c r="D58" s="597" t="s">
        <v>29</v>
      </c>
      <c r="E58" s="597" t="s">
        <v>29</v>
      </c>
      <c r="F58" s="528">
        <v>204</v>
      </c>
      <c r="G58" s="528">
        <v>95</v>
      </c>
      <c r="H58" s="528">
        <v>109</v>
      </c>
      <c r="I58" s="597" t="s">
        <v>29</v>
      </c>
      <c r="J58" s="597" t="s">
        <v>29</v>
      </c>
      <c r="K58" s="597" t="s">
        <v>29</v>
      </c>
      <c r="L58" s="597" t="s">
        <v>29</v>
      </c>
      <c r="M58" s="180"/>
      <c r="N58" s="180"/>
      <c r="O58" s="180"/>
      <c r="P58" s="180"/>
    </row>
    <row r="59" spans="1:16" ht="30" customHeight="1">
      <c r="A59" s="369" t="s">
        <v>156</v>
      </c>
      <c r="B59" s="954">
        <v>158</v>
      </c>
      <c r="C59" s="597" t="s">
        <v>29</v>
      </c>
      <c r="D59" s="597" t="s">
        <v>29</v>
      </c>
      <c r="E59" s="597" t="s">
        <v>29</v>
      </c>
      <c r="F59" s="528">
        <v>282</v>
      </c>
      <c r="G59" s="528">
        <v>140</v>
      </c>
      <c r="H59" s="528">
        <v>142</v>
      </c>
      <c r="I59" s="597" t="s">
        <v>29</v>
      </c>
      <c r="J59" s="597" t="s">
        <v>29</v>
      </c>
      <c r="K59" s="597" t="s">
        <v>29</v>
      </c>
      <c r="L59" s="597" t="s">
        <v>29</v>
      </c>
      <c r="M59" s="180"/>
      <c r="N59" s="180"/>
      <c r="O59" s="180"/>
      <c r="P59" s="180"/>
    </row>
    <row r="60" spans="1:16" ht="30" customHeight="1">
      <c r="A60" s="598" t="s">
        <v>157</v>
      </c>
      <c r="B60" s="959">
        <v>101</v>
      </c>
      <c r="C60" s="597" t="s">
        <v>29</v>
      </c>
      <c r="D60" s="597" t="s">
        <v>29</v>
      </c>
      <c r="E60" s="597" t="s">
        <v>29</v>
      </c>
      <c r="F60" s="600">
        <v>149</v>
      </c>
      <c r="G60" s="600">
        <v>80</v>
      </c>
      <c r="H60" s="600">
        <v>69</v>
      </c>
      <c r="I60" s="597" t="s">
        <v>29</v>
      </c>
      <c r="J60" s="597" t="s">
        <v>29</v>
      </c>
      <c r="K60" s="597" t="s">
        <v>29</v>
      </c>
      <c r="L60" s="597" t="s">
        <v>29</v>
      </c>
    </row>
    <row r="61" spans="1:16" ht="14.25" customHeight="1">
      <c r="A61" s="598"/>
      <c r="B61" s="564"/>
      <c r="C61" s="564"/>
      <c r="D61" s="564"/>
      <c r="E61" s="564"/>
      <c r="F61" s="564"/>
      <c r="G61" s="564"/>
      <c r="H61" s="564"/>
      <c r="I61" s="564"/>
      <c r="J61" s="564"/>
      <c r="K61" s="564"/>
      <c r="L61" s="189"/>
    </row>
    <row r="62" spans="1:16" s="575" customFormat="1" ht="28.5" customHeight="1">
      <c r="A62" s="601" t="s">
        <v>340</v>
      </c>
      <c r="B62" s="1003">
        <f>SUM(B64:B71)</f>
        <v>1259</v>
      </c>
      <c r="C62" s="1005">
        <v>2447</v>
      </c>
      <c r="D62" s="1005">
        <v>1266</v>
      </c>
      <c r="E62" s="1005">
        <v>1181</v>
      </c>
      <c r="F62" s="1003">
        <f t="shared" ref="F62:H62" si="3">SUM(F64:F71)</f>
        <v>2413</v>
      </c>
      <c r="G62" s="1003">
        <f t="shared" si="3"/>
        <v>1254</v>
      </c>
      <c r="H62" s="1003">
        <f t="shared" si="3"/>
        <v>1159</v>
      </c>
      <c r="I62" s="1005">
        <v>34</v>
      </c>
      <c r="J62" s="1005">
        <v>12</v>
      </c>
      <c r="K62" s="1005">
        <v>22</v>
      </c>
      <c r="L62" s="1006">
        <v>843</v>
      </c>
    </row>
    <row r="63" spans="1:16" s="972" customFormat="1" ht="24" customHeight="1">
      <c r="A63" s="977"/>
      <c r="B63" s="903"/>
      <c r="C63" s="903"/>
      <c r="D63" s="903"/>
      <c r="E63" s="903"/>
      <c r="F63" s="903"/>
      <c r="G63" s="903"/>
      <c r="H63" s="903"/>
      <c r="I63" s="903"/>
      <c r="J63" s="903"/>
      <c r="K63" s="903"/>
      <c r="L63" s="978"/>
    </row>
    <row r="64" spans="1:16" ht="33" customHeight="1">
      <c r="A64" s="598" t="s">
        <v>341</v>
      </c>
      <c r="B64" s="959">
        <v>274</v>
      </c>
      <c r="C64" s="599" t="s">
        <v>29</v>
      </c>
      <c r="D64" s="599" t="s">
        <v>29</v>
      </c>
      <c r="E64" s="599" t="s">
        <v>29</v>
      </c>
      <c r="F64" s="600">
        <v>560</v>
      </c>
      <c r="G64" s="600">
        <v>291</v>
      </c>
      <c r="H64" s="600">
        <v>269</v>
      </c>
      <c r="I64" s="599" t="s">
        <v>626</v>
      </c>
      <c r="J64" s="599" t="s">
        <v>626</v>
      </c>
      <c r="K64" s="599" t="s">
        <v>626</v>
      </c>
      <c r="L64" s="960" t="s">
        <v>29</v>
      </c>
    </row>
    <row r="65" spans="1:12" ht="33" customHeight="1">
      <c r="A65" s="598" t="s">
        <v>158</v>
      </c>
      <c r="B65" s="961">
        <v>174</v>
      </c>
      <c r="C65" s="599" t="s">
        <v>29</v>
      </c>
      <c r="D65" s="599" t="s">
        <v>29</v>
      </c>
      <c r="E65" s="599" t="s">
        <v>29</v>
      </c>
      <c r="F65" s="600">
        <v>350</v>
      </c>
      <c r="G65" s="600">
        <v>173</v>
      </c>
      <c r="H65" s="600">
        <v>177</v>
      </c>
      <c r="I65" s="599" t="s">
        <v>626</v>
      </c>
      <c r="J65" s="599" t="s">
        <v>626</v>
      </c>
      <c r="K65" s="599" t="s">
        <v>626</v>
      </c>
      <c r="L65" s="960" t="s">
        <v>29</v>
      </c>
    </row>
    <row r="66" spans="1:12" ht="33" customHeight="1">
      <c r="A66" s="598" t="s">
        <v>159</v>
      </c>
      <c r="B66" s="959">
        <v>101</v>
      </c>
      <c r="C66" s="599" t="s">
        <v>29</v>
      </c>
      <c r="D66" s="599" t="s">
        <v>29</v>
      </c>
      <c r="E66" s="599" t="s">
        <v>29</v>
      </c>
      <c r="F66" s="600">
        <v>173</v>
      </c>
      <c r="G66" s="600">
        <v>93</v>
      </c>
      <c r="H66" s="600">
        <v>80</v>
      </c>
      <c r="I66" s="599" t="s">
        <v>626</v>
      </c>
      <c r="J66" s="599" t="s">
        <v>626</v>
      </c>
      <c r="K66" s="599" t="s">
        <v>626</v>
      </c>
      <c r="L66" s="960" t="s">
        <v>29</v>
      </c>
    </row>
    <row r="67" spans="1:12" ht="33" customHeight="1">
      <c r="A67" s="598" t="s">
        <v>160</v>
      </c>
      <c r="B67" s="959">
        <v>260</v>
      </c>
      <c r="C67" s="599" t="s">
        <v>29</v>
      </c>
      <c r="D67" s="599" t="s">
        <v>29</v>
      </c>
      <c r="E67" s="599" t="s">
        <v>29</v>
      </c>
      <c r="F67" s="600">
        <v>500</v>
      </c>
      <c r="G67" s="600">
        <v>255</v>
      </c>
      <c r="H67" s="600">
        <v>245</v>
      </c>
      <c r="I67" s="599" t="s">
        <v>626</v>
      </c>
      <c r="J67" s="599" t="s">
        <v>626</v>
      </c>
      <c r="K67" s="599" t="s">
        <v>626</v>
      </c>
      <c r="L67" s="960" t="s">
        <v>29</v>
      </c>
    </row>
    <row r="68" spans="1:12" ht="33" customHeight="1">
      <c r="A68" s="598" t="s">
        <v>161</v>
      </c>
      <c r="B68" s="961">
        <v>144</v>
      </c>
      <c r="C68" s="599" t="s">
        <v>29</v>
      </c>
      <c r="D68" s="599" t="s">
        <v>29</v>
      </c>
      <c r="E68" s="599" t="s">
        <v>29</v>
      </c>
      <c r="F68" s="600">
        <v>242</v>
      </c>
      <c r="G68" s="600">
        <v>124</v>
      </c>
      <c r="H68" s="600">
        <v>118</v>
      </c>
      <c r="I68" s="599" t="s">
        <v>626</v>
      </c>
      <c r="J68" s="599" t="s">
        <v>626</v>
      </c>
      <c r="K68" s="599" t="s">
        <v>626</v>
      </c>
      <c r="L68" s="960" t="s">
        <v>29</v>
      </c>
    </row>
    <row r="69" spans="1:12" ht="33" customHeight="1">
      <c r="A69" s="598" t="s">
        <v>162</v>
      </c>
      <c r="B69" s="959">
        <v>213</v>
      </c>
      <c r="C69" s="599" t="s">
        <v>29</v>
      </c>
      <c r="D69" s="599" t="s">
        <v>29</v>
      </c>
      <c r="E69" s="599" t="s">
        <v>29</v>
      </c>
      <c r="F69" s="600">
        <v>382</v>
      </c>
      <c r="G69" s="600">
        <v>202</v>
      </c>
      <c r="H69" s="600">
        <v>180</v>
      </c>
      <c r="I69" s="599" t="s">
        <v>626</v>
      </c>
      <c r="J69" s="599" t="s">
        <v>626</v>
      </c>
      <c r="K69" s="599" t="s">
        <v>626</v>
      </c>
      <c r="L69" s="960" t="s">
        <v>29</v>
      </c>
    </row>
    <row r="70" spans="1:12" ht="33" customHeight="1">
      <c r="A70" s="598" t="s">
        <v>163</v>
      </c>
      <c r="B70" s="959">
        <v>39</v>
      </c>
      <c r="C70" s="599" t="s">
        <v>29</v>
      </c>
      <c r="D70" s="599" t="s">
        <v>29</v>
      </c>
      <c r="E70" s="599" t="s">
        <v>29</v>
      </c>
      <c r="F70" s="600">
        <v>92</v>
      </c>
      <c r="G70" s="600">
        <v>48</v>
      </c>
      <c r="H70" s="600">
        <v>44</v>
      </c>
      <c r="I70" s="599" t="s">
        <v>626</v>
      </c>
      <c r="J70" s="599" t="s">
        <v>626</v>
      </c>
      <c r="K70" s="599" t="s">
        <v>626</v>
      </c>
      <c r="L70" s="960" t="s">
        <v>29</v>
      </c>
    </row>
    <row r="71" spans="1:12" ht="33" customHeight="1">
      <c r="A71" s="598" t="s">
        <v>164</v>
      </c>
      <c r="B71" s="959">
        <v>54</v>
      </c>
      <c r="C71" s="599" t="s">
        <v>29</v>
      </c>
      <c r="D71" s="599" t="s">
        <v>29</v>
      </c>
      <c r="E71" s="599" t="s">
        <v>29</v>
      </c>
      <c r="F71" s="600">
        <v>114</v>
      </c>
      <c r="G71" s="600">
        <v>68</v>
      </c>
      <c r="H71" s="600">
        <v>46</v>
      </c>
      <c r="I71" s="599" t="s">
        <v>626</v>
      </c>
      <c r="J71" s="599" t="s">
        <v>626</v>
      </c>
      <c r="K71" s="599" t="s">
        <v>626</v>
      </c>
      <c r="L71" s="960" t="s">
        <v>29</v>
      </c>
    </row>
    <row r="72" spans="1:12" ht="12.75" customHeight="1">
      <c r="A72" s="602"/>
      <c r="B72" s="603"/>
      <c r="C72" s="603"/>
      <c r="D72" s="603"/>
      <c r="E72" s="603"/>
      <c r="F72" s="603"/>
      <c r="G72" s="603"/>
      <c r="H72" s="603"/>
      <c r="I72" s="603"/>
      <c r="J72" s="603"/>
      <c r="K72" s="603"/>
      <c r="L72" s="604"/>
    </row>
    <row r="73" spans="1:12" ht="19.5" customHeight="1">
      <c r="A73" s="605"/>
      <c r="B73" s="564"/>
      <c r="C73" s="564"/>
      <c r="D73" s="564"/>
      <c r="E73" s="564"/>
      <c r="F73" s="564"/>
      <c r="G73" s="191"/>
      <c r="H73" s="191"/>
      <c r="I73" s="564"/>
      <c r="J73" s="191"/>
      <c r="K73" s="606"/>
    </row>
    <row r="74" spans="1:12" s="323" customFormat="1" ht="24.95" customHeight="1">
      <c r="A74" s="607"/>
      <c r="B74" s="608"/>
      <c r="C74" s="608"/>
      <c r="D74" s="608"/>
      <c r="E74" s="608"/>
      <c r="F74" s="608"/>
      <c r="G74" s="609"/>
      <c r="H74" s="609"/>
      <c r="I74" s="608"/>
      <c r="J74" s="609"/>
      <c r="K74" s="610"/>
    </row>
    <row r="75" spans="1:12" s="573" customFormat="1" ht="24.95" customHeight="1">
      <c r="A75" s="526" t="s">
        <v>382</v>
      </c>
      <c r="B75" s="611"/>
      <c r="C75" s="611"/>
      <c r="D75" s="611"/>
      <c r="E75" s="611"/>
      <c r="F75" s="611"/>
      <c r="G75" s="611"/>
      <c r="H75" s="611"/>
      <c r="I75" s="611"/>
      <c r="J75" s="611"/>
      <c r="K75" s="611"/>
      <c r="L75" s="611"/>
    </row>
    <row r="76" spans="1:12" ht="23.1" customHeight="1"/>
    <row r="77" spans="1:12" ht="15" customHeight="1" thickBot="1">
      <c r="A77" s="574" t="s">
        <v>14</v>
      </c>
      <c r="L77" s="253" t="s">
        <v>645</v>
      </c>
    </row>
    <row r="78" spans="1:12" s="573" customFormat="1">
      <c r="A78" s="612"/>
      <c r="B78" s="613" t="s">
        <v>611</v>
      </c>
      <c r="C78" s="613"/>
      <c r="D78" s="613"/>
      <c r="E78" s="614"/>
      <c r="F78" s="613" t="s">
        <v>612</v>
      </c>
      <c r="G78" s="613"/>
      <c r="H78" s="614"/>
      <c r="I78" s="613" t="s">
        <v>613</v>
      </c>
      <c r="J78" s="613"/>
      <c r="K78" s="613"/>
      <c r="L78" s="615" t="s">
        <v>474</v>
      </c>
    </row>
    <row r="79" spans="1:12" s="573" customFormat="1">
      <c r="A79" s="1057" t="s">
        <v>419</v>
      </c>
      <c r="B79" s="616" t="s">
        <v>614</v>
      </c>
      <c r="C79" s="617" t="s">
        <v>476</v>
      </c>
      <c r="D79" s="618"/>
      <c r="E79" s="619"/>
      <c r="F79" s="617" t="s">
        <v>615</v>
      </c>
      <c r="G79" s="618"/>
      <c r="H79" s="619"/>
      <c r="I79" s="617" t="s">
        <v>615</v>
      </c>
      <c r="J79" s="618"/>
      <c r="K79" s="617"/>
      <c r="L79" s="620" t="s">
        <v>616</v>
      </c>
    </row>
    <row r="80" spans="1:12" s="573" customFormat="1">
      <c r="A80" s="1057"/>
      <c r="B80" s="616" t="s">
        <v>5</v>
      </c>
      <c r="C80" s="617"/>
      <c r="D80" s="621" t="s">
        <v>6</v>
      </c>
      <c r="E80" s="622" t="s">
        <v>7</v>
      </c>
      <c r="F80" s="617"/>
      <c r="G80" s="621" t="s">
        <v>6</v>
      </c>
      <c r="H80" s="622" t="s">
        <v>7</v>
      </c>
      <c r="I80" s="617"/>
      <c r="J80" s="621" t="s">
        <v>6</v>
      </c>
      <c r="K80" s="623" t="s">
        <v>7</v>
      </c>
      <c r="L80" s="620" t="s">
        <v>617</v>
      </c>
    </row>
    <row r="81" spans="1:12" s="573" customFormat="1">
      <c r="A81" s="624"/>
      <c r="B81" s="624" t="s">
        <v>9</v>
      </c>
      <c r="C81" s="624"/>
      <c r="D81" s="624" t="s">
        <v>11</v>
      </c>
      <c r="E81" s="624" t="s">
        <v>12</v>
      </c>
      <c r="F81" s="624"/>
      <c r="G81" s="624"/>
      <c r="H81" s="624"/>
      <c r="I81" s="624"/>
      <c r="J81" s="624"/>
      <c r="K81" s="625"/>
      <c r="L81" s="626" t="s">
        <v>618</v>
      </c>
    </row>
    <row r="82" spans="1:12" s="575" customFormat="1" ht="22.5" customHeight="1">
      <c r="A82" s="601" t="s">
        <v>342</v>
      </c>
      <c r="B82" s="1003">
        <f>SUM(B84:B91)</f>
        <v>1893</v>
      </c>
      <c r="C82" s="1005">
        <v>3945</v>
      </c>
      <c r="D82" s="1005">
        <v>1997</v>
      </c>
      <c r="E82" s="1005">
        <v>1948</v>
      </c>
      <c r="F82" s="1003">
        <f t="shared" ref="F82:H82" si="4">SUM(F84:F91)</f>
        <v>3855</v>
      </c>
      <c r="G82" s="1003">
        <f t="shared" si="4"/>
        <v>1954</v>
      </c>
      <c r="H82" s="1003">
        <f t="shared" si="4"/>
        <v>1901</v>
      </c>
      <c r="I82" s="1005">
        <v>90</v>
      </c>
      <c r="J82" s="1005">
        <v>43</v>
      </c>
      <c r="K82" s="1005">
        <v>47</v>
      </c>
      <c r="L82" s="1054">
        <v>1115</v>
      </c>
    </row>
    <row r="83" spans="1:12" ht="24.75" customHeight="1">
      <c r="A83" s="977"/>
      <c r="B83" s="903"/>
      <c r="C83" s="903"/>
      <c r="D83" s="903"/>
      <c r="E83" s="903"/>
      <c r="F83" s="903"/>
      <c r="G83" s="903"/>
      <c r="H83" s="903"/>
      <c r="I83" s="903"/>
      <c r="J83" s="903"/>
      <c r="K83" s="903"/>
      <c r="L83" s="978"/>
    </row>
    <row r="84" spans="1:12" ht="24" customHeight="1">
      <c r="A84" s="598" t="s">
        <v>343</v>
      </c>
      <c r="B84" s="959">
        <v>546</v>
      </c>
      <c r="C84" s="599" t="s">
        <v>29</v>
      </c>
      <c r="D84" s="599" t="s">
        <v>29</v>
      </c>
      <c r="E84" s="599" t="s">
        <v>29</v>
      </c>
      <c r="F84" s="600">
        <v>1079</v>
      </c>
      <c r="G84" s="600">
        <v>557</v>
      </c>
      <c r="H84" s="600">
        <v>522</v>
      </c>
      <c r="I84" s="599" t="s">
        <v>626</v>
      </c>
      <c r="J84" s="599" t="s">
        <v>626</v>
      </c>
      <c r="K84" s="599" t="s">
        <v>626</v>
      </c>
      <c r="L84" s="960" t="s">
        <v>29</v>
      </c>
    </row>
    <row r="85" spans="1:12" ht="24" customHeight="1">
      <c r="A85" s="598" t="s">
        <v>165</v>
      </c>
      <c r="B85" s="961">
        <v>281</v>
      </c>
      <c r="C85" s="599" t="s">
        <v>29</v>
      </c>
      <c r="D85" s="599" t="s">
        <v>29</v>
      </c>
      <c r="E85" s="599" t="s">
        <v>29</v>
      </c>
      <c r="F85" s="600">
        <v>566</v>
      </c>
      <c r="G85" s="600">
        <v>275</v>
      </c>
      <c r="H85" s="600">
        <v>291</v>
      </c>
      <c r="I85" s="599" t="s">
        <v>626</v>
      </c>
      <c r="J85" s="599" t="s">
        <v>626</v>
      </c>
      <c r="K85" s="599" t="s">
        <v>626</v>
      </c>
      <c r="L85" s="960" t="s">
        <v>29</v>
      </c>
    </row>
    <row r="86" spans="1:12" ht="24" customHeight="1">
      <c r="A86" s="598" t="s">
        <v>166</v>
      </c>
      <c r="B86" s="959">
        <v>261</v>
      </c>
      <c r="C86" s="599" t="s">
        <v>29</v>
      </c>
      <c r="D86" s="599" t="s">
        <v>29</v>
      </c>
      <c r="E86" s="599" t="s">
        <v>29</v>
      </c>
      <c r="F86" s="600">
        <v>523</v>
      </c>
      <c r="G86" s="600">
        <v>268</v>
      </c>
      <c r="H86" s="600">
        <v>255</v>
      </c>
      <c r="I86" s="599" t="s">
        <v>626</v>
      </c>
      <c r="J86" s="599" t="s">
        <v>626</v>
      </c>
      <c r="K86" s="599" t="s">
        <v>626</v>
      </c>
      <c r="L86" s="960" t="s">
        <v>29</v>
      </c>
    </row>
    <row r="87" spans="1:12" ht="24" customHeight="1">
      <c r="A87" s="598" t="s">
        <v>167</v>
      </c>
      <c r="B87" s="959">
        <v>53</v>
      </c>
      <c r="C87" s="599" t="s">
        <v>29</v>
      </c>
      <c r="D87" s="599" t="s">
        <v>29</v>
      </c>
      <c r="E87" s="599" t="s">
        <v>29</v>
      </c>
      <c r="F87" s="600">
        <v>143</v>
      </c>
      <c r="G87" s="600">
        <v>75</v>
      </c>
      <c r="H87" s="600">
        <v>68</v>
      </c>
      <c r="I87" s="599" t="s">
        <v>626</v>
      </c>
      <c r="J87" s="599" t="s">
        <v>626</v>
      </c>
      <c r="K87" s="599" t="s">
        <v>626</v>
      </c>
      <c r="L87" s="960" t="s">
        <v>29</v>
      </c>
    </row>
    <row r="88" spans="1:12" ht="24" customHeight="1">
      <c r="A88" s="598" t="s">
        <v>168</v>
      </c>
      <c r="B88" s="961">
        <v>32</v>
      </c>
      <c r="C88" s="599" t="s">
        <v>29</v>
      </c>
      <c r="D88" s="599" t="s">
        <v>29</v>
      </c>
      <c r="E88" s="599" t="s">
        <v>29</v>
      </c>
      <c r="F88" s="600">
        <v>79</v>
      </c>
      <c r="G88" s="600">
        <v>40</v>
      </c>
      <c r="H88" s="600">
        <v>39</v>
      </c>
      <c r="I88" s="599" t="s">
        <v>626</v>
      </c>
      <c r="J88" s="599" t="s">
        <v>626</v>
      </c>
      <c r="K88" s="599" t="s">
        <v>626</v>
      </c>
      <c r="L88" s="960" t="s">
        <v>29</v>
      </c>
    </row>
    <row r="89" spans="1:12" ht="24" customHeight="1">
      <c r="A89" s="598" t="s">
        <v>169</v>
      </c>
      <c r="B89" s="959">
        <v>259</v>
      </c>
      <c r="C89" s="599" t="s">
        <v>29</v>
      </c>
      <c r="D89" s="599" t="s">
        <v>29</v>
      </c>
      <c r="E89" s="599" t="s">
        <v>29</v>
      </c>
      <c r="F89" s="600">
        <v>545</v>
      </c>
      <c r="G89" s="600">
        <v>271</v>
      </c>
      <c r="H89" s="600">
        <v>274</v>
      </c>
      <c r="I89" s="599" t="s">
        <v>626</v>
      </c>
      <c r="J89" s="599" t="s">
        <v>626</v>
      </c>
      <c r="K89" s="599" t="s">
        <v>626</v>
      </c>
      <c r="L89" s="960" t="s">
        <v>29</v>
      </c>
    </row>
    <row r="90" spans="1:12" ht="24" customHeight="1">
      <c r="A90" s="598" t="s">
        <v>170</v>
      </c>
      <c r="B90" s="959">
        <v>192</v>
      </c>
      <c r="C90" s="599" t="s">
        <v>29</v>
      </c>
      <c r="D90" s="599" t="s">
        <v>29</v>
      </c>
      <c r="E90" s="599" t="s">
        <v>29</v>
      </c>
      <c r="F90" s="600">
        <v>381</v>
      </c>
      <c r="G90" s="600">
        <v>189</v>
      </c>
      <c r="H90" s="600">
        <v>192</v>
      </c>
      <c r="I90" s="599" t="s">
        <v>626</v>
      </c>
      <c r="J90" s="599" t="s">
        <v>626</v>
      </c>
      <c r="K90" s="599" t="s">
        <v>626</v>
      </c>
      <c r="L90" s="960" t="s">
        <v>29</v>
      </c>
    </row>
    <row r="91" spans="1:12" ht="24" customHeight="1">
      <c r="A91" s="598" t="s">
        <v>171</v>
      </c>
      <c r="B91" s="959">
        <v>269</v>
      </c>
      <c r="C91" s="599" t="s">
        <v>29</v>
      </c>
      <c r="D91" s="599" t="s">
        <v>29</v>
      </c>
      <c r="E91" s="599" t="s">
        <v>29</v>
      </c>
      <c r="F91" s="600">
        <v>539</v>
      </c>
      <c r="G91" s="600">
        <v>279</v>
      </c>
      <c r="H91" s="600">
        <v>260</v>
      </c>
      <c r="I91" s="599" t="s">
        <v>626</v>
      </c>
      <c r="J91" s="599" t="s">
        <v>626</v>
      </c>
      <c r="K91" s="599" t="s">
        <v>626</v>
      </c>
      <c r="L91" s="960" t="s">
        <v>29</v>
      </c>
    </row>
    <row r="92" spans="1:12" ht="18" customHeight="1">
      <c r="A92" s="598"/>
      <c r="B92" s="188"/>
      <c r="C92" s="188"/>
      <c r="D92" s="188"/>
      <c r="E92" s="188"/>
      <c r="F92" s="188"/>
      <c r="G92" s="188"/>
      <c r="H92" s="188"/>
      <c r="I92" s="188"/>
      <c r="J92" s="188"/>
      <c r="K92" s="188"/>
    </row>
    <row r="93" spans="1:12" s="575" customFormat="1" ht="21.75" customHeight="1">
      <c r="A93" s="601" t="s">
        <v>344</v>
      </c>
      <c r="B93" s="1003">
        <f>SUM(B95:B105)</f>
        <v>1870</v>
      </c>
      <c r="C93" s="1005">
        <v>3872</v>
      </c>
      <c r="D93" s="1005">
        <v>1969</v>
      </c>
      <c r="E93" s="1005">
        <v>1903</v>
      </c>
      <c r="F93" s="1003">
        <f t="shared" ref="F93:H93" si="5">SUM(F95:F105)</f>
        <v>3838</v>
      </c>
      <c r="G93" s="1003">
        <f t="shared" si="5"/>
        <v>1948</v>
      </c>
      <c r="H93" s="1003">
        <f t="shared" si="5"/>
        <v>1890</v>
      </c>
      <c r="I93" s="1005">
        <v>34</v>
      </c>
      <c r="J93" s="1005">
        <v>21</v>
      </c>
      <c r="K93" s="1005">
        <v>13</v>
      </c>
      <c r="L93" s="1006">
        <v>1338</v>
      </c>
    </row>
    <row r="94" spans="1:12" s="975" customFormat="1" ht="26.25" customHeight="1">
      <c r="A94" s="977"/>
      <c r="B94" s="903"/>
      <c r="C94" s="903"/>
      <c r="D94" s="903"/>
      <c r="E94" s="903"/>
      <c r="F94" s="903"/>
      <c r="G94" s="903"/>
      <c r="H94" s="903"/>
      <c r="I94" s="903"/>
      <c r="J94" s="903"/>
      <c r="K94" s="903"/>
      <c r="L94" s="978"/>
    </row>
    <row r="95" spans="1:12" ht="26.25" customHeight="1">
      <c r="A95" s="598" t="s">
        <v>345</v>
      </c>
      <c r="B95" s="962">
        <v>393</v>
      </c>
      <c r="C95" s="599" t="s">
        <v>29</v>
      </c>
      <c r="D95" s="599" t="s">
        <v>29</v>
      </c>
      <c r="E95" s="599" t="s">
        <v>29</v>
      </c>
      <c r="F95" s="627">
        <v>768</v>
      </c>
      <c r="G95" s="962">
        <v>396</v>
      </c>
      <c r="H95" s="962">
        <v>372</v>
      </c>
      <c r="I95" s="599" t="s">
        <v>626</v>
      </c>
      <c r="J95" s="599" t="s">
        <v>626</v>
      </c>
      <c r="K95" s="599" t="s">
        <v>626</v>
      </c>
      <c r="L95" s="960" t="s">
        <v>29</v>
      </c>
    </row>
    <row r="96" spans="1:12" ht="26.25" customHeight="1">
      <c r="A96" s="598" t="s">
        <v>172</v>
      </c>
      <c r="B96" s="962">
        <v>72</v>
      </c>
      <c r="C96" s="599" t="s">
        <v>29</v>
      </c>
      <c r="D96" s="599" t="s">
        <v>29</v>
      </c>
      <c r="E96" s="599" t="s">
        <v>29</v>
      </c>
      <c r="F96" s="627">
        <v>131</v>
      </c>
      <c r="G96" s="962">
        <v>61</v>
      </c>
      <c r="H96" s="962">
        <v>70</v>
      </c>
      <c r="I96" s="599" t="s">
        <v>626</v>
      </c>
      <c r="J96" s="599" t="s">
        <v>626</v>
      </c>
      <c r="K96" s="599" t="s">
        <v>626</v>
      </c>
      <c r="L96" s="960" t="s">
        <v>29</v>
      </c>
    </row>
    <row r="97" spans="1:12" ht="26.25" customHeight="1">
      <c r="A97" s="598" t="s">
        <v>173</v>
      </c>
      <c r="B97" s="962">
        <v>178</v>
      </c>
      <c r="C97" s="599" t="s">
        <v>29</v>
      </c>
      <c r="D97" s="599" t="s">
        <v>29</v>
      </c>
      <c r="E97" s="599" t="s">
        <v>29</v>
      </c>
      <c r="F97" s="627">
        <v>341</v>
      </c>
      <c r="G97" s="962">
        <v>171</v>
      </c>
      <c r="H97" s="962">
        <v>170</v>
      </c>
      <c r="I97" s="599" t="s">
        <v>626</v>
      </c>
      <c r="J97" s="599" t="s">
        <v>626</v>
      </c>
      <c r="K97" s="599" t="s">
        <v>626</v>
      </c>
      <c r="L97" s="960" t="s">
        <v>29</v>
      </c>
    </row>
    <row r="98" spans="1:12" ht="26.25" customHeight="1">
      <c r="A98" s="598" t="s">
        <v>174</v>
      </c>
      <c r="B98" s="962">
        <v>116</v>
      </c>
      <c r="C98" s="599" t="s">
        <v>29</v>
      </c>
      <c r="D98" s="599" t="s">
        <v>29</v>
      </c>
      <c r="E98" s="599" t="s">
        <v>29</v>
      </c>
      <c r="F98" s="627">
        <v>266</v>
      </c>
      <c r="G98" s="962">
        <v>139</v>
      </c>
      <c r="H98" s="962">
        <v>127</v>
      </c>
      <c r="I98" s="599" t="s">
        <v>626</v>
      </c>
      <c r="J98" s="599" t="s">
        <v>626</v>
      </c>
      <c r="K98" s="599" t="s">
        <v>626</v>
      </c>
      <c r="L98" s="960" t="s">
        <v>29</v>
      </c>
    </row>
    <row r="99" spans="1:12" ht="26.25" customHeight="1">
      <c r="A99" s="598" t="s">
        <v>175</v>
      </c>
      <c r="B99" s="962">
        <v>93</v>
      </c>
      <c r="C99" s="599" t="s">
        <v>29</v>
      </c>
      <c r="D99" s="599" t="s">
        <v>29</v>
      </c>
      <c r="E99" s="599" t="s">
        <v>29</v>
      </c>
      <c r="F99" s="627">
        <v>177</v>
      </c>
      <c r="G99" s="962">
        <v>91</v>
      </c>
      <c r="H99" s="962">
        <v>86</v>
      </c>
      <c r="I99" s="599" t="s">
        <v>626</v>
      </c>
      <c r="J99" s="599" t="s">
        <v>626</v>
      </c>
      <c r="K99" s="599" t="s">
        <v>626</v>
      </c>
      <c r="L99" s="960" t="s">
        <v>29</v>
      </c>
    </row>
    <row r="100" spans="1:12" ht="26.25" customHeight="1">
      <c r="A100" s="598" t="s">
        <v>176</v>
      </c>
      <c r="B100" s="962">
        <v>72</v>
      </c>
      <c r="C100" s="599" t="s">
        <v>29</v>
      </c>
      <c r="D100" s="599" t="s">
        <v>29</v>
      </c>
      <c r="E100" s="599" t="s">
        <v>29</v>
      </c>
      <c r="F100" s="627">
        <v>145</v>
      </c>
      <c r="G100" s="962">
        <v>82</v>
      </c>
      <c r="H100" s="962">
        <v>63</v>
      </c>
      <c r="I100" s="599" t="s">
        <v>626</v>
      </c>
      <c r="J100" s="599" t="s">
        <v>626</v>
      </c>
      <c r="K100" s="599" t="s">
        <v>626</v>
      </c>
      <c r="L100" s="960" t="s">
        <v>29</v>
      </c>
    </row>
    <row r="101" spans="1:12" ht="26.25" customHeight="1">
      <c r="A101" s="598" t="s">
        <v>177</v>
      </c>
      <c r="B101" s="962">
        <v>152</v>
      </c>
      <c r="C101" s="599" t="s">
        <v>29</v>
      </c>
      <c r="D101" s="599" t="s">
        <v>29</v>
      </c>
      <c r="E101" s="599" t="s">
        <v>29</v>
      </c>
      <c r="F101" s="627">
        <v>312</v>
      </c>
      <c r="G101" s="962">
        <v>156</v>
      </c>
      <c r="H101" s="962">
        <v>156</v>
      </c>
      <c r="I101" s="599" t="s">
        <v>626</v>
      </c>
      <c r="J101" s="599" t="s">
        <v>626</v>
      </c>
      <c r="K101" s="599" t="s">
        <v>626</v>
      </c>
      <c r="L101" s="960" t="s">
        <v>29</v>
      </c>
    </row>
    <row r="102" spans="1:12" ht="26.25" customHeight="1">
      <c r="A102" s="598" t="s">
        <v>178</v>
      </c>
      <c r="B102" s="962">
        <v>91</v>
      </c>
      <c r="C102" s="599" t="s">
        <v>29</v>
      </c>
      <c r="D102" s="599" t="s">
        <v>29</v>
      </c>
      <c r="E102" s="599" t="s">
        <v>29</v>
      </c>
      <c r="F102" s="627">
        <v>175</v>
      </c>
      <c r="G102" s="962">
        <v>94</v>
      </c>
      <c r="H102" s="962">
        <v>81</v>
      </c>
      <c r="I102" s="599" t="s">
        <v>626</v>
      </c>
      <c r="J102" s="599" t="s">
        <v>626</v>
      </c>
      <c r="K102" s="599" t="s">
        <v>626</v>
      </c>
      <c r="L102" s="960" t="s">
        <v>29</v>
      </c>
    </row>
    <row r="103" spans="1:12" ht="26.25" customHeight="1">
      <c r="A103" s="598" t="s">
        <v>179</v>
      </c>
      <c r="B103" s="962">
        <v>144</v>
      </c>
      <c r="C103" s="599" t="s">
        <v>29</v>
      </c>
      <c r="D103" s="599" t="s">
        <v>29</v>
      </c>
      <c r="E103" s="599" t="s">
        <v>29</v>
      </c>
      <c r="F103" s="627">
        <v>330</v>
      </c>
      <c r="G103" s="962">
        <v>170</v>
      </c>
      <c r="H103" s="962">
        <v>160</v>
      </c>
      <c r="I103" s="599" t="s">
        <v>626</v>
      </c>
      <c r="J103" s="599" t="s">
        <v>626</v>
      </c>
      <c r="K103" s="599" t="s">
        <v>626</v>
      </c>
      <c r="L103" s="960" t="s">
        <v>29</v>
      </c>
    </row>
    <row r="104" spans="1:12" ht="26.25" customHeight="1">
      <c r="A104" s="598" t="s">
        <v>180</v>
      </c>
      <c r="B104" s="962">
        <v>351</v>
      </c>
      <c r="C104" s="599" t="s">
        <v>29</v>
      </c>
      <c r="D104" s="599" t="s">
        <v>29</v>
      </c>
      <c r="E104" s="599" t="s">
        <v>29</v>
      </c>
      <c r="F104" s="627">
        <v>779</v>
      </c>
      <c r="G104" s="962">
        <v>378</v>
      </c>
      <c r="H104" s="962">
        <v>401</v>
      </c>
      <c r="I104" s="599" t="s">
        <v>626</v>
      </c>
      <c r="J104" s="599" t="s">
        <v>626</v>
      </c>
      <c r="K104" s="599" t="s">
        <v>626</v>
      </c>
      <c r="L104" s="960" t="s">
        <v>29</v>
      </c>
    </row>
    <row r="105" spans="1:12" ht="26.25" customHeight="1">
      <c r="A105" s="598" t="s">
        <v>181</v>
      </c>
      <c r="B105" s="962">
        <v>208</v>
      </c>
      <c r="C105" s="599" t="s">
        <v>29</v>
      </c>
      <c r="D105" s="599" t="s">
        <v>29</v>
      </c>
      <c r="E105" s="599" t="s">
        <v>29</v>
      </c>
      <c r="F105" s="627">
        <v>414</v>
      </c>
      <c r="G105" s="962">
        <v>210</v>
      </c>
      <c r="H105" s="962">
        <v>204</v>
      </c>
      <c r="I105" s="599" t="s">
        <v>626</v>
      </c>
      <c r="J105" s="599" t="s">
        <v>626</v>
      </c>
      <c r="K105" s="599" t="s">
        <v>626</v>
      </c>
      <c r="L105" s="960" t="s">
        <v>29</v>
      </c>
    </row>
    <row r="106" spans="1:12" s="573" customFormat="1" ht="11.25" customHeight="1">
      <c r="A106" s="628"/>
      <c r="B106" s="629"/>
      <c r="C106" s="630"/>
      <c r="D106" s="630"/>
      <c r="E106" s="630"/>
      <c r="F106" s="630"/>
      <c r="G106" s="631"/>
      <c r="H106" s="631"/>
      <c r="I106" s="630"/>
      <c r="J106" s="631"/>
      <c r="K106" s="631"/>
      <c r="L106" s="632"/>
    </row>
    <row r="107" spans="1:12" ht="21" customHeight="1">
      <c r="A107" s="605"/>
      <c r="B107" s="190"/>
      <c r="C107" s="564"/>
      <c r="D107" s="564"/>
      <c r="E107" s="564"/>
      <c r="F107" s="564"/>
      <c r="G107" s="191"/>
      <c r="H107" s="191"/>
      <c r="I107" s="564"/>
      <c r="J107" s="191"/>
      <c r="K107" s="191"/>
    </row>
    <row r="108" spans="1:12" s="323" customFormat="1" ht="24.95" customHeight="1">
      <c r="A108" s="607"/>
      <c r="B108" s="633"/>
      <c r="C108" s="608"/>
      <c r="D108" s="608"/>
      <c r="E108" s="608"/>
      <c r="F108" s="608"/>
      <c r="G108" s="609"/>
      <c r="H108" s="609"/>
      <c r="I108" s="608"/>
      <c r="J108" s="609"/>
      <c r="K108" s="609"/>
      <c r="L108" s="634"/>
    </row>
    <row r="109" spans="1:12" s="573" customFormat="1" ht="24.95" customHeight="1">
      <c r="A109" s="635" t="s">
        <v>383</v>
      </c>
      <c r="B109" s="635"/>
      <c r="C109" s="635"/>
      <c r="D109" s="635"/>
      <c r="E109" s="635"/>
      <c r="F109" s="635"/>
      <c r="G109" s="635"/>
      <c r="H109" s="635"/>
      <c r="I109" s="635"/>
      <c r="J109" s="635"/>
      <c r="K109" s="635"/>
      <c r="L109" s="611"/>
    </row>
    <row r="110" spans="1:12" ht="23.1" customHeight="1">
      <c r="K110" s="636"/>
    </row>
    <row r="111" spans="1:12" ht="15" customHeight="1" thickBot="1">
      <c r="A111" s="252" t="s">
        <v>14</v>
      </c>
      <c r="K111" s="636"/>
      <c r="L111" s="253" t="s">
        <v>645</v>
      </c>
    </row>
    <row r="112" spans="1:12" s="573" customFormat="1">
      <c r="A112" s="612"/>
      <c r="B112" s="613" t="s">
        <v>611</v>
      </c>
      <c r="C112" s="613"/>
      <c r="D112" s="613"/>
      <c r="E112" s="614"/>
      <c r="F112" s="613" t="s">
        <v>612</v>
      </c>
      <c r="G112" s="613"/>
      <c r="H112" s="614"/>
      <c r="I112" s="613" t="s">
        <v>613</v>
      </c>
      <c r="J112" s="613"/>
      <c r="K112" s="613"/>
      <c r="L112" s="615" t="s">
        <v>474</v>
      </c>
    </row>
    <row r="113" spans="1:12" s="573" customFormat="1">
      <c r="A113" s="1057" t="s">
        <v>419</v>
      </c>
      <c r="B113" s="616" t="s">
        <v>614</v>
      </c>
      <c r="C113" s="617" t="s">
        <v>476</v>
      </c>
      <c r="D113" s="618"/>
      <c r="E113" s="619"/>
      <c r="F113" s="617" t="s">
        <v>615</v>
      </c>
      <c r="G113" s="618"/>
      <c r="H113" s="619"/>
      <c r="I113" s="617" t="s">
        <v>615</v>
      </c>
      <c r="J113" s="618"/>
      <c r="K113" s="617"/>
      <c r="L113" s="620" t="s">
        <v>616</v>
      </c>
    </row>
    <row r="114" spans="1:12" s="573" customFormat="1">
      <c r="A114" s="1057"/>
      <c r="B114" s="616" t="s">
        <v>5</v>
      </c>
      <c r="C114" s="617"/>
      <c r="D114" s="621" t="s">
        <v>6</v>
      </c>
      <c r="E114" s="622" t="s">
        <v>7</v>
      </c>
      <c r="F114" s="617"/>
      <c r="G114" s="621" t="s">
        <v>6</v>
      </c>
      <c r="H114" s="622" t="s">
        <v>7</v>
      </c>
      <c r="I114" s="617"/>
      <c r="J114" s="621" t="s">
        <v>6</v>
      </c>
      <c r="K114" s="623" t="s">
        <v>7</v>
      </c>
      <c r="L114" s="620" t="s">
        <v>617</v>
      </c>
    </row>
    <row r="115" spans="1:12" s="573" customFormat="1">
      <c r="A115" s="624"/>
      <c r="B115" s="624" t="s">
        <v>9</v>
      </c>
      <c r="C115" s="624"/>
      <c r="D115" s="624" t="s">
        <v>11</v>
      </c>
      <c r="E115" s="624" t="s">
        <v>12</v>
      </c>
      <c r="F115" s="624"/>
      <c r="G115" s="624"/>
      <c r="H115" s="624"/>
      <c r="I115" s="624"/>
      <c r="J115" s="624"/>
      <c r="K115" s="625"/>
      <c r="L115" s="626" t="s">
        <v>618</v>
      </c>
    </row>
    <row r="116" spans="1:12" s="575" customFormat="1" ht="20.25" customHeight="1">
      <c r="A116" s="601" t="s">
        <v>346</v>
      </c>
      <c r="B116" s="205">
        <f>SUM(B118:B128)</f>
        <v>2971</v>
      </c>
      <c r="C116" s="1005">
        <v>6169</v>
      </c>
      <c r="D116" s="1005">
        <v>3271</v>
      </c>
      <c r="E116" s="1005">
        <v>2898</v>
      </c>
      <c r="F116" s="1003">
        <f t="shared" ref="F116:H116" si="6">SUM(F118:F128)</f>
        <v>6056</v>
      </c>
      <c r="G116" s="1003">
        <f t="shared" si="6"/>
        <v>3195</v>
      </c>
      <c r="H116" s="1003">
        <f t="shared" si="6"/>
        <v>2861</v>
      </c>
      <c r="I116" s="1005">
        <v>113</v>
      </c>
      <c r="J116" s="1005">
        <v>76</v>
      </c>
      <c r="K116" s="1005">
        <v>37</v>
      </c>
      <c r="L116" s="1006">
        <v>1548</v>
      </c>
    </row>
    <row r="117" spans="1:12" s="972" customFormat="1" ht="25.5" customHeight="1">
      <c r="A117" s="977"/>
      <c r="B117" s="903"/>
      <c r="C117" s="903"/>
      <c r="D117" s="903"/>
      <c r="E117" s="903"/>
      <c r="F117" s="903"/>
      <c r="G117" s="903"/>
      <c r="H117" s="903"/>
      <c r="I117" s="903"/>
      <c r="J117" s="903"/>
      <c r="K117" s="903"/>
      <c r="L117" s="978"/>
    </row>
    <row r="118" spans="1:12" ht="20.25" customHeight="1">
      <c r="A118" s="598" t="s">
        <v>347</v>
      </c>
      <c r="B118" s="959">
        <v>547</v>
      </c>
      <c r="C118" s="599" t="s">
        <v>29</v>
      </c>
      <c r="D118" s="599" t="s">
        <v>29</v>
      </c>
      <c r="E118" s="599" t="s">
        <v>29</v>
      </c>
      <c r="F118" s="600">
        <v>1163</v>
      </c>
      <c r="G118" s="600">
        <v>558</v>
      </c>
      <c r="H118" s="600">
        <v>605</v>
      </c>
      <c r="I118" s="599" t="s">
        <v>626</v>
      </c>
      <c r="J118" s="599" t="s">
        <v>626</v>
      </c>
      <c r="K118" s="599" t="s">
        <v>626</v>
      </c>
      <c r="L118" s="960" t="s">
        <v>29</v>
      </c>
    </row>
    <row r="119" spans="1:12" ht="20.25" customHeight="1">
      <c r="A119" s="598" t="s">
        <v>182</v>
      </c>
      <c r="B119" s="959">
        <v>156</v>
      </c>
      <c r="C119" s="599" t="s">
        <v>29</v>
      </c>
      <c r="D119" s="599" t="s">
        <v>29</v>
      </c>
      <c r="E119" s="599" t="s">
        <v>29</v>
      </c>
      <c r="F119" s="600">
        <v>324</v>
      </c>
      <c r="G119" s="600">
        <v>168</v>
      </c>
      <c r="H119" s="600">
        <v>156</v>
      </c>
      <c r="I119" s="599" t="s">
        <v>626</v>
      </c>
      <c r="J119" s="599" t="s">
        <v>626</v>
      </c>
      <c r="K119" s="599" t="s">
        <v>626</v>
      </c>
      <c r="L119" s="960" t="s">
        <v>29</v>
      </c>
    </row>
    <row r="120" spans="1:12" ht="20.25" customHeight="1">
      <c r="A120" s="598" t="s">
        <v>183</v>
      </c>
      <c r="B120" s="959">
        <v>282</v>
      </c>
      <c r="C120" s="599" t="s">
        <v>29</v>
      </c>
      <c r="D120" s="599" t="s">
        <v>29</v>
      </c>
      <c r="E120" s="599" t="s">
        <v>29</v>
      </c>
      <c r="F120" s="600">
        <v>549</v>
      </c>
      <c r="G120" s="600">
        <v>289</v>
      </c>
      <c r="H120" s="600">
        <v>260</v>
      </c>
      <c r="I120" s="599" t="s">
        <v>626</v>
      </c>
      <c r="J120" s="599" t="s">
        <v>626</v>
      </c>
      <c r="K120" s="599" t="s">
        <v>626</v>
      </c>
      <c r="L120" s="960" t="s">
        <v>29</v>
      </c>
    </row>
    <row r="121" spans="1:12" ht="20.25" customHeight="1">
      <c r="A121" s="598" t="s">
        <v>184</v>
      </c>
      <c r="B121" s="959">
        <v>561</v>
      </c>
      <c r="C121" s="599" t="s">
        <v>29</v>
      </c>
      <c r="D121" s="599" t="s">
        <v>29</v>
      </c>
      <c r="E121" s="599" t="s">
        <v>29</v>
      </c>
      <c r="F121" s="600">
        <v>1060</v>
      </c>
      <c r="G121" s="600">
        <v>607</v>
      </c>
      <c r="H121" s="600">
        <v>453</v>
      </c>
      <c r="I121" s="599" t="s">
        <v>626</v>
      </c>
      <c r="J121" s="599" t="s">
        <v>626</v>
      </c>
      <c r="K121" s="599" t="s">
        <v>626</v>
      </c>
      <c r="L121" s="960" t="s">
        <v>29</v>
      </c>
    </row>
    <row r="122" spans="1:12" ht="20.25" customHeight="1">
      <c r="A122" s="598" t="s">
        <v>185</v>
      </c>
      <c r="B122" s="959">
        <v>294</v>
      </c>
      <c r="C122" s="599" t="s">
        <v>29</v>
      </c>
      <c r="D122" s="599" t="s">
        <v>29</v>
      </c>
      <c r="E122" s="599" t="s">
        <v>29</v>
      </c>
      <c r="F122" s="600">
        <v>596</v>
      </c>
      <c r="G122" s="600">
        <v>310</v>
      </c>
      <c r="H122" s="600">
        <v>286</v>
      </c>
      <c r="I122" s="599" t="s">
        <v>626</v>
      </c>
      <c r="J122" s="599" t="s">
        <v>626</v>
      </c>
      <c r="K122" s="599" t="s">
        <v>626</v>
      </c>
      <c r="L122" s="960" t="s">
        <v>29</v>
      </c>
    </row>
    <row r="123" spans="1:12" ht="20.25" customHeight="1">
      <c r="A123" s="598" t="s">
        <v>186</v>
      </c>
      <c r="B123" s="959">
        <v>364</v>
      </c>
      <c r="C123" s="599" t="s">
        <v>29</v>
      </c>
      <c r="D123" s="599" t="s">
        <v>29</v>
      </c>
      <c r="E123" s="599" t="s">
        <v>29</v>
      </c>
      <c r="F123" s="600">
        <v>1031</v>
      </c>
      <c r="G123" s="600">
        <v>531</v>
      </c>
      <c r="H123" s="600">
        <v>500</v>
      </c>
      <c r="I123" s="599" t="s">
        <v>626</v>
      </c>
      <c r="J123" s="599" t="s">
        <v>626</v>
      </c>
      <c r="K123" s="599" t="s">
        <v>626</v>
      </c>
      <c r="L123" s="960" t="s">
        <v>29</v>
      </c>
    </row>
    <row r="124" spans="1:12" ht="20.25" customHeight="1">
      <c r="A124" s="598" t="s">
        <v>187</v>
      </c>
      <c r="B124" s="959">
        <v>119</v>
      </c>
      <c r="C124" s="599" t="s">
        <v>29</v>
      </c>
      <c r="D124" s="599" t="s">
        <v>29</v>
      </c>
      <c r="E124" s="599" t="s">
        <v>29</v>
      </c>
      <c r="F124" s="600">
        <v>226</v>
      </c>
      <c r="G124" s="600">
        <v>121</v>
      </c>
      <c r="H124" s="600">
        <v>105</v>
      </c>
      <c r="I124" s="599" t="s">
        <v>626</v>
      </c>
      <c r="J124" s="599" t="s">
        <v>626</v>
      </c>
      <c r="K124" s="599" t="s">
        <v>626</v>
      </c>
      <c r="L124" s="960" t="s">
        <v>29</v>
      </c>
    </row>
    <row r="125" spans="1:12" ht="20.25" customHeight="1">
      <c r="A125" s="598" t="s">
        <v>188</v>
      </c>
      <c r="B125" s="959">
        <v>84</v>
      </c>
      <c r="C125" s="599" t="s">
        <v>29</v>
      </c>
      <c r="D125" s="599" t="s">
        <v>29</v>
      </c>
      <c r="E125" s="599" t="s">
        <v>29</v>
      </c>
      <c r="F125" s="600">
        <v>151</v>
      </c>
      <c r="G125" s="600">
        <v>85</v>
      </c>
      <c r="H125" s="600">
        <v>66</v>
      </c>
      <c r="I125" s="599" t="s">
        <v>626</v>
      </c>
      <c r="J125" s="599" t="s">
        <v>626</v>
      </c>
      <c r="K125" s="599" t="s">
        <v>626</v>
      </c>
      <c r="L125" s="960" t="s">
        <v>29</v>
      </c>
    </row>
    <row r="126" spans="1:12" ht="20.25" customHeight="1">
      <c r="A126" s="598" t="s">
        <v>189</v>
      </c>
      <c r="B126" s="959">
        <v>107</v>
      </c>
      <c r="C126" s="599" t="s">
        <v>29</v>
      </c>
      <c r="D126" s="599" t="s">
        <v>29</v>
      </c>
      <c r="E126" s="599" t="s">
        <v>29</v>
      </c>
      <c r="F126" s="600">
        <v>178</v>
      </c>
      <c r="G126" s="600">
        <v>97</v>
      </c>
      <c r="H126" s="600">
        <v>81</v>
      </c>
      <c r="I126" s="599" t="s">
        <v>626</v>
      </c>
      <c r="J126" s="599" t="s">
        <v>626</v>
      </c>
      <c r="K126" s="599" t="s">
        <v>626</v>
      </c>
      <c r="L126" s="960" t="s">
        <v>29</v>
      </c>
    </row>
    <row r="127" spans="1:12" ht="20.25" customHeight="1">
      <c r="A127" s="598" t="s">
        <v>190</v>
      </c>
      <c r="B127" s="959">
        <v>85</v>
      </c>
      <c r="C127" s="599" t="s">
        <v>29</v>
      </c>
      <c r="D127" s="599" t="s">
        <v>29</v>
      </c>
      <c r="E127" s="599" t="s">
        <v>29</v>
      </c>
      <c r="F127" s="600">
        <v>157</v>
      </c>
      <c r="G127" s="600">
        <v>72</v>
      </c>
      <c r="H127" s="600">
        <v>85</v>
      </c>
      <c r="I127" s="599" t="s">
        <v>626</v>
      </c>
      <c r="J127" s="599" t="s">
        <v>626</v>
      </c>
      <c r="K127" s="599" t="s">
        <v>626</v>
      </c>
      <c r="L127" s="960" t="s">
        <v>29</v>
      </c>
    </row>
    <row r="128" spans="1:12" ht="20.25" customHeight="1">
      <c r="A128" s="598" t="s">
        <v>191</v>
      </c>
      <c r="B128" s="959">
        <v>372</v>
      </c>
      <c r="C128" s="599" t="s">
        <v>29</v>
      </c>
      <c r="D128" s="599" t="s">
        <v>29</v>
      </c>
      <c r="E128" s="599" t="s">
        <v>29</v>
      </c>
      <c r="F128" s="600">
        <v>621</v>
      </c>
      <c r="G128" s="600">
        <v>357</v>
      </c>
      <c r="H128" s="600">
        <v>264</v>
      </c>
      <c r="I128" s="599" t="s">
        <v>626</v>
      </c>
      <c r="J128" s="599" t="s">
        <v>626</v>
      </c>
      <c r="K128" s="599" t="s">
        <v>626</v>
      </c>
      <c r="L128" s="960" t="s">
        <v>29</v>
      </c>
    </row>
    <row r="129" spans="1:14" ht="12.75" customHeight="1">
      <c r="A129" s="598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</row>
    <row r="130" spans="1:14" s="575" customFormat="1" ht="21.75" customHeight="1">
      <c r="A130" s="601" t="s">
        <v>348</v>
      </c>
      <c r="B130" s="1003">
        <f>SUM(B132:B143)</f>
        <v>2222</v>
      </c>
      <c r="C130" s="1005">
        <v>3886</v>
      </c>
      <c r="D130" s="1005">
        <v>2032</v>
      </c>
      <c r="E130" s="1005">
        <v>1854</v>
      </c>
      <c r="F130" s="1003">
        <f t="shared" ref="F130:H130" si="7">SUM(F132:F143)</f>
        <v>3866</v>
      </c>
      <c r="G130" s="1003">
        <f t="shared" si="7"/>
        <v>2026</v>
      </c>
      <c r="H130" s="1003">
        <f t="shared" si="7"/>
        <v>1840</v>
      </c>
      <c r="I130" s="1005">
        <v>20</v>
      </c>
      <c r="J130" s="1005">
        <v>6</v>
      </c>
      <c r="K130" s="1005">
        <v>14</v>
      </c>
      <c r="L130" s="1006">
        <v>1234</v>
      </c>
    </row>
    <row r="131" spans="1:14" s="972" customFormat="1" ht="21" customHeight="1">
      <c r="A131" s="977"/>
      <c r="B131" s="903"/>
      <c r="C131" s="903"/>
      <c r="D131" s="903"/>
      <c r="E131" s="903"/>
      <c r="F131" s="903"/>
      <c r="G131" s="903"/>
      <c r="H131" s="903"/>
      <c r="I131" s="903"/>
      <c r="J131" s="903"/>
      <c r="K131" s="903"/>
      <c r="L131" s="978"/>
    </row>
    <row r="132" spans="1:14" ht="22.5" customHeight="1">
      <c r="A132" s="598" t="s">
        <v>349</v>
      </c>
      <c r="B132" s="959">
        <v>180</v>
      </c>
      <c r="C132" s="599" t="s">
        <v>29</v>
      </c>
      <c r="D132" s="599" t="s">
        <v>29</v>
      </c>
      <c r="E132" s="599" t="s">
        <v>29</v>
      </c>
      <c r="F132" s="600">
        <v>322</v>
      </c>
      <c r="G132" s="600">
        <v>157</v>
      </c>
      <c r="H132" s="600">
        <v>165</v>
      </c>
      <c r="I132" s="599" t="s">
        <v>626</v>
      </c>
      <c r="J132" s="599" t="s">
        <v>626</v>
      </c>
      <c r="K132" s="599" t="s">
        <v>626</v>
      </c>
      <c r="L132" s="960" t="s">
        <v>29</v>
      </c>
    </row>
    <row r="133" spans="1:14" ht="22.5" customHeight="1">
      <c r="A133" s="598" t="s">
        <v>192</v>
      </c>
      <c r="B133" s="961">
        <v>138</v>
      </c>
      <c r="C133" s="599" t="s">
        <v>29</v>
      </c>
      <c r="D133" s="599" t="s">
        <v>29</v>
      </c>
      <c r="E133" s="599" t="s">
        <v>29</v>
      </c>
      <c r="F133" s="600">
        <v>230</v>
      </c>
      <c r="G133" s="600">
        <v>128</v>
      </c>
      <c r="H133" s="600">
        <v>102</v>
      </c>
      <c r="I133" s="599" t="s">
        <v>626</v>
      </c>
      <c r="J133" s="599" t="s">
        <v>626</v>
      </c>
      <c r="K133" s="599" t="s">
        <v>626</v>
      </c>
      <c r="L133" s="960" t="s">
        <v>29</v>
      </c>
    </row>
    <row r="134" spans="1:14" ht="22.5" customHeight="1">
      <c r="A134" s="598" t="s">
        <v>193</v>
      </c>
      <c r="B134" s="959">
        <v>364</v>
      </c>
      <c r="C134" s="599" t="s">
        <v>29</v>
      </c>
      <c r="D134" s="599" t="s">
        <v>29</v>
      </c>
      <c r="E134" s="599" t="s">
        <v>29</v>
      </c>
      <c r="F134" s="600">
        <v>577</v>
      </c>
      <c r="G134" s="600">
        <v>314</v>
      </c>
      <c r="H134" s="600">
        <v>263</v>
      </c>
      <c r="I134" s="599" t="s">
        <v>626</v>
      </c>
      <c r="J134" s="599" t="s">
        <v>626</v>
      </c>
      <c r="K134" s="599" t="s">
        <v>626</v>
      </c>
      <c r="L134" s="960" t="s">
        <v>29</v>
      </c>
    </row>
    <row r="135" spans="1:14" ht="22.5" customHeight="1">
      <c r="A135" s="598" t="s">
        <v>194</v>
      </c>
      <c r="B135" s="961">
        <v>145</v>
      </c>
      <c r="C135" s="599" t="s">
        <v>29</v>
      </c>
      <c r="D135" s="599" t="s">
        <v>29</v>
      </c>
      <c r="E135" s="599" t="s">
        <v>29</v>
      </c>
      <c r="F135" s="600">
        <v>251</v>
      </c>
      <c r="G135" s="600">
        <v>137</v>
      </c>
      <c r="H135" s="600">
        <v>114</v>
      </c>
      <c r="I135" s="599" t="s">
        <v>626</v>
      </c>
      <c r="J135" s="599" t="s">
        <v>626</v>
      </c>
      <c r="K135" s="599" t="s">
        <v>626</v>
      </c>
      <c r="L135" s="960" t="s">
        <v>29</v>
      </c>
      <c r="N135" s="637"/>
    </row>
    <row r="136" spans="1:14" ht="22.5" customHeight="1">
      <c r="A136" s="598" t="s">
        <v>195</v>
      </c>
      <c r="B136" s="961">
        <v>226</v>
      </c>
      <c r="C136" s="599" t="s">
        <v>29</v>
      </c>
      <c r="D136" s="599" t="s">
        <v>29</v>
      </c>
      <c r="E136" s="599" t="s">
        <v>29</v>
      </c>
      <c r="F136" s="600">
        <v>401</v>
      </c>
      <c r="G136" s="600">
        <v>212</v>
      </c>
      <c r="H136" s="600">
        <v>189</v>
      </c>
      <c r="I136" s="599" t="s">
        <v>626</v>
      </c>
      <c r="J136" s="599" t="s">
        <v>626</v>
      </c>
      <c r="K136" s="599" t="s">
        <v>626</v>
      </c>
      <c r="L136" s="960" t="s">
        <v>29</v>
      </c>
    </row>
    <row r="137" spans="1:14" ht="22.5" customHeight="1">
      <c r="A137" s="598" t="s">
        <v>196</v>
      </c>
      <c r="B137" s="959">
        <v>91</v>
      </c>
      <c r="C137" s="599" t="s">
        <v>29</v>
      </c>
      <c r="D137" s="599" t="s">
        <v>29</v>
      </c>
      <c r="E137" s="599" t="s">
        <v>29</v>
      </c>
      <c r="F137" s="600">
        <v>153</v>
      </c>
      <c r="G137" s="600">
        <v>80</v>
      </c>
      <c r="H137" s="600">
        <v>73</v>
      </c>
      <c r="I137" s="599" t="s">
        <v>626</v>
      </c>
      <c r="J137" s="599" t="s">
        <v>626</v>
      </c>
      <c r="K137" s="599" t="s">
        <v>626</v>
      </c>
      <c r="L137" s="960" t="s">
        <v>29</v>
      </c>
    </row>
    <row r="138" spans="1:14" ht="22.5" customHeight="1">
      <c r="A138" s="598" t="s">
        <v>197</v>
      </c>
      <c r="B138" s="959">
        <v>108</v>
      </c>
      <c r="C138" s="599" t="s">
        <v>29</v>
      </c>
      <c r="D138" s="599" t="s">
        <v>29</v>
      </c>
      <c r="E138" s="599" t="s">
        <v>29</v>
      </c>
      <c r="F138" s="600">
        <v>202</v>
      </c>
      <c r="G138" s="600">
        <v>107</v>
      </c>
      <c r="H138" s="600">
        <v>95</v>
      </c>
      <c r="I138" s="599" t="s">
        <v>626</v>
      </c>
      <c r="J138" s="599" t="s">
        <v>626</v>
      </c>
      <c r="K138" s="599" t="s">
        <v>626</v>
      </c>
      <c r="L138" s="960" t="s">
        <v>29</v>
      </c>
    </row>
    <row r="139" spans="1:14" ht="22.5" customHeight="1">
      <c r="A139" s="598" t="s">
        <v>198</v>
      </c>
      <c r="B139" s="959">
        <v>173</v>
      </c>
      <c r="C139" s="599" t="s">
        <v>29</v>
      </c>
      <c r="D139" s="599" t="s">
        <v>29</v>
      </c>
      <c r="E139" s="599" t="s">
        <v>29</v>
      </c>
      <c r="F139" s="600">
        <v>266</v>
      </c>
      <c r="G139" s="600">
        <v>141</v>
      </c>
      <c r="H139" s="600">
        <v>125</v>
      </c>
      <c r="I139" s="599" t="s">
        <v>626</v>
      </c>
      <c r="J139" s="599" t="s">
        <v>626</v>
      </c>
      <c r="K139" s="599" t="s">
        <v>626</v>
      </c>
      <c r="L139" s="960" t="s">
        <v>29</v>
      </c>
    </row>
    <row r="140" spans="1:14" ht="22.5" customHeight="1">
      <c r="A140" s="598" t="s">
        <v>199</v>
      </c>
      <c r="B140" s="959">
        <v>475</v>
      </c>
      <c r="C140" s="599" t="s">
        <v>29</v>
      </c>
      <c r="D140" s="599" t="s">
        <v>29</v>
      </c>
      <c r="E140" s="599" t="s">
        <v>29</v>
      </c>
      <c r="F140" s="600">
        <v>873</v>
      </c>
      <c r="G140" s="600">
        <v>438</v>
      </c>
      <c r="H140" s="600">
        <v>435</v>
      </c>
      <c r="I140" s="599" t="s">
        <v>626</v>
      </c>
      <c r="J140" s="599" t="s">
        <v>626</v>
      </c>
      <c r="K140" s="599" t="s">
        <v>626</v>
      </c>
      <c r="L140" s="960" t="s">
        <v>29</v>
      </c>
    </row>
    <row r="141" spans="1:14" ht="22.5" customHeight="1">
      <c r="A141" s="598" t="s">
        <v>200</v>
      </c>
      <c r="B141" s="959">
        <v>71</v>
      </c>
      <c r="C141" s="599" t="s">
        <v>29</v>
      </c>
      <c r="D141" s="599" t="s">
        <v>29</v>
      </c>
      <c r="E141" s="599" t="s">
        <v>29</v>
      </c>
      <c r="F141" s="600">
        <v>120</v>
      </c>
      <c r="G141" s="600">
        <v>67</v>
      </c>
      <c r="H141" s="600">
        <v>53</v>
      </c>
      <c r="I141" s="599" t="s">
        <v>626</v>
      </c>
      <c r="J141" s="599" t="s">
        <v>626</v>
      </c>
      <c r="K141" s="599" t="s">
        <v>626</v>
      </c>
      <c r="L141" s="960" t="s">
        <v>29</v>
      </c>
    </row>
    <row r="142" spans="1:14" ht="22.5" customHeight="1">
      <c r="A142" s="598" t="s">
        <v>201</v>
      </c>
      <c r="B142" s="959">
        <v>126</v>
      </c>
      <c r="C142" s="599" t="s">
        <v>29</v>
      </c>
      <c r="D142" s="599" t="s">
        <v>29</v>
      </c>
      <c r="E142" s="599" t="s">
        <v>29</v>
      </c>
      <c r="F142" s="600">
        <v>239</v>
      </c>
      <c r="G142" s="600">
        <v>124</v>
      </c>
      <c r="H142" s="600">
        <v>115</v>
      </c>
      <c r="I142" s="599" t="s">
        <v>626</v>
      </c>
      <c r="J142" s="599" t="s">
        <v>626</v>
      </c>
      <c r="K142" s="599" t="s">
        <v>626</v>
      </c>
      <c r="L142" s="960" t="s">
        <v>29</v>
      </c>
    </row>
    <row r="143" spans="1:14" ht="22.5" customHeight="1">
      <c r="A143" s="598" t="s">
        <v>202</v>
      </c>
      <c r="B143" s="961">
        <v>125</v>
      </c>
      <c r="C143" s="599" t="s">
        <v>29</v>
      </c>
      <c r="D143" s="599" t="s">
        <v>29</v>
      </c>
      <c r="E143" s="599" t="s">
        <v>29</v>
      </c>
      <c r="F143" s="600">
        <v>232</v>
      </c>
      <c r="G143" s="600">
        <v>121</v>
      </c>
      <c r="H143" s="600">
        <v>111</v>
      </c>
      <c r="I143" s="599" t="s">
        <v>626</v>
      </c>
      <c r="J143" s="599" t="s">
        <v>626</v>
      </c>
      <c r="K143" s="599" t="s">
        <v>626</v>
      </c>
      <c r="L143" s="960" t="s">
        <v>29</v>
      </c>
    </row>
    <row r="144" spans="1:14" s="573" customFormat="1" ht="17.25" customHeight="1">
      <c r="A144" s="628"/>
      <c r="B144" s="629"/>
      <c r="C144" s="630"/>
      <c r="D144" s="630"/>
      <c r="E144" s="630"/>
      <c r="F144" s="630"/>
      <c r="G144" s="631"/>
      <c r="H144" s="631"/>
      <c r="I144" s="630"/>
      <c r="J144" s="631"/>
      <c r="K144" s="631"/>
      <c r="L144" s="631"/>
    </row>
    <row r="145" spans="1:12" ht="15" customHeight="1">
      <c r="A145" s="605"/>
      <c r="B145" s="190"/>
      <c r="C145" s="564"/>
      <c r="D145" s="564"/>
      <c r="E145" s="564"/>
      <c r="F145" s="564"/>
      <c r="G145" s="191"/>
      <c r="H145" s="191"/>
      <c r="I145" s="564"/>
      <c r="J145" s="191"/>
      <c r="K145" s="191"/>
    </row>
    <row r="146" spans="1:12" s="323" customFormat="1" ht="24.95" customHeight="1">
      <c r="A146" s="607"/>
      <c r="B146" s="633"/>
      <c r="C146" s="608"/>
      <c r="D146" s="608"/>
      <c r="E146" s="608"/>
      <c r="F146" s="608"/>
      <c r="G146" s="609"/>
      <c r="H146" s="609"/>
      <c r="I146" s="608"/>
      <c r="J146" s="609"/>
      <c r="K146" s="609"/>
    </row>
    <row r="147" spans="1:12" s="573" customFormat="1" ht="24.95" customHeight="1">
      <c r="A147" s="963" t="s">
        <v>382</v>
      </c>
      <c r="B147" s="611"/>
      <c r="C147" s="611"/>
      <c r="D147" s="611"/>
      <c r="E147" s="611"/>
      <c r="F147" s="611"/>
      <c r="G147" s="611"/>
      <c r="H147" s="611"/>
      <c r="I147" s="611"/>
      <c r="J147" s="611"/>
      <c r="K147" s="611"/>
      <c r="L147" s="611"/>
    </row>
    <row r="148" spans="1:12" ht="23.1" customHeight="1">
      <c r="A148" s="638"/>
      <c r="B148" s="639"/>
      <c r="C148" s="639"/>
      <c r="D148" s="639"/>
      <c r="E148" s="639"/>
      <c r="F148" s="639"/>
      <c r="G148" s="639"/>
      <c r="H148" s="639"/>
      <c r="I148" s="639"/>
      <c r="J148" s="639"/>
      <c r="K148" s="639"/>
    </row>
    <row r="149" spans="1:12" ht="15" customHeight="1" thickBot="1">
      <c r="A149" s="252" t="s">
        <v>14</v>
      </c>
      <c r="K149" s="636"/>
      <c r="L149" s="253" t="s">
        <v>645</v>
      </c>
    </row>
    <row r="150" spans="1:12" s="573" customFormat="1">
      <c r="A150" s="612"/>
      <c r="B150" s="613" t="s">
        <v>611</v>
      </c>
      <c r="C150" s="613"/>
      <c r="D150" s="613"/>
      <c r="E150" s="614"/>
      <c r="F150" s="613" t="s">
        <v>612</v>
      </c>
      <c r="G150" s="613"/>
      <c r="H150" s="614"/>
      <c r="I150" s="613" t="s">
        <v>613</v>
      </c>
      <c r="J150" s="613"/>
      <c r="K150" s="613"/>
      <c r="L150" s="615" t="s">
        <v>474</v>
      </c>
    </row>
    <row r="151" spans="1:12" s="573" customFormat="1">
      <c r="A151" s="1057" t="s">
        <v>419</v>
      </c>
      <c r="B151" s="616" t="s">
        <v>614</v>
      </c>
      <c r="C151" s="617" t="s">
        <v>476</v>
      </c>
      <c r="D151" s="618"/>
      <c r="E151" s="619"/>
      <c r="F151" s="617" t="s">
        <v>615</v>
      </c>
      <c r="G151" s="618"/>
      <c r="H151" s="619"/>
      <c r="I151" s="617" t="s">
        <v>615</v>
      </c>
      <c r="J151" s="618"/>
      <c r="K151" s="617"/>
      <c r="L151" s="620" t="s">
        <v>616</v>
      </c>
    </row>
    <row r="152" spans="1:12" s="573" customFormat="1">
      <c r="A152" s="1057"/>
      <c r="B152" s="616" t="s">
        <v>5</v>
      </c>
      <c r="C152" s="617"/>
      <c r="D152" s="621" t="s">
        <v>6</v>
      </c>
      <c r="E152" s="622" t="s">
        <v>7</v>
      </c>
      <c r="F152" s="617"/>
      <c r="G152" s="621" t="s">
        <v>6</v>
      </c>
      <c r="H152" s="622" t="s">
        <v>7</v>
      </c>
      <c r="I152" s="617"/>
      <c r="J152" s="621" t="s">
        <v>6</v>
      </c>
      <c r="K152" s="623" t="s">
        <v>7</v>
      </c>
      <c r="L152" s="620" t="s">
        <v>617</v>
      </c>
    </row>
    <row r="153" spans="1:12" s="573" customFormat="1">
      <c r="A153" s="624"/>
      <c r="B153" s="624" t="s">
        <v>9</v>
      </c>
      <c r="C153" s="624"/>
      <c r="D153" s="624" t="s">
        <v>11</v>
      </c>
      <c r="E153" s="624" t="s">
        <v>12</v>
      </c>
      <c r="F153" s="624"/>
      <c r="G153" s="624"/>
      <c r="H153" s="624"/>
      <c r="I153" s="624"/>
      <c r="J153" s="624"/>
      <c r="K153" s="625"/>
      <c r="L153" s="626" t="s">
        <v>618</v>
      </c>
    </row>
    <row r="154" spans="1:12" s="575" customFormat="1" ht="40.5" customHeight="1">
      <c r="A154" s="601" t="s">
        <v>128</v>
      </c>
      <c r="B154" s="205">
        <f>SUM(B156:B172)</f>
        <v>1969</v>
      </c>
      <c r="C154" s="1005">
        <v>4014</v>
      </c>
      <c r="D154" s="1005">
        <v>2114</v>
      </c>
      <c r="E154" s="1005">
        <v>1900</v>
      </c>
      <c r="F154" s="1003">
        <f t="shared" ref="F154:H154" si="8">SUM(F156:F172)</f>
        <v>3945</v>
      </c>
      <c r="G154" s="1003">
        <f t="shared" si="8"/>
        <v>2071</v>
      </c>
      <c r="H154" s="1003">
        <f t="shared" si="8"/>
        <v>1874</v>
      </c>
      <c r="I154" s="1005">
        <v>69</v>
      </c>
      <c r="J154" s="1005">
        <v>43</v>
      </c>
      <c r="K154" s="1005">
        <v>26</v>
      </c>
      <c r="L154" s="1006">
        <v>1217</v>
      </c>
    </row>
    <row r="155" spans="1:12" ht="24.75" customHeight="1">
      <c r="A155" s="977"/>
      <c r="B155" s="903"/>
      <c r="C155" s="903"/>
      <c r="D155" s="903"/>
      <c r="E155" s="903"/>
      <c r="F155" s="903"/>
      <c r="G155" s="903"/>
      <c r="H155" s="903"/>
      <c r="I155" s="903"/>
      <c r="J155" s="903"/>
      <c r="K155" s="903"/>
      <c r="L155" s="978"/>
    </row>
    <row r="156" spans="1:12" ht="27.75" customHeight="1">
      <c r="A156" s="598" t="s">
        <v>350</v>
      </c>
      <c r="B156" s="959">
        <v>204</v>
      </c>
      <c r="C156" s="599" t="s">
        <v>29</v>
      </c>
      <c r="D156" s="599" t="s">
        <v>29</v>
      </c>
      <c r="E156" s="599" t="s">
        <v>29</v>
      </c>
      <c r="F156" s="600">
        <v>442</v>
      </c>
      <c r="G156" s="600">
        <v>237</v>
      </c>
      <c r="H156" s="600">
        <v>205</v>
      </c>
      <c r="I156" s="599" t="s">
        <v>626</v>
      </c>
      <c r="J156" s="599" t="s">
        <v>626</v>
      </c>
      <c r="K156" s="599" t="s">
        <v>626</v>
      </c>
      <c r="L156" s="960" t="s">
        <v>29</v>
      </c>
    </row>
    <row r="157" spans="1:12" ht="27.75" customHeight="1">
      <c r="A157" s="598" t="s">
        <v>203</v>
      </c>
      <c r="B157" s="959">
        <v>126</v>
      </c>
      <c r="C157" s="599" t="s">
        <v>29</v>
      </c>
      <c r="D157" s="599" t="s">
        <v>29</v>
      </c>
      <c r="E157" s="599" t="s">
        <v>29</v>
      </c>
      <c r="F157" s="600">
        <v>272</v>
      </c>
      <c r="G157" s="600">
        <v>150</v>
      </c>
      <c r="H157" s="600">
        <v>122</v>
      </c>
      <c r="I157" s="599" t="s">
        <v>626</v>
      </c>
      <c r="J157" s="599" t="s">
        <v>626</v>
      </c>
      <c r="K157" s="599" t="s">
        <v>626</v>
      </c>
      <c r="L157" s="960" t="s">
        <v>29</v>
      </c>
    </row>
    <row r="158" spans="1:12" ht="27.75" customHeight="1">
      <c r="A158" s="598" t="s">
        <v>204</v>
      </c>
      <c r="B158" s="959">
        <v>144</v>
      </c>
      <c r="C158" s="599" t="s">
        <v>29</v>
      </c>
      <c r="D158" s="599" t="s">
        <v>29</v>
      </c>
      <c r="E158" s="599" t="s">
        <v>29</v>
      </c>
      <c r="F158" s="600">
        <v>344</v>
      </c>
      <c r="G158" s="600">
        <v>178</v>
      </c>
      <c r="H158" s="600">
        <v>166</v>
      </c>
      <c r="I158" s="599" t="s">
        <v>626</v>
      </c>
      <c r="J158" s="599" t="s">
        <v>626</v>
      </c>
      <c r="K158" s="599" t="s">
        <v>626</v>
      </c>
      <c r="L158" s="960" t="s">
        <v>29</v>
      </c>
    </row>
    <row r="159" spans="1:12" ht="27.75" customHeight="1">
      <c r="A159" s="598" t="s">
        <v>205</v>
      </c>
      <c r="B159" s="959">
        <v>189</v>
      </c>
      <c r="C159" s="599" t="s">
        <v>29</v>
      </c>
      <c r="D159" s="599" t="s">
        <v>29</v>
      </c>
      <c r="E159" s="599" t="s">
        <v>29</v>
      </c>
      <c r="F159" s="600">
        <v>343</v>
      </c>
      <c r="G159" s="600">
        <v>174</v>
      </c>
      <c r="H159" s="600">
        <v>169</v>
      </c>
      <c r="I159" s="599" t="s">
        <v>626</v>
      </c>
      <c r="J159" s="599" t="s">
        <v>626</v>
      </c>
      <c r="K159" s="599" t="s">
        <v>626</v>
      </c>
      <c r="L159" s="960" t="s">
        <v>29</v>
      </c>
    </row>
    <row r="160" spans="1:12" ht="27.75" customHeight="1">
      <c r="A160" s="598" t="s">
        <v>206</v>
      </c>
      <c r="B160" s="959">
        <v>134</v>
      </c>
      <c r="C160" s="599" t="s">
        <v>29</v>
      </c>
      <c r="D160" s="599" t="s">
        <v>29</v>
      </c>
      <c r="E160" s="599" t="s">
        <v>29</v>
      </c>
      <c r="F160" s="600">
        <v>270</v>
      </c>
      <c r="G160" s="600">
        <v>139</v>
      </c>
      <c r="H160" s="600">
        <v>131</v>
      </c>
      <c r="I160" s="599" t="s">
        <v>626</v>
      </c>
      <c r="J160" s="599" t="s">
        <v>626</v>
      </c>
      <c r="K160" s="599" t="s">
        <v>626</v>
      </c>
      <c r="L160" s="960" t="s">
        <v>29</v>
      </c>
    </row>
    <row r="161" spans="1:12" ht="27.75" customHeight="1">
      <c r="A161" s="598" t="s">
        <v>207</v>
      </c>
      <c r="B161" s="959">
        <v>124</v>
      </c>
      <c r="C161" s="599" t="s">
        <v>29</v>
      </c>
      <c r="D161" s="599" t="s">
        <v>29</v>
      </c>
      <c r="E161" s="599" t="s">
        <v>29</v>
      </c>
      <c r="F161" s="600">
        <v>256</v>
      </c>
      <c r="G161" s="600">
        <v>132</v>
      </c>
      <c r="H161" s="600">
        <v>124</v>
      </c>
      <c r="I161" s="599" t="s">
        <v>626</v>
      </c>
      <c r="J161" s="599" t="s">
        <v>626</v>
      </c>
      <c r="K161" s="599" t="s">
        <v>626</v>
      </c>
      <c r="L161" s="960" t="s">
        <v>29</v>
      </c>
    </row>
    <row r="162" spans="1:12" ht="27.75" customHeight="1">
      <c r="A162" s="598" t="s">
        <v>208</v>
      </c>
      <c r="B162" s="959">
        <v>19</v>
      </c>
      <c r="C162" s="599" t="s">
        <v>29</v>
      </c>
      <c r="D162" s="599" t="s">
        <v>29</v>
      </c>
      <c r="E162" s="599" t="s">
        <v>29</v>
      </c>
      <c r="F162" s="600">
        <v>35</v>
      </c>
      <c r="G162" s="600">
        <v>22</v>
      </c>
      <c r="H162" s="600">
        <v>13</v>
      </c>
      <c r="I162" s="599" t="s">
        <v>626</v>
      </c>
      <c r="J162" s="599" t="s">
        <v>626</v>
      </c>
      <c r="K162" s="599" t="s">
        <v>626</v>
      </c>
      <c r="L162" s="960" t="s">
        <v>29</v>
      </c>
    </row>
    <row r="163" spans="1:12" ht="27.75" customHeight="1">
      <c r="A163" s="598" t="s">
        <v>209</v>
      </c>
      <c r="B163" s="959">
        <v>75</v>
      </c>
      <c r="C163" s="599" t="s">
        <v>29</v>
      </c>
      <c r="D163" s="599" t="s">
        <v>29</v>
      </c>
      <c r="E163" s="599" t="s">
        <v>29</v>
      </c>
      <c r="F163" s="600">
        <v>118</v>
      </c>
      <c r="G163" s="600">
        <v>72</v>
      </c>
      <c r="H163" s="600">
        <v>46</v>
      </c>
      <c r="I163" s="599" t="s">
        <v>626</v>
      </c>
      <c r="J163" s="599" t="s">
        <v>626</v>
      </c>
      <c r="K163" s="599" t="s">
        <v>626</v>
      </c>
      <c r="L163" s="960" t="s">
        <v>29</v>
      </c>
    </row>
    <row r="164" spans="1:12" ht="27.75" customHeight="1">
      <c r="A164" s="598" t="s">
        <v>210</v>
      </c>
      <c r="B164" s="959">
        <v>52</v>
      </c>
      <c r="C164" s="599" t="s">
        <v>29</v>
      </c>
      <c r="D164" s="599" t="s">
        <v>29</v>
      </c>
      <c r="E164" s="599" t="s">
        <v>29</v>
      </c>
      <c r="F164" s="600">
        <v>96</v>
      </c>
      <c r="G164" s="600">
        <v>52</v>
      </c>
      <c r="H164" s="600">
        <v>44</v>
      </c>
      <c r="I164" s="599" t="s">
        <v>626</v>
      </c>
      <c r="J164" s="599" t="s">
        <v>626</v>
      </c>
      <c r="K164" s="599" t="s">
        <v>626</v>
      </c>
      <c r="L164" s="960" t="s">
        <v>29</v>
      </c>
    </row>
    <row r="165" spans="1:12" ht="27.75" customHeight="1">
      <c r="A165" s="598" t="s">
        <v>211</v>
      </c>
      <c r="B165" s="959">
        <v>83</v>
      </c>
      <c r="C165" s="599" t="s">
        <v>29</v>
      </c>
      <c r="D165" s="599" t="s">
        <v>29</v>
      </c>
      <c r="E165" s="599" t="s">
        <v>29</v>
      </c>
      <c r="F165" s="600">
        <v>155</v>
      </c>
      <c r="G165" s="600">
        <v>82</v>
      </c>
      <c r="H165" s="600">
        <v>73</v>
      </c>
      <c r="I165" s="599" t="s">
        <v>626</v>
      </c>
      <c r="J165" s="599" t="s">
        <v>626</v>
      </c>
      <c r="K165" s="599" t="s">
        <v>626</v>
      </c>
      <c r="L165" s="960" t="s">
        <v>29</v>
      </c>
    </row>
    <row r="166" spans="1:12" ht="27.75" customHeight="1">
      <c r="A166" s="598" t="s">
        <v>212</v>
      </c>
      <c r="B166" s="959">
        <v>95</v>
      </c>
      <c r="C166" s="599" t="s">
        <v>29</v>
      </c>
      <c r="D166" s="599" t="s">
        <v>29</v>
      </c>
      <c r="E166" s="599" t="s">
        <v>29</v>
      </c>
      <c r="F166" s="600">
        <v>192</v>
      </c>
      <c r="G166" s="600">
        <v>104</v>
      </c>
      <c r="H166" s="600">
        <v>88</v>
      </c>
      <c r="I166" s="599" t="s">
        <v>626</v>
      </c>
      <c r="J166" s="599" t="s">
        <v>626</v>
      </c>
      <c r="K166" s="599" t="s">
        <v>626</v>
      </c>
      <c r="L166" s="960" t="s">
        <v>29</v>
      </c>
    </row>
    <row r="167" spans="1:12" ht="27.75" customHeight="1">
      <c r="A167" s="598" t="s">
        <v>213</v>
      </c>
      <c r="B167" s="959">
        <v>126</v>
      </c>
      <c r="C167" s="599" t="s">
        <v>29</v>
      </c>
      <c r="D167" s="599" t="s">
        <v>29</v>
      </c>
      <c r="E167" s="599" t="s">
        <v>29</v>
      </c>
      <c r="F167" s="600">
        <v>226</v>
      </c>
      <c r="G167" s="600">
        <v>108</v>
      </c>
      <c r="H167" s="600">
        <v>118</v>
      </c>
      <c r="I167" s="599" t="s">
        <v>626</v>
      </c>
      <c r="J167" s="599" t="s">
        <v>626</v>
      </c>
      <c r="K167" s="599" t="s">
        <v>626</v>
      </c>
      <c r="L167" s="960" t="s">
        <v>29</v>
      </c>
    </row>
    <row r="168" spans="1:12" ht="27.75" customHeight="1">
      <c r="A168" s="598" t="s">
        <v>214</v>
      </c>
      <c r="B168" s="959">
        <v>60</v>
      </c>
      <c r="C168" s="599" t="s">
        <v>29</v>
      </c>
      <c r="D168" s="599" t="s">
        <v>29</v>
      </c>
      <c r="E168" s="599" t="s">
        <v>29</v>
      </c>
      <c r="F168" s="600">
        <v>96</v>
      </c>
      <c r="G168" s="600">
        <v>56</v>
      </c>
      <c r="H168" s="600">
        <v>40</v>
      </c>
      <c r="I168" s="599" t="s">
        <v>626</v>
      </c>
      <c r="J168" s="599" t="s">
        <v>626</v>
      </c>
      <c r="K168" s="599" t="s">
        <v>626</v>
      </c>
      <c r="L168" s="960" t="s">
        <v>29</v>
      </c>
    </row>
    <row r="169" spans="1:12" ht="27.75" customHeight="1">
      <c r="A169" s="598" t="s">
        <v>215</v>
      </c>
      <c r="B169" s="959">
        <v>73</v>
      </c>
      <c r="C169" s="599" t="s">
        <v>29</v>
      </c>
      <c r="D169" s="599" t="s">
        <v>29</v>
      </c>
      <c r="E169" s="599" t="s">
        <v>29</v>
      </c>
      <c r="F169" s="600">
        <v>131</v>
      </c>
      <c r="G169" s="600">
        <v>64</v>
      </c>
      <c r="H169" s="600">
        <v>67</v>
      </c>
      <c r="I169" s="599" t="s">
        <v>626</v>
      </c>
      <c r="J169" s="599" t="s">
        <v>626</v>
      </c>
      <c r="K169" s="599" t="s">
        <v>626</v>
      </c>
      <c r="L169" s="960" t="s">
        <v>29</v>
      </c>
    </row>
    <row r="170" spans="1:12" ht="27.75" customHeight="1">
      <c r="A170" s="598" t="s">
        <v>216</v>
      </c>
      <c r="B170" s="959">
        <v>40</v>
      </c>
      <c r="C170" s="599" t="s">
        <v>29</v>
      </c>
      <c r="D170" s="599" t="s">
        <v>29</v>
      </c>
      <c r="E170" s="599" t="s">
        <v>29</v>
      </c>
      <c r="F170" s="600">
        <v>93</v>
      </c>
      <c r="G170" s="600">
        <v>51</v>
      </c>
      <c r="H170" s="600">
        <v>42</v>
      </c>
      <c r="I170" s="599" t="s">
        <v>626</v>
      </c>
      <c r="J170" s="599" t="s">
        <v>626</v>
      </c>
      <c r="K170" s="599" t="s">
        <v>626</v>
      </c>
      <c r="L170" s="960" t="s">
        <v>29</v>
      </c>
    </row>
    <row r="171" spans="1:12" ht="27.75" customHeight="1">
      <c r="A171" s="598" t="s">
        <v>217</v>
      </c>
      <c r="B171" s="959">
        <v>75</v>
      </c>
      <c r="C171" s="599" t="s">
        <v>29</v>
      </c>
      <c r="D171" s="599" t="s">
        <v>29</v>
      </c>
      <c r="E171" s="599" t="s">
        <v>29</v>
      </c>
      <c r="F171" s="600">
        <v>143</v>
      </c>
      <c r="G171" s="600">
        <v>80</v>
      </c>
      <c r="H171" s="600">
        <v>63</v>
      </c>
      <c r="I171" s="599" t="s">
        <v>626</v>
      </c>
      <c r="J171" s="599" t="s">
        <v>626</v>
      </c>
      <c r="K171" s="599" t="s">
        <v>626</v>
      </c>
      <c r="L171" s="960" t="s">
        <v>29</v>
      </c>
    </row>
    <row r="172" spans="1:12" ht="27.75" customHeight="1">
      <c r="A172" s="598" t="s">
        <v>218</v>
      </c>
      <c r="B172" s="959">
        <v>350</v>
      </c>
      <c r="C172" s="599" t="s">
        <v>29</v>
      </c>
      <c r="D172" s="599" t="s">
        <v>29</v>
      </c>
      <c r="E172" s="599" t="s">
        <v>29</v>
      </c>
      <c r="F172" s="600">
        <v>733</v>
      </c>
      <c r="G172" s="600">
        <v>370</v>
      </c>
      <c r="H172" s="600">
        <v>363</v>
      </c>
      <c r="I172" s="599" t="s">
        <v>626</v>
      </c>
      <c r="J172" s="599" t="s">
        <v>626</v>
      </c>
      <c r="K172" s="599" t="s">
        <v>626</v>
      </c>
      <c r="L172" s="960" t="s">
        <v>29</v>
      </c>
    </row>
    <row r="173" spans="1:12" ht="14.25" customHeight="1">
      <c r="A173" s="598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</row>
    <row r="174" spans="1:12" s="573" customFormat="1" ht="9.75" customHeight="1">
      <c r="A174" s="602"/>
      <c r="B174" s="629"/>
      <c r="C174" s="630"/>
      <c r="D174" s="630"/>
      <c r="E174" s="630"/>
      <c r="F174" s="630"/>
      <c r="G174" s="631"/>
      <c r="H174" s="631"/>
      <c r="I174" s="630"/>
      <c r="J174" s="631"/>
      <c r="K174" s="631"/>
      <c r="L174" s="631"/>
    </row>
    <row r="175" spans="1:12" ht="14.25" customHeight="1">
      <c r="A175" s="605"/>
      <c r="B175" s="190"/>
      <c r="C175" s="564"/>
      <c r="D175" s="564"/>
      <c r="E175" s="564"/>
      <c r="F175" s="564"/>
      <c r="G175" s="191"/>
      <c r="H175" s="191"/>
      <c r="I175" s="564"/>
      <c r="J175" s="191"/>
      <c r="K175" s="191"/>
    </row>
    <row r="176" spans="1:12" ht="21" customHeight="1">
      <c r="A176" s="607"/>
      <c r="B176" s="633"/>
      <c r="C176" s="608"/>
      <c r="D176" s="608"/>
      <c r="E176" s="608"/>
      <c r="F176" s="608"/>
      <c r="G176" s="609"/>
      <c r="H176" s="609"/>
      <c r="I176" s="608"/>
      <c r="J176" s="609"/>
      <c r="K176" s="609"/>
      <c r="L176" s="634" t="s">
        <v>619</v>
      </c>
    </row>
    <row r="177" spans="1:12">
      <c r="A177" s="635" t="s">
        <v>383</v>
      </c>
      <c r="B177" s="635"/>
      <c r="C177" s="635"/>
      <c r="D177" s="635"/>
      <c r="E177" s="635"/>
      <c r="F177" s="635"/>
      <c r="G177" s="635"/>
      <c r="H177" s="635"/>
      <c r="I177" s="635"/>
      <c r="J177" s="635"/>
      <c r="K177" s="635"/>
      <c r="L177" s="611"/>
    </row>
    <row r="178" spans="1:12">
      <c r="A178" s="638"/>
      <c r="B178" s="639"/>
      <c r="C178" s="639"/>
      <c r="D178" s="639"/>
      <c r="E178" s="639"/>
      <c r="F178" s="639"/>
      <c r="G178" s="639"/>
      <c r="H178" s="639"/>
      <c r="I178" s="639"/>
      <c r="J178" s="639"/>
      <c r="K178" s="639"/>
    </row>
    <row r="179" spans="1:12" ht="18.75" customHeight="1" thickBot="1">
      <c r="A179" s="252" t="s">
        <v>14</v>
      </c>
      <c r="K179" s="636"/>
      <c r="L179" s="253" t="s">
        <v>645</v>
      </c>
    </row>
    <row r="180" spans="1:12">
      <c r="A180" s="612"/>
      <c r="B180" s="613" t="s">
        <v>611</v>
      </c>
      <c r="C180" s="613"/>
      <c r="D180" s="613"/>
      <c r="E180" s="614"/>
      <c r="F180" s="613" t="s">
        <v>612</v>
      </c>
      <c r="G180" s="613"/>
      <c r="H180" s="614"/>
      <c r="I180" s="613" t="s">
        <v>613</v>
      </c>
      <c r="J180" s="613"/>
      <c r="K180" s="613"/>
      <c r="L180" s="615" t="s">
        <v>474</v>
      </c>
    </row>
    <row r="181" spans="1:12">
      <c r="A181" s="1057" t="s">
        <v>419</v>
      </c>
      <c r="B181" s="616" t="s">
        <v>614</v>
      </c>
      <c r="C181" s="617" t="s">
        <v>476</v>
      </c>
      <c r="D181" s="618"/>
      <c r="E181" s="619"/>
      <c r="F181" s="617" t="s">
        <v>615</v>
      </c>
      <c r="G181" s="618"/>
      <c r="H181" s="619"/>
      <c r="I181" s="617" t="s">
        <v>615</v>
      </c>
      <c r="J181" s="618"/>
      <c r="K181" s="617"/>
      <c r="L181" s="620" t="s">
        <v>616</v>
      </c>
    </row>
    <row r="182" spans="1:12">
      <c r="A182" s="1057"/>
      <c r="B182" s="616" t="s">
        <v>5</v>
      </c>
      <c r="C182" s="617"/>
      <c r="D182" s="621" t="s">
        <v>6</v>
      </c>
      <c r="E182" s="622" t="s">
        <v>7</v>
      </c>
      <c r="F182" s="617"/>
      <c r="G182" s="621" t="s">
        <v>6</v>
      </c>
      <c r="H182" s="622" t="s">
        <v>7</v>
      </c>
      <c r="I182" s="617"/>
      <c r="J182" s="621" t="s">
        <v>6</v>
      </c>
      <c r="K182" s="623" t="s">
        <v>7</v>
      </c>
      <c r="L182" s="620" t="s">
        <v>617</v>
      </c>
    </row>
    <row r="183" spans="1:12" ht="33">
      <c r="A183" s="624"/>
      <c r="B183" s="624" t="s">
        <v>9</v>
      </c>
      <c r="C183" s="624"/>
      <c r="D183" s="624" t="s">
        <v>11</v>
      </c>
      <c r="E183" s="624" t="s">
        <v>12</v>
      </c>
      <c r="F183" s="624"/>
      <c r="G183" s="624"/>
      <c r="H183" s="624"/>
      <c r="I183" s="624"/>
      <c r="J183" s="624"/>
      <c r="K183" s="625"/>
      <c r="L183" s="640" t="s">
        <v>642</v>
      </c>
    </row>
    <row r="184" spans="1:12" ht="48.75" customHeight="1">
      <c r="A184" s="601" t="s">
        <v>351</v>
      </c>
      <c r="B184" s="1005">
        <f>SUM(B186:B191)</f>
        <v>1671</v>
      </c>
      <c r="C184" s="1005">
        <v>3485</v>
      </c>
      <c r="D184" s="1005">
        <v>1898</v>
      </c>
      <c r="E184" s="1005">
        <v>1587</v>
      </c>
      <c r="F184" s="1005">
        <f t="shared" ref="F184:H184" si="9">SUM(F186:F191)</f>
        <v>3278</v>
      </c>
      <c r="G184" s="1005">
        <f t="shared" si="9"/>
        <v>1740</v>
      </c>
      <c r="H184" s="1005">
        <f t="shared" si="9"/>
        <v>1538</v>
      </c>
      <c r="I184" s="1005">
        <v>207</v>
      </c>
      <c r="J184" s="1005">
        <v>158</v>
      </c>
      <c r="K184" s="1005">
        <v>49</v>
      </c>
      <c r="L184" s="1006">
        <v>916</v>
      </c>
    </row>
    <row r="185" spans="1:12">
      <c r="A185" s="977"/>
      <c r="B185" s="903"/>
      <c r="C185" s="903"/>
      <c r="D185" s="903"/>
      <c r="E185" s="903"/>
      <c r="F185" s="903"/>
      <c r="G185" s="903"/>
      <c r="H185" s="903"/>
      <c r="I185" s="903"/>
      <c r="J185" s="903"/>
      <c r="K185" s="903"/>
      <c r="L185" s="978"/>
    </row>
    <row r="186" spans="1:12" ht="35.25" customHeight="1">
      <c r="A186" s="598" t="s">
        <v>352</v>
      </c>
      <c r="B186" s="959">
        <v>487</v>
      </c>
      <c r="C186" s="599" t="s">
        <v>29</v>
      </c>
      <c r="D186" s="599" t="s">
        <v>29</v>
      </c>
      <c r="E186" s="599" t="s">
        <v>29</v>
      </c>
      <c r="F186" s="600">
        <v>973</v>
      </c>
      <c r="G186" s="964">
        <v>495</v>
      </c>
      <c r="H186" s="964">
        <v>478</v>
      </c>
      <c r="I186" s="599" t="s">
        <v>626</v>
      </c>
      <c r="J186" s="599" t="s">
        <v>626</v>
      </c>
      <c r="K186" s="599" t="s">
        <v>626</v>
      </c>
      <c r="L186" s="960" t="s">
        <v>29</v>
      </c>
    </row>
    <row r="187" spans="1:12" ht="35.25" customHeight="1">
      <c r="A187" s="598" t="s">
        <v>219</v>
      </c>
      <c r="B187" s="959">
        <v>368</v>
      </c>
      <c r="C187" s="599" t="s">
        <v>29</v>
      </c>
      <c r="D187" s="599" t="s">
        <v>29</v>
      </c>
      <c r="E187" s="599" t="s">
        <v>29</v>
      </c>
      <c r="F187" s="600">
        <v>672</v>
      </c>
      <c r="G187" s="964">
        <v>362</v>
      </c>
      <c r="H187" s="964">
        <v>310</v>
      </c>
      <c r="I187" s="599" t="s">
        <v>626</v>
      </c>
      <c r="J187" s="599" t="s">
        <v>626</v>
      </c>
      <c r="K187" s="599" t="s">
        <v>626</v>
      </c>
      <c r="L187" s="960" t="s">
        <v>29</v>
      </c>
    </row>
    <row r="188" spans="1:12" ht="35.25" customHeight="1">
      <c r="A188" s="598" t="s">
        <v>220</v>
      </c>
      <c r="B188" s="959">
        <v>68</v>
      </c>
      <c r="C188" s="599" t="s">
        <v>29</v>
      </c>
      <c r="D188" s="599" t="s">
        <v>29</v>
      </c>
      <c r="E188" s="599" t="s">
        <v>29</v>
      </c>
      <c r="F188" s="600">
        <v>120</v>
      </c>
      <c r="G188" s="964">
        <v>68</v>
      </c>
      <c r="H188" s="964">
        <v>52</v>
      </c>
      <c r="I188" s="599" t="s">
        <v>626</v>
      </c>
      <c r="J188" s="599" t="s">
        <v>626</v>
      </c>
      <c r="K188" s="599" t="s">
        <v>626</v>
      </c>
      <c r="L188" s="960" t="s">
        <v>29</v>
      </c>
    </row>
    <row r="189" spans="1:12" ht="35.25" customHeight="1">
      <c r="A189" s="598" t="s">
        <v>221</v>
      </c>
      <c r="B189" s="961">
        <v>237</v>
      </c>
      <c r="C189" s="599" t="s">
        <v>29</v>
      </c>
      <c r="D189" s="599" t="s">
        <v>29</v>
      </c>
      <c r="E189" s="599" t="s">
        <v>29</v>
      </c>
      <c r="F189" s="600">
        <v>456</v>
      </c>
      <c r="G189" s="965">
        <v>249</v>
      </c>
      <c r="H189" s="965">
        <v>207</v>
      </c>
      <c r="I189" s="599" t="s">
        <v>626</v>
      </c>
      <c r="J189" s="599" t="s">
        <v>626</v>
      </c>
      <c r="K189" s="599" t="s">
        <v>626</v>
      </c>
      <c r="L189" s="960" t="s">
        <v>29</v>
      </c>
    </row>
    <row r="190" spans="1:12" ht="35.25" customHeight="1">
      <c r="A190" s="598" t="s">
        <v>222</v>
      </c>
      <c r="B190" s="961">
        <v>348</v>
      </c>
      <c r="C190" s="599" t="s">
        <v>29</v>
      </c>
      <c r="D190" s="599" t="s">
        <v>29</v>
      </c>
      <c r="E190" s="599" t="s">
        <v>29</v>
      </c>
      <c r="F190" s="600">
        <v>731</v>
      </c>
      <c r="G190" s="965">
        <v>386</v>
      </c>
      <c r="H190" s="965">
        <v>345</v>
      </c>
      <c r="I190" s="599" t="s">
        <v>626</v>
      </c>
      <c r="J190" s="599" t="s">
        <v>626</v>
      </c>
      <c r="K190" s="599" t="s">
        <v>626</v>
      </c>
      <c r="L190" s="960" t="s">
        <v>29</v>
      </c>
    </row>
    <row r="191" spans="1:12" ht="35.25" customHeight="1">
      <c r="A191" s="598" t="s">
        <v>223</v>
      </c>
      <c r="B191" s="966">
        <v>163</v>
      </c>
      <c r="C191" s="599" t="s">
        <v>29</v>
      </c>
      <c r="D191" s="599" t="s">
        <v>29</v>
      </c>
      <c r="E191" s="599" t="s">
        <v>29</v>
      </c>
      <c r="F191" s="600">
        <v>326</v>
      </c>
      <c r="G191" s="967">
        <v>180</v>
      </c>
      <c r="H191" s="967">
        <v>146</v>
      </c>
      <c r="I191" s="599" t="s">
        <v>626</v>
      </c>
      <c r="J191" s="599" t="s">
        <v>626</v>
      </c>
      <c r="K191" s="599" t="s">
        <v>626</v>
      </c>
      <c r="L191" s="960" t="s">
        <v>29</v>
      </c>
    </row>
    <row r="192" spans="1:12">
      <c r="A192" s="602"/>
      <c r="B192" s="629"/>
      <c r="C192" s="630"/>
      <c r="D192" s="630"/>
      <c r="E192" s="630"/>
      <c r="F192" s="630"/>
      <c r="G192" s="631"/>
      <c r="H192" s="631"/>
      <c r="I192" s="630"/>
      <c r="J192" s="631"/>
      <c r="K192" s="631"/>
      <c r="L192" s="631"/>
    </row>
    <row r="193" spans="1:11">
      <c r="A193" s="605"/>
      <c r="B193" s="190"/>
      <c r="C193" s="564"/>
      <c r="D193" s="564"/>
      <c r="E193" s="564"/>
      <c r="F193" s="564"/>
      <c r="G193" s="191"/>
      <c r="H193" s="191"/>
      <c r="I193" s="564"/>
      <c r="J193" s="191"/>
      <c r="K193" s="191"/>
    </row>
  </sheetData>
  <mergeCells count="6">
    <mergeCell ref="A181:A182"/>
    <mergeCell ref="A151:A152"/>
    <mergeCell ref="A6:A7"/>
    <mergeCell ref="A49:A50"/>
    <mergeCell ref="A79:A80"/>
    <mergeCell ref="A113:A114"/>
  </mergeCells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4" orientation="portrait" r:id="rId1"/>
  <headerFooter alignWithMargins="0"/>
  <rowBreaks count="5" manualBreakCount="5">
    <brk id="43" max="11" man="1"/>
    <brk id="73" max="11" man="1"/>
    <brk id="107" max="11" man="1"/>
    <brk id="145" max="11" man="1"/>
    <brk id="17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22"/>
  <sheetViews>
    <sheetView view="pageBreakPreview" zoomScaleNormal="100" zoomScaleSheetLayoutView="100" workbookViewId="0">
      <selection activeCell="O17" sqref="O17"/>
    </sheetView>
  </sheetViews>
  <sheetFormatPr defaultRowHeight="13.5"/>
  <cols>
    <col min="1" max="1" width="15.28515625" style="26" customWidth="1"/>
    <col min="2" max="2" width="9.42578125" style="26" hidden="1" customWidth="1"/>
    <col min="3" max="3" width="8.28515625" style="26" hidden="1" customWidth="1"/>
    <col min="4" max="4" width="9.42578125" style="26" bestFit="1" customWidth="1"/>
    <col min="5" max="5" width="8.28515625" style="26" bestFit="1" customWidth="1"/>
    <col min="6" max="6" width="9.42578125" style="26" bestFit="1" customWidth="1"/>
    <col min="7" max="7" width="8.28515625" style="26" customWidth="1"/>
    <col min="8" max="8" width="10.42578125" style="26" bestFit="1" customWidth="1"/>
    <col min="9" max="9" width="9.28515625" style="26" bestFit="1" customWidth="1"/>
    <col min="10" max="10" width="12.5703125" style="26" bestFit="1" customWidth="1"/>
    <col min="11" max="11" width="9.28515625" style="26" bestFit="1" customWidth="1"/>
    <col min="12" max="12" width="10.42578125" style="26" bestFit="1" customWidth="1"/>
    <col min="13" max="13" width="9.28515625" style="26" bestFit="1" customWidth="1"/>
    <col min="14" max="14" width="10.42578125" style="26" bestFit="1" customWidth="1"/>
    <col min="15" max="15" width="12.5703125" style="26" bestFit="1" customWidth="1"/>
    <col min="16" max="16384" width="9.140625" style="26"/>
  </cols>
  <sheetData>
    <row r="1" spans="1:16" s="24" customFormat="1" ht="22.5" customHeight="1">
      <c r="A1" s="529"/>
      <c r="B1" s="175"/>
      <c r="C1" s="245"/>
      <c r="D1" s="245"/>
      <c r="E1" s="245"/>
      <c r="F1" s="175"/>
      <c r="G1" s="245"/>
      <c r="H1" s="175"/>
      <c r="I1" s="175"/>
      <c r="J1" s="175"/>
      <c r="K1" s="175"/>
      <c r="L1" s="175"/>
      <c r="M1" s="175"/>
      <c r="N1" s="175"/>
      <c r="O1" s="175"/>
      <c r="P1" s="175"/>
    </row>
    <row r="2" spans="1:16" s="24" customFormat="1" ht="22.5" customHeight="1">
      <c r="A2" s="529"/>
      <c r="B2" s="175"/>
      <c r="C2" s="245"/>
      <c r="D2" s="245"/>
      <c r="E2" s="245"/>
      <c r="F2" s="175"/>
      <c r="G2" s="245"/>
      <c r="H2" s="175"/>
      <c r="I2" s="175"/>
      <c r="J2" s="175"/>
      <c r="K2" s="175"/>
      <c r="L2" s="175"/>
      <c r="M2" s="175"/>
      <c r="N2" s="175"/>
      <c r="O2" s="175"/>
      <c r="P2" s="175"/>
    </row>
    <row r="3" spans="1:16" s="24" customFormat="1" ht="22.5" customHeight="1">
      <c r="A3" s="529"/>
      <c r="B3" s="175"/>
      <c r="C3" s="245"/>
      <c r="D3" s="245"/>
      <c r="E3" s="245"/>
      <c r="F3" s="175"/>
      <c r="G3" s="245"/>
      <c r="H3" s="175"/>
      <c r="I3" s="175"/>
      <c r="J3" s="175"/>
      <c r="K3" s="175"/>
      <c r="L3" s="175"/>
      <c r="M3" s="175"/>
      <c r="N3" s="175"/>
      <c r="O3" s="175"/>
      <c r="P3" s="175"/>
    </row>
    <row r="4" spans="1:16" s="25" customFormat="1" ht="34.5">
      <c r="A4" s="1062" t="s">
        <v>701</v>
      </c>
      <c r="B4" s="1062"/>
      <c r="C4" s="1062"/>
      <c r="D4" s="1062"/>
      <c r="E4" s="1062"/>
      <c r="F4" s="1062"/>
      <c r="G4" s="1062"/>
      <c r="H4" s="1062"/>
      <c r="I4" s="1062"/>
      <c r="J4" s="1062"/>
      <c r="K4" s="1062"/>
      <c r="L4" s="1062"/>
      <c r="M4" s="1062"/>
      <c r="N4" s="1062"/>
      <c r="O4" s="1062"/>
      <c r="P4" s="393"/>
    </row>
    <row r="5" spans="1:16" s="25" customFormat="1" ht="23.1" customHeight="1">
      <c r="A5" s="176"/>
      <c r="B5" s="530"/>
      <c r="C5" s="530"/>
      <c r="D5" s="530"/>
      <c r="E5" s="530"/>
      <c r="F5" s="530"/>
      <c r="G5" s="530"/>
      <c r="H5" s="393"/>
      <c r="I5" s="393"/>
      <c r="J5" s="393"/>
      <c r="K5" s="393"/>
      <c r="L5" s="393"/>
      <c r="M5" s="393"/>
      <c r="N5" s="393"/>
      <c r="O5" s="393"/>
      <c r="P5" s="393"/>
    </row>
    <row r="6" spans="1:16" s="27" customFormat="1" ht="15" customHeight="1" thickBot="1">
      <c r="A6" s="179" t="s">
        <v>15</v>
      </c>
      <c r="B6" s="179"/>
      <c r="C6" s="179"/>
      <c r="D6" s="179"/>
      <c r="E6" s="179"/>
      <c r="F6" s="179"/>
      <c r="G6" s="179"/>
      <c r="H6" s="180"/>
      <c r="I6" s="180"/>
      <c r="J6" s="180"/>
      <c r="K6" s="180"/>
      <c r="L6" s="180"/>
      <c r="M6" s="237"/>
      <c r="N6" s="180"/>
      <c r="O6" s="244" t="s">
        <v>646</v>
      </c>
      <c r="P6" s="180"/>
    </row>
    <row r="7" spans="1:16" s="254" customFormat="1" ht="21" customHeight="1">
      <c r="A7" s="333" t="s">
        <v>502</v>
      </c>
      <c r="B7" s="826">
        <v>2012</v>
      </c>
      <c r="C7" s="826"/>
      <c r="D7" s="827">
        <v>2013</v>
      </c>
      <c r="E7" s="827"/>
      <c r="F7" s="828">
        <v>2014</v>
      </c>
      <c r="G7" s="829"/>
      <c r="H7" s="828">
        <v>2015</v>
      </c>
      <c r="I7" s="829"/>
      <c r="J7" s="1064">
        <v>2016</v>
      </c>
      <c r="K7" s="1069"/>
      <c r="L7" s="1064">
        <v>2017</v>
      </c>
      <c r="M7" s="1065"/>
      <c r="N7" s="1064">
        <v>2018</v>
      </c>
      <c r="O7" s="1065"/>
      <c r="P7" s="533"/>
    </row>
    <row r="8" spans="1:16" s="254" customFormat="1" ht="21" customHeight="1">
      <c r="A8" s="343"/>
      <c r="B8" s="830" t="s">
        <v>334</v>
      </c>
      <c r="C8" s="830" t="s">
        <v>335</v>
      </c>
      <c r="D8" s="830" t="s">
        <v>334</v>
      </c>
      <c r="E8" s="831" t="s">
        <v>335</v>
      </c>
      <c r="F8" s="832" t="s">
        <v>334</v>
      </c>
      <c r="G8" s="831" t="s">
        <v>335</v>
      </c>
      <c r="H8" s="832" t="s">
        <v>334</v>
      </c>
      <c r="I8" s="832" t="s">
        <v>335</v>
      </c>
      <c r="J8" s="832" t="s">
        <v>334</v>
      </c>
      <c r="K8" s="831" t="s">
        <v>335</v>
      </c>
      <c r="L8" s="832" t="s">
        <v>371</v>
      </c>
      <c r="M8" s="831" t="s">
        <v>372</v>
      </c>
      <c r="N8" s="832" t="s">
        <v>371</v>
      </c>
      <c r="O8" s="831" t="s">
        <v>372</v>
      </c>
      <c r="P8" s="533"/>
    </row>
    <row r="9" spans="1:16" s="254" customFormat="1" ht="21" customHeight="1">
      <c r="A9" s="355" t="s">
        <v>452</v>
      </c>
      <c r="B9" s="355"/>
      <c r="C9" s="355"/>
      <c r="D9" s="355"/>
      <c r="E9" s="833"/>
      <c r="F9" s="834"/>
      <c r="G9" s="833"/>
      <c r="H9" s="834"/>
      <c r="I9" s="834"/>
      <c r="J9" s="834"/>
      <c r="K9" s="833"/>
      <c r="L9" s="834"/>
      <c r="M9" s="833"/>
      <c r="N9" s="834"/>
      <c r="O9" s="833"/>
      <c r="P9" s="533"/>
    </row>
    <row r="10" spans="1:16" s="29" customFormat="1" ht="18" customHeight="1">
      <c r="A10" s="539" t="s">
        <v>453</v>
      </c>
      <c r="B10" s="540">
        <v>69727</v>
      </c>
      <c r="C10" s="541">
        <v>100</v>
      </c>
      <c r="D10" s="199">
        <v>70638</v>
      </c>
      <c r="E10" s="541">
        <v>100</v>
      </c>
      <c r="F10" s="199">
        <v>70451</v>
      </c>
      <c r="G10" s="541">
        <v>100</v>
      </c>
      <c r="H10" s="199">
        <v>70336</v>
      </c>
      <c r="I10" s="541">
        <v>100</v>
      </c>
      <c r="J10" s="199">
        <v>70076</v>
      </c>
      <c r="K10" s="541">
        <v>100</v>
      </c>
      <c r="L10" s="199">
        <v>70340</v>
      </c>
      <c r="M10" s="541">
        <v>100</v>
      </c>
      <c r="N10" s="199">
        <f>SUM(N11:N12)</f>
        <v>69949</v>
      </c>
      <c r="O10" s="1052">
        <v>100</v>
      </c>
      <c r="P10" s="394"/>
    </row>
    <row r="11" spans="1:16" ht="14.25" customHeight="1">
      <c r="A11" s="181" t="s">
        <v>503</v>
      </c>
      <c r="B11" s="186">
        <v>35548</v>
      </c>
      <c r="C11" s="269">
        <v>100.00000000000001</v>
      </c>
      <c r="D11" s="186">
        <v>36181</v>
      </c>
      <c r="E11" s="269">
        <v>100.00000000000001</v>
      </c>
      <c r="F11" s="186">
        <v>35996</v>
      </c>
      <c r="G11" s="269">
        <v>99.999999999999986</v>
      </c>
      <c r="H11" s="186">
        <v>35906</v>
      </c>
      <c r="I11" s="269">
        <v>99.999999999999986</v>
      </c>
      <c r="J11" s="186">
        <v>35738</v>
      </c>
      <c r="K11" s="269">
        <v>100</v>
      </c>
      <c r="L11" s="186">
        <v>35855</v>
      </c>
      <c r="M11" s="269">
        <f>SUM(M15,M19,M23,M27,M31,M35,M39,M43,M47,M62,M66,M70,M74,M78,M82,M86,M90,M94)</f>
        <v>100.00000000000001</v>
      </c>
      <c r="N11" s="199">
        <v>35671</v>
      </c>
      <c r="O11" s="1053">
        <v>100</v>
      </c>
      <c r="P11" s="180"/>
    </row>
    <row r="12" spans="1:16" ht="14.25" customHeight="1">
      <c r="A12" s="181" t="s">
        <v>488</v>
      </c>
      <c r="B12" s="186">
        <v>34179</v>
      </c>
      <c r="C12" s="269">
        <v>100</v>
      </c>
      <c r="D12" s="186">
        <v>34457</v>
      </c>
      <c r="E12" s="269">
        <v>100</v>
      </c>
      <c r="F12" s="186">
        <v>34455</v>
      </c>
      <c r="G12" s="269">
        <v>99.999999999999986</v>
      </c>
      <c r="H12" s="186">
        <v>34430</v>
      </c>
      <c r="I12" s="269">
        <v>99.999999999999986</v>
      </c>
      <c r="J12" s="186">
        <v>34338</v>
      </c>
      <c r="K12" s="269">
        <v>100</v>
      </c>
      <c r="L12" s="186">
        <v>34485</v>
      </c>
      <c r="M12" s="269">
        <f>SUM(M16,M20,M24,M28,M32,M36,M40,M44,M48,M63,M67,M71,M75,M79,M83,M87,M91,M95)</f>
        <v>99.999999999999986</v>
      </c>
      <c r="N12" s="199">
        <v>34278</v>
      </c>
      <c r="O12" s="1053">
        <v>100</v>
      </c>
      <c r="P12" s="180"/>
    </row>
    <row r="13" spans="1:16" ht="13.5" customHeight="1">
      <c r="A13" s="181"/>
      <c r="B13" s="186"/>
      <c r="C13" s="187"/>
      <c r="D13" s="186"/>
      <c r="E13" s="187"/>
      <c r="F13" s="186"/>
      <c r="G13" s="187"/>
      <c r="H13" s="186"/>
      <c r="I13" s="187"/>
      <c r="J13" s="186"/>
      <c r="K13" s="187"/>
      <c r="L13" s="186"/>
      <c r="M13" s="187"/>
      <c r="N13" s="199"/>
      <c r="O13" s="746"/>
      <c r="P13" s="180"/>
    </row>
    <row r="14" spans="1:16" ht="14.25" customHeight="1">
      <c r="A14" s="181" t="s">
        <v>456</v>
      </c>
      <c r="B14" s="186">
        <v>2484</v>
      </c>
      <c r="C14" s="542">
        <v>3.5624650422361492</v>
      </c>
      <c r="D14" s="186">
        <v>3013</v>
      </c>
      <c r="E14" s="542">
        <v>4.2699999999999996</v>
      </c>
      <c r="F14" s="186">
        <v>2368</v>
      </c>
      <c r="G14" s="542">
        <v>3.3612014023931525</v>
      </c>
      <c r="H14" s="186">
        <v>2318</v>
      </c>
      <c r="I14" s="542">
        <v>3.2956096451319383</v>
      </c>
      <c r="J14" s="186">
        <v>2169</v>
      </c>
      <c r="K14" s="542">
        <v>3.0952109138649466</v>
      </c>
      <c r="L14" s="186">
        <v>2044</v>
      </c>
      <c r="M14" s="542">
        <f>SUM(L14/L10)*100</f>
        <v>2.9058856980381007</v>
      </c>
      <c r="N14" s="199">
        <v>2002</v>
      </c>
      <c r="O14" s="747">
        <f>SUM(N14/N10)*100</f>
        <v>2.8620852335272842</v>
      </c>
      <c r="P14" s="180"/>
    </row>
    <row r="15" spans="1:16" ht="14.25" customHeight="1">
      <c r="A15" s="181" t="s">
        <v>454</v>
      </c>
      <c r="B15" s="186">
        <v>1262</v>
      </c>
      <c r="C15" s="542">
        <v>3.5501294024980306</v>
      </c>
      <c r="D15" s="186">
        <v>1533</v>
      </c>
      <c r="E15" s="542">
        <v>4.24</v>
      </c>
      <c r="F15" s="186">
        <v>1178</v>
      </c>
      <c r="G15" s="542">
        <v>3.2725858428714303</v>
      </c>
      <c r="H15" s="186">
        <v>1147</v>
      </c>
      <c r="I15" s="542">
        <v>3.1944521806940345</v>
      </c>
      <c r="J15" s="186">
        <v>1103</v>
      </c>
      <c r="K15" s="542">
        <v>3.0863506631596622</v>
      </c>
      <c r="L15" s="186">
        <v>1045</v>
      </c>
      <c r="M15" s="542">
        <f>SUM(L15/L11)*100</f>
        <v>2.9145168037930556</v>
      </c>
      <c r="N15" s="199">
        <v>1031</v>
      </c>
      <c r="O15" s="747">
        <f>SUM(N15/N11)*100</f>
        <v>2.8903030472933198</v>
      </c>
      <c r="P15" s="180"/>
    </row>
    <row r="16" spans="1:16" ht="14.25" customHeight="1">
      <c r="A16" s="181" t="s">
        <v>455</v>
      </c>
      <c r="B16" s="186">
        <v>1222</v>
      </c>
      <c r="C16" s="542">
        <v>3.5752947716434065</v>
      </c>
      <c r="D16" s="186">
        <v>1480</v>
      </c>
      <c r="E16" s="542">
        <v>4.3</v>
      </c>
      <c r="F16" s="186">
        <v>1190</v>
      </c>
      <c r="G16" s="542">
        <v>3.4537802931359747</v>
      </c>
      <c r="H16" s="186">
        <v>1171</v>
      </c>
      <c r="I16" s="542">
        <v>3.4011036886436243</v>
      </c>
      <c r="J16" s="186">
        <v>1066</v>
      </c>
      <c r="K16" s="542">
        <v>3.1044324072456173</v>
      </c>
      <c r="L16" s="186">
        <v>999</v>
      </c>
      <c r="M16" s="542">
        <f>SUM(L16/L12)*100</f>
        <v>2.8969117007394516</v>
      </c>
      <c r="N16" s="199">
        <v>971</v>
      </c>
      <c r="O16" s="747">
        <f>SUM(N16/N12)*100</f>
        <v>2.8327206954898188</v>
      </c>
      <c r="P16" s="180"/>
    </row>
    <row r="17" spans="1:16" ht="13.5" customHeight="1">
      <c r="A17" s="181"/>
      <c r="B17" s="186"/>
      <c r="C17" s="542"/>
      <c r="D17" s="186"/>
      <c r="E17" s="542"/>
      <c r="F17" s="186"/>
      <c r="G17" s="542"/>
      <c r="H17" s="186"/>
      <c r="I17" s="542"/>
      <c r="J17" s="186"/>
      <c r="K17" s="542"/>
      <c r="L17" s="186"/>
      <c r="M17" s="542"/>
      <c r="N17" s="199"/>
      <c r="O17" s="747"/>
      <c r="P17" s="180"/>
    </row>
    <row r="18" spans="1:16" ht="14.25" customHeight="1">
      <c r="A18" s="181" t="s">
        <v>457</v>
      </c>
      <c r="B18" s="186">
        <v>2664</v>
      </c>
      <c r="C18" s="542">
        <v>3.8206146829778991</v>
      </c>
      <c r="D18" s="186">
        <v>2700</v>
      </c>
      <c r="E18" s="542">
        <v>3.82</v>
      </c>
      <c r="F18" s="186">
        <v>2569</v>
      </c>
      <c r="G18" s="542">
        <v>3.646506082241558</v>
      </c>
      <c r="H18" s="186">
        <v>2585</v>
      </c>
      <c r="I18" s="542">
        <v>3.6752161055505002</v>
      </c>
      <c r="J18" s="186">
        <v>2566</v>
      </c>
      <c r="K18" s="542">
        <v>3.661738683714824</v>
      </c>
      <c r="L18" s="186">
        <v>2492</v>
      </c>
      <c r="M18" s="542">
        <f>SUM(L18/L10)*100</f>
        <v>3.5427921524026158</v>
      </c>
      <c r="N18" s="199">
        <v>2399</v>
      </c>
      <c r="O18" s="747">
        <f>SUM(N18/N10)*100</f>
        <v>3.4296415960199576</v>
      </c>
      <c r="P18" s="180"/>
    </row>
    <row r="19" spans="1:16" ht="14.25" customHeight="1">
      <c r="A19" s="181" t="s">
        <v>454</v>
      </c>
      <c r="B19" s="186">
        <v>1370</v>
      </c>
      <c r="C19" s="542">
        <v>3.8539439630921573</v>
      </c>
      <c r="D19" s="186">
        <v>1390</v>
      </c>
      <c r="E19" s="542">
        <v>3.84</v>
      </c>
      <c r="F19" s="186">
        <v>1322</v>
      </c>
      <c r="G19" s="542">
        <v>3.672630292254695</v>
      </c>
      <c r="H19" s="186">
        <v>1331</v>
      </c>
      <c r="I19" s="542">
        <v>3.7069013535342283</v>
      </c>
      <c r="J19" s="186">
        <v>1284</v>
      </c>
      <c r="K19" s="542">
        <v>3.5928143712574849</v>
      </c>
      <c r="L19" s="186">
        <v>1245</v>
      </c>
      <c r="M19" s="542">
        <f>SUM(L19/L11)*100</f>
        <v>3.4723190628922049</v>
      </c>
      <c r="N19" s="199">
        <v>1203</v>
      </c>
      <c r="O19" s="747">
        <f t="shared" ref="O19:O20" si="0">SUM(N19/N11)*100</f>
        <v>3.3724874547952117</v>
      </c>
      <c r="P19" s="180"/>
    </row>
    <row r="20" spans="1:16" ht="14.25" customHeight="1">
      <c r="A20" s="181" t="s">
        <v>455</v>
      </c>
      <c r="B20" s="186">
        <v>1294</v>
      </c>
      <c r="C20" s="542">
        <v>3.7859504374030837</v>
      </c>
      <c r="D20" s="186">
        <v>1310</v>
      </c>
      <c r="E20" s="542">
        <v>3.8</v>
      </c>
      <c r="F20" s="186">
        <v>1247</v>
      </c>
      <c r="G20" s="542">
        <v>3.6192134668408067</v>
      </c>
      <c r="H20" s="186">
        <v>1254</v>
      </c>
      <c r="I20" s="542">
        <v>3.6421725239616611</v>
      </c>
      <c r="J20" s="186">
        <v>1282</v>
      </c>
      <c r="K20" s="542">
        <v>3.733473120158425</v>
      </c>
      <c r="L20" s="186">
        <v>1247</v>
      </c>
      <c r="M20" s="542">
        <f>SUM(L20/L12)*100</f>
        <v>3.6160649557778743</v>
      </c>
      <c r="N20" s="199">
        <v>1196</v>
      </c>
      <c r="O20" s="747">
        <f t="shared" si="0"/>
        <v>3.4891183849699519</v>
      </c>
      <c r="P20" s="180"/>
    </row>
    <row r="21" spans="1:16" ht="13.5" customHeight="1">
      <c r="A21" s="181"/>
      <c r="B21" s="186"/>
      <c r="C21" s="542"/>
      <c r="D21" s="186"/>
      <c r="E21" s="542"/>
      <c r="F21" s="186"/>
      <c r="G21" s="542"/>
      <c r="H21" s="186"/>
      <c r="I21" s="542"/>
      <c r="J21" s="186"/>
      <c r="K21" s="542"/>
      <c r="L21" s="186"/>
      <c r="M21" s="542"/>
      <c r="N21" s="199"/>
      <c r="O21" s="747"/>
      <c r="P21" s="180"/>
    </row>
    <row r="22" spans="1:16" ht="14.25" customHeight="1">
      <c r="A22" s="181" t="s">
        <v>458</v>
      </c>
      <c r="B22" s="186">
        <v>3618</v>
      </c>
      <c r="C22" s="542">
        <v>5.1888077789091742</v>
      </c>
      <c r="D22" s="186">
        <v>3599</v>
      </c>
      <c r="E22" s="542">
        <v>5.09</v>
      </c>
      <c r="F22" s="186">
        <v>3176</v>
      </c>
      <c r="G22" s="542">
        <v>4.5080978268583838</v>
      </c>
      <c r="H22" s="186">
        <v>2908</v>
      </c>
      <c r="I22" s="542">
        <v>4.1344404003639674</v>
      </c>
      <c r="J22" s="186">
        <v>2666</v>
      </c>
      <c r="K22" s="542">
        <v>3.8044408927450193</v>
      </c>
      <c r="L22" s="186">
        <v>2605</v>
      </c>
      <c r="M22" s="542">
        <f>SUM(L22/L10)*100</f>
        <v>3.7034404321865231</v>
      </c>
      <c r="N22" s="199">
        <v>2486</v>
      </c>
      <c r="O22" s="747">
        <f>SUM(N22/N10)*100</f>
        <v>3.5540179273470676</v>
      </c>
      <c r="P22" s="180"/>
    </row>
    <row r="23" spans="1:16" ht="14.25" customHeight="1">
      <c r="A23" s="181" t="s">
        <v>487</v>
      </c>
      <c r="B23" s="186">
        <v>1896</v>
      </c>
      <c r="C23" s="542">
        <v>5.3336333970968832</v>
      </c>
      <c r="D23" s="186">
        <v>1884</v>
      </c>
      <c r="E23" s="542">
        <v>5.21</v>
      </c>
      <c r="F23" s="186">
        <v>1676</v>
      </c>
      <c r="G23" s="542">
        <v>4.6560728969885545</v>
      </c>
      <c r="H23" s="186">
        <v>1503</v>
      </c>
      <c r="I23" s="542">
        <v>4.1859299281457139</v>
      </c>
      <c r="J23" s="186">
        <v>1376</v>
      </c>
      <c r="K23" s="542">
        <v>3.8502434383569311</v>
      </c>
      <c r="L23" s="186">
        <v>1336</v>
      </c>
      <c r="M23" s="542">
        <f>SUM(L23/L11)*100</f>
        <v>3.7261190907823178</v>
      </c>
      <c r="N23" s="199">
        <v>1250</v>
      </c>
      <c r="O23" s="747">
        <f t="shared" ref="O23:O24" si="1">SUM(N23/N11)*100</f>
        <v>3.5042471475428218</v>
      </c>
      <c r="P23" s="180"/>
    </row>
    <row r="24" spans="1:16" ht="14.25" customHeight="1">
      <c r="A24" s="181" t="s">
        <v>488</v>
      </c>
      <c r="B24" s="186">
        <v>1722</v>
      </c>
      <c r="C24" s="542">
        <v>5.0381813394189416</v>
      </c>
      <c r="D24" s="186">
        <v>1715</v>
      </c>
      <c r="E24" s="542">
        <v>4.9800000000000004</v>
      </c>
      <c r="F24" s="186">
        <v>1500</v>
      </c>
      <c r="G24" s="542">
        <v>4.3535045711797995</v>
      </c>
      <c r="H24" s="186">
        <v>1405</v>
      </c>
      <c r="I24" s="542">
        <v>4.0807435376125474</v>
      </c>
      <c r="J24" s="186">
        <v>1290</v>
      </c>
      <c r="K24" s="542">
        <v>3.7567709243403811</v>
      </c>
      <c r="L24" s="186">
        <v>1269</v>
      </c>
      <c r="M24" s="542">
        <f>SUM(L24/L12)*100</f>
        <v>3.6798608090474119</v>
      </c>
      <c r="N24" s="199">
        <v>1236</v>
      </c>
      <c r="O24" s="747">
        <f t="shared" si="1"/>
        <v>3.6058113075441973</v>
      </c>
      <c r="P24" s="180"/>
    </row>
    <row r="25" spans="1:16" ht="13.5" customHeight="1">
      <c r="A25" s="181"/>
      <c r="B25" s="186"/>
      <c r="C25" s="542"/>
      <c r="D25" s="186"/>
      <c r="E25" s="542"/>
      <c r="F25" s="186"/>
      <c r="G25" s="542"/>
      <c r="H25" s="186"/>
      <c r="I25" s="542"/>
      <c r="J25" s="186"/>
      <c r="K25" s="542"/>
      <c r="L25" s="186"/>
      <c r="M25" s="542"/>
      <c r="N25" s="199"/>
      <c r="O25" s="747"/>
      <c r="P25" s="180"/>
    </row>
    <row r="26" spans="1:16" ht="14.25" customHeight="1">
      <c r="A26" s="181" t="s">
        <v>459</v>
      </c>
      <c r="B26" s="186">
        <v>4147</v>
      </c>
      <c r="C26" s="542">
        <v>5.9474808897557612</v>
      </c>
      <c r="D26" s="186">
        <v>4149</v>
      </c>
      <c r="E26" s="542">
        <v>5.87</v>
      </c>
      <c r="F26" s="186">
        <v>3999</v>
      </c>
      <c r="G26" s="542">
        <v>5.6762856453421531</v>
      </c>
      <c r="H26" s="186">
        <v>3922</v>
      </c>
      <c r="I26" s="542">
        <v>5.5760919017288444</v>
      </c>
      <c r="J26" s="186">
        <v>3772</v>
      </c>
      <c r="K26" s="542">
        <v>5.3827273246189851</v>
      </c>
      <c r="L26" s="186">
        <v>3548</v>
      </c>
      <c r="M26" s="542">
        <f>SUM(L26/L10)*100</f>
        <v>5.0440716519761164</v>
      </c>
      <c r="N26" s="199">
        <v>3328</v>
      </c>
      <c r="O26" s="747">
        <f>SUM(N26/N10)*100</f>
        <v>4.7577520765128885</v>
      </c>
      <c r="P26" s="180"/>
    </row>
    <row r="27" spans="1:16" ht="14.25" customHeight="1">
      <c r="A27" s="181" t="s">
        <v>454</v>
      </c>
      <c r="B27" s="186">
        <v>2147</v>
      </c>
      <c r="C27" s="542">
        <v>6.0397209406998993</v>
      </c>
      <c r="D27" s="186">
        <v>2154</v>
      </c>
      <c r="E27" s="542">
        <v>5.95</v>
      </c>
      <c r="F27" s="186">
        <v>2040</v>
      </c>
      <c r="G27" s="542">
        <v>5.6672963662629181</v>
      </c>
      <c r="H27" s="186">
        <v>2008</v>
      </c>
      <c r="I27" s="542">
        <v>5.5923801036038538</v>
      </c>
      <c r="J27" s="186">
        <v>1935</v>
      </c>
      <c r="K27" s="542">
        <v>5.4144048351894343</v>
      </c>
      <c r="L27" s="186">
        <v>1845</v>
      </c>
      <c r="M27" s="542">
        <f>SUM(L27/L11)*100</f>
        <v>5.1457258401896526</v>
      </c>
      <c r="N27" s="199">
        <v>1745</v>
      </c>
      <c r="O27" s="747">
        <f t="shared" ref="O27:O28" si="2">SUM(N27/N11)*100</f>
        <v>4.8919290179697796</v>
      </c>
      <c r="P27" s="180"/>
    </row>
    <row r="28" spans="1:16" ht="14.25" customHeight="1">
      <c r="A28" s="181" t="s">
        <v>455</v>
      </c>
      <c r="B28" s="186">
        <v>2000</v>
      </c>
      <c r="C28" s="542">
        <v>5.8515462711021389</v>
      </c>
      <c r="D28" s="186">
        <v>1995</v>
      </c>
      <c r="E28" s="542">
        <v>5.79</v>
      </c>
      <c r="F28" s="186">
        <v>1959</v>
      </c>
      <c r="G28" s="542">
        <v>5.6856769699608183</v>
      </c>
      <c r="H28" s="186">
        <v>1914</v>
      </c>
      <c r="I28" s="542">
        <v>5.559105431309904</v>
      </c>
      <c r="J28" s="186">
        <v>1837</v>
      </c>
      <c r="K28" s="542">
        <v>5.3497582852816121</v>
      </c>
      <c r="L28" s="186">
        <v>1703</v>
      </c>
      <c r="M28" s="542">
        <f>SUM(L28/L12)*100</f>
        <v>4.9383790053646512</v>
      </c>
      <c r="N28" s="199">
        <v>1583</v>
      </c>
      <c r="O28" s="747">
        <f t="shared" si="2"/>
        <v>4.6181224108757801</v>
      </c>
      <c r="P28" s="180"/>
    </row>
    <row r="29" spans="1:16" ht="12.75" customHeight="1">
      <c r="A29" s="181"/>
      <c r="B29" s="186"/>
      <c r="C29" s="542"/>
      <c r="D29" s="186"/>
      <c r="E29" s="542"/>
      <c r="F29" s="186"/>
      <c r="G29" s="542"/>
      <c r="H29" s="186"/>
      <c r="I29" s="542"/>
      <c r="J29" s="186"/>
      <c r="K29" s="542"/>
      <c r="L29" s="186"/>
      <c r="M29" s="542"/>
      <c r="N29" s="199"/>
      <c r="O29" s="747"/>
      <c r="P29" s="180"/>
    </row>
    <row r="30" spans="1:16" ht="14.25" customHeight="1">
      <c r="A30" s="181" t="s">
        <v>460</v>
      </c>
      <c r="B30" s="186">
        <v>3743</v>
      </c>
      <c r="C30" s="542">
        <v>5.3680783627576121</v>
      </c>
      <c r="D30" s="186">
        <v>4025</v>
      </c>
      <c r="E30" s="542">
        <v>5.7</v>
      </c>
      <c r="F30" s="186">
        <v>3989</v>
      </c>
      <c r="G30" s="542">
        <v>5.6620913826631272</v>
      </c>
      <c r="H30" s="186">
        <v>3862</v>
      </c>
      <c r="I30" s="542">
        <v>5.4907870791628755</v>
      </c>
      <c r="J30" s="186">
        <v>3740</v>
      </c>
      <c r="K30" s="542">
        <v>5.3370626177293223</v>
      </c>
      <c r="L30" s="186">
        <v>3696</v>
      </c>
      <c r="M30" s="542">
        <f>SUM(L30/L10)*100</f>
        <v>5.254478248507251</v>
      </c>
      <c r="N30" s="199">
        <v>3518</v>
      </c>
      <c r="O30" s="747">
        <f>SUM(N30/N10)*100</f>
        <v>5.0293785472272656</v>
      </c>
      <c r="P30" s="180"/>
    </row>
    <row r="31" spans="1:16" ht="14.25" customHeight="1">
      <c r="A31" s="181" t="s">
        <v>487</v>
      </c>
      <c r="B31" s="186">
        <v>2097</v>
      </c>
      <c r="C31" s="542">
        <v>5.899066051535951</v>
      </c>
      <c r="D31" s="186">
        <v>2440</v>
      </c>
      <c r="E31" s="542">
        <v>6.74</v>
      </c>
      <c r="F31" s="186">
        <v>2311</v>
      </c>
      <c r="G31" s="542">
        <v>6.4201577953105895</v>
      </c>
      <c r="H31" s="186">
        <v>2190</v>
      </c>
      <c r="I31" s="542">
        <v>6.0992591767392632</v>
      </c>
      <c r="J31" s="186">
        <v>2122</v>
      </c>
      <c r="K31" s="542">
        <v>5.9376573954893948</v>
      </c>
      <c r="L31" s="186">
        <v>2070</v>
      </c>
      <c r="M31" s="542">
        <f>SUM(L31/L11)*100</f>
        <v>5.7732533816761959</v>
      </c>
      <c r="N31" s="199">
        <v>1961</v>
      </c>
      <c r="O31" s="747">
        <f t="shared" ref="O31:O32" si="3">SUM(N31/N11)*100</f>
        <v>5.4974629250651788</v>
      </c>
      <c r="P31" s="180"/>
    </row>
    <row r="32" spans="1:16" ht="14.25" customHeight="1">
      <c r="A32" s="181" t="s">
        <v>455</v>
      </c>
      <c r="B32" s="186">
        <v>1646</v>
      </c>
      <c r="C32" s="542">
        <v>4.8158225811170601</v>
      </c>
      <c r="D32" s="186">
        <v>1585</v>
      </c>
      <c r="E32" s="542">
        <v>4.5999999999999996</v>
      </c>
      <c r="F32" s="186">
        <v>1678</v>
      </c>
      <c r="G32" s="542">
        <v>4.8701204469598025</v>
      </c>
      <c r="H32" s="186">
        <v>1672</v>
      </c>
      <c r="I32" s="542">
        <v>4.8562300319488818</v>
      </c>
      <c r="J32" s="186">
        <v>1618</v>
      </c>
      <c r="K32" s="542">
        <v>4.7119808958005711</v>
      </c>
      <c r="L32" s="186">
        <v>1626</v>
      </c>
      <c r="M32" s="542">
        <f>SUM(L32/L12)*100</f>
        <v>4.7150935189212699</v>
      </c>
      <c r="N32" s="199">
        <v>1557</v>
      </c>
      <c r="O32" s="747">
        <f t="shared" si="3"/>
        <v>4.5422720112025212</v>
      </c>
      <c r="P32" s="180"/>
    </row>
    <row r="33" spans="1:16" ht="12.75" customHeight="1">
      <c r="A33" s="181"/>
      <c r="B33" s="186"/>
      <c r="C33" s="542"/>
      <c r="D33" s="186"/>
      <c r="E33" s="542"/>
      <c r="F33" s="186"/>
      <c r="G33" s="542"/>
      <c r="H33" s="186"/>
      <c r="I33" s="542"/>
      <c r="J33" s="186"/>
      <c r="K33" s="542"/>
      <c r="L33" s="186"/>
      <c r="M33" s="542"/>
      <c r="N33" s="199"/>
      <c r="O33" s="747"/>
      <c r="P33" s="180"/>
    </row>
    <row r="34" spans="1:16" ht="14.25" customHeight="1">
      <c r="A34" s="181" t="s">
        <v>461</v>
      </c>
      <c r="B34" s="186">
        <v>3555</v>
      </c>
      <c r="C34" s="542">
        <v>5.0984554046495623</v>
      </c>
      <c r="D34" s="186">
        <v>3538</v>
      </c>
      <c r="E34" s="542">
        <v>5.01</v>
      </c>
      <c r="F34" s="186">
        <v>3468</v>
      </c>
      <c r="G34" s="542">
        <v>4.922570297085918</v>
      </c>
      <c r="H34" s="186">
        <v>3401</v>
      </c>
      <c r="I34" s="542">
        <v>4.8353616924476794</v>
      </c>
      <c r="J34" s="186">
        <v>3316</v>
      </c>
      <c r="K34" s="542">
        <v>4.7320052514412927</v>
      </c>
      <c r="L34" s="186">
        <v>3377</v>
      </c>
      <c r="M34" s="542">
        <f>SUM(L34/L10)*100</f>
        <v>4.800966733011089</v>
      </c>
      <c r="N34" s="199">
        <v>3278</v>
      </c>
      <c r="O34" s="747">
        <f>SUM(N34/N10)*100</f>
        <v>4.6862714263248932</v>
      </c>
      <c r="P34" s="180"/>
    </row>
    <row r="35" spans="1:16" ht="14.25" customHeight="1">
      <c r="A35" s="181" t="s">
        <v>454</v>
      </c>
      <c r="B35" s="186">
        <v>2025</v>
      </c>
      <c r="C35" s="542">
        <v>5.6965230111398677</v>
      </c>
      <c r="D35" s="186">
        <v>2002</v>
      </c>
      <c r="E35" s="542">
        <v>5.53</v>
      </c>
      <c r="F35" s="186">
        <v>2003</v>
      </c>
      <c r="G35" s="542">
        <v>5.5645071674630513</v>
      </c>
      <c r="H35" s="186">
        <v>2000</v>
      </c>
      <c r="I35" s="542">
        <v>5.5700997047847158</v>
      </c>
      <c r="J35" s="186">
        <v>1934</v>
      </c>
      <c r="K35" s="542">
        <v>5.4116066931557443</v>
      </c>
      <c r="L35" s="186">
        <v>1964</v>
      </c>
      <c r="M35" s="542">
        <f>SUM(L35/L11)*100</f>
        <v>5.4776181843536467</v>
      </c>
      <c r="N35" s="199">
        <v>1950</v>
      </c>
      <c r="O35" s="747">
        <f t="shared" ref="O35:O36" si="4">SUM(N35/N11)*100</f>
        <v>5.4666255501668024</v>
      </c>
      <c r="P35" s="180"/>
    </row>
    <row r="36" spans="1:16" ht="14.25" customHeight="1">
      <c r="A36" s="181" t="s">
        <v>455</v>
      </c>
      <c r="B36" s="186">
        <v>1530</v>
      </c>
      <c r="C36" s="542">
        <v>4.4764328973931358</v>
      </c>
      <c r="D36" s="186">
        <v>1536</v>
      </c>
      <c r="E36" s="542">
        <v>4.46</v>
      </c>
      <c r="F36" s="186">
        <v>1465</v>
      </c>
      <c r="G36" s="542">
        <v>4.2519227978522718</v>
      </c>
      <c r="H36" s="186">
        <v>1401</v>
      </c>
      <c r="I36" s="542">
        <v>4.0691257624164967</v>
      </c>
      <c r="J36" s="186">
        <v>1382</v>
      </c>
      <c r="K36" s="542">
        <v>4.0246956724328733</v>
      </c>
      <c r="L36" s="186">
        <v>1413</v>
      </c>
      <c r="M36" s="542">
        <f>SUM(L36/L12)*100</f>
        <v>4.0974336668116571</v>
      </c>
      <c r="N36" s="199">
        <v>1328</v>
      </c>
      <c r="O36" s="747">
        <f t="shared" si="4"/>
        <v>3.8742050294649633</v>
      </c>
      <c r="P36" s="180"/>
    </row>
    <row r="37" spans="1:16" ht="12.75" customHeight="1">
      <c r="A37" s="181"/>
      <c r="B37" s="186"/>
      <c r="C37" s="542"/>
      <c r="D37" s="186"/>
      <c r="E37" s="542"/>
      <c r="F37" s="186"/>
      <c r="G37" s="542"/>
      <c r="H37" s="186"/>
      <c r="I37" s="542"/>
      <c r="J37" s="186"/>
      <c r="K37" s="542"/>
      <c r="L37" s="186"/>
      <c r="M37" s="542"/>
      <c r="N37" s="199"/>
      <c r="O37" s="747"/>
      <c r="P37" s="180"/>
    </row>
    <row r="38" spans="1:16" ht="14.25" customHeight="1">
      <c r="A38" s="181" t="s">
        <v>462</v>
      </c>
      <c r="B38" s="186">
        <v>3883</v>
      </c>
      <c r="C38" s="542">
        <v>5.5688614166678621</v>
      </c>
      <c r="D38" s="186">
        <v>3946</v>
      </c>
      <c r="E38" s="542">
        <v>5.59</v>
      </c>
      <c r="F38" s="186">
        <v>3801</v>
      </c>
      <c r="G38" s="542">
        <v>5.3952392442974544</v>
      </c>
      <c r="H38" s="186">
        <v>3619</v>
      </c>
      <c r="I38" s="542">
        <v>5.1453025477707008</v>
      </c>
      <c r="J38" s="186">
        <v>3334</v>
      </c>
      <c r="K38" s="542">
        <v>4.7576916490667278</v>
      </c>
      <c r="L38" s="186">
        <v>3155</v>
      </c>
      <c r="M38" s="542">
        <f>SUM(L38/L10)*100</f>
        <v>4.4853568382143871</v>
      </c>
      <c r="N38" s="199">
        <v>2991</v>
      </c>
      <c r="O38" s="747">
        <f>SUM(N38/N10)*100</f>
        <v>4.2759724942458073</v>
      </c>
      <c r="P38" s="180"/>
    </row>
    <row r="39" spans="1:16" ht="14.25" customHeight="1">
      <c r="A39" s="181" t="s">
        <v>504</v>
      </c>
      <c r="B39" s="186">
        <v>2110</v>
      </c>
      <c r="C39" s="542">
        <v>5.9356363227185778</v>
      </c>
      <c r="D39" s="186">
        <v>2129</v>
      </c>
      <c r="E39" s="542">
        <v>5.88</v>
      </c>
      <c r="F39" s="186">
        <v>2065</v>
      </c>
      <c r="G39" s="542">
        <v>5.7367485276141794</v>
      </c>
      <c r="H39" s="186">
        <v>2007</v>
      </c>
      <c r="I39" s="542">
        <v>5.589595053751462</v>
      </c>
      <c r="J39" s="186">
        <v>1857</v>
      </c>
      <c r="K39" s="542">
        <v>5.1961497565616428</v>
      </c>
      <c r="L39" s="186">
        <v>1772</v>
      </c>
      <c r="M39" s="542">
        <f>SUM(L39/L11)*100</f>
        <v>4.9421280156184633</v>
      </c>
      <c r="N39" s="199">
        <v>1668</v>
      </c>
      <c r="O39" s="747">
        <f t="shared" ref="O39:O40" si="5">SUM(N39/N11)*100</f>
        <v>4.6760673936811417</v>
      </c>
      <c r="P39" s="180"/>
    </row>
    <row r="40" spans="1:16" ht="14.25" customHeight="1">
      <c r="A40" s="181" t="s">
        <v>455</v>
      </c>
      <c r="B40" s="186">
        <v>1773</v>
      </c>
      <c r="C40" s="542">
        <v>5.1873957693320465</v>
      </c>
      <c r="D40" s="186">
        <v>1817</v>
      </c>
      <c r="E40" s="542">
        <v>5.27</v>
      </c>
      <c r="F40" s="186">
        <v>1736</v>
      </c>
      <c r="G40" s="542">
        <v>5.0384559570454215</v>
      </c>
      <c r="H40" s="186">
        <v>1612</v>
      </c>
      <c r="I40" s="542">
        <v>4.6819634040081324</v>
      </c>
      <c r="J40" s="186">
        <v>1477</v>
      </c>
      <c r="K40" s="542">
        <v>4.3013570970935993</v>
      </c>
      <c r="L40" s="186">
        <v>1383</v>
      </c>
      <c r="M40" s="542">
        <f>SUM(L40/L12)*100</f>
        <v>4.0104393214441068</v>
      </c>
      <c r="N40" s="199">
        <v>1323</v>
      </c>
      <c r="O40" s="747">
        <f t="shared" si="5"/>
        <v>3.8596184141431822</v>
      </c>
      <c r="P40" s="180"/>
    </row>
    <row r="41" spans="1:16" ht="12.75" customHeight="1">
      <c r="A41" s="181"/>
      <c r="B41" s="186"/>
      <c r="C41" s="542"/>
      <c r="D41" s="186"/>
      <c r="E41" s="542"/>
      <c r="F41" s="186"/>
      <c r="G41" s="542"/>
      <c r="H41" s="186"/>
      <c r="I41" s="542"/>
      <c r="J41" s="186"/>
      <c r="K41" s="542"/>
      <c r="L41" s="186"/>
      <c r="M41" s="542"/>
      <c r="N41" s="199"/>
      <c r="O41" s="747"/>
      <c r="P41" s="180"/>
    </row>
    <row r="42" spans="1:16" ht="14.25" customHeight="1">
      <c r="A42" s="181" t="s">
        <v>463</v>
      </c>
      <c r="B42" s="186">
        <v>4199</v>
      </c>
      <c r="C42" s="542">
        <v>6.0220574526367114</v>
      </c>
      <c r="D42" s="186">
        <v>4274</v>
      </c>
      <c r="E42" s="542">
        <v>6.05</v>
      </c>
      <c r="F42" s="186">
        <v>3863</v>
      </c>
      <c r="G42" s="542">
        <v>5.4832436729074105</v>
      </c>
      <c r="H42" s="186">
        <v>3729</v>
      </c>
      <c r="I42" s="542">
        <v>5.3016947224749771</v>
      </c>
      <c r="J42" s="186">
        <v>3768</v>
      </c>
      <c r="K42" s="542">
        <v>5.3770192362577776</v>
      </c>
      <c r="L42" s="186">
        <v>3731</v>
      </c>
      <c r="M42" s="542">
        <f>SUM(L42/L10)*100</f>
        <v>5.3042365652544783</v>
      </c>
      <c r="N42" s="199">
        <v>3729</v>
      </c>
      <c r="O42" s="747">
        <f>SUM(N42/N10)*100</f>
        <v>5.3310268910206009</v>
      </c>
      <c r="P42" s="180"/>
    </row>
    <row r="43" spans="1:16" ht="14.25" customHeight="1">
      <c r="A43" s="181" t="s">
        <v>487</v>
      </c>
      <c r="B43" s="186">
        <v>2248</v>
      </c>
      <c r="C43" s="542">
        <v>6.3238438168110731</v>
      </c>
      <c r="D43" s="186">
        <v>2286</v>
      </c>
      <c r="E43" s="542">
        <v>6.32</v>
      </c>
      <c r="F43" s="186">
        <v>2047</v>
      </c>
      <c r="G43" s="542">
        <v>5.6867429714412712</v>
      </c>
      <c r="H43" s="186">
        <v>1959</v>
      </c>
      <c r="I43" s="542">
        <v>5.4559126608366286</v>
      </c>
      <c r="J43" s="186">
        <v>1987</v>
      </c>
      <c r="K43" s="542">
        <v>5.5599082209412947</v>
      </c>
      <c r="L43" s="186">
        <v>1976</v>
      </c>
      <c r="M43" s="542">
        <f>SUM(L43/L11)*100</f>
        <v>5.5110863198995954</v>
      </c>
      <c r="N43" s="199">
        <v>1952</v>
      </c>
      <c r="O43" s="747">
        <f t="shared" ref="O43:O44" si="6">SUM(N43/N11)*100</f>
        <v>5.4722323456028708</v>
      </c>
      <c r="P43" s="180"/>
    </row>
    <row r="44" spans="1:16" ht="14.25" customHeight="1">
      <c r="A44" s="181" t="s">
        <v>455</v>
      </c>
      <c r="B44" s="186">
        <v>1951</v>
      </c>
      <c r="C44" s="542">
        <v>5.708183387460136</v>
      </c>
      <c r="D44" s="186">
        <v>1988</v>
      </c>
      <c r="E44" s="542">
        <v>5.77</v>
      </c>
      <c r="F44" s="186">
        <v>1816</v>
      </c>
      <c r="G44" s="542">
        <v>5.2706428675083439</v>
      </c>
      <c r="H44" s="186">
        <v>1770</v>
      </c>
      <c r="I44" s="542">
        <v>5.1408655242521055</v>
      </c>
      <c r="J44" s="186">
        <v>1781</v>
      </c>
      <c r="K44" s="542">
        <v>5.1866736560079216</v>
      </c>
      <c r="L44" s="186">
        <v>1755</v>
      </c>
      <c r="M44" s="542">
        <f>SUM(L44/L12)*100</f>
        <v>5.08916920400174</v>
      </c>
      <c r="N44" s="199">
        <v>1777</v>
      </c>
      <c r="O44" s="747">
        <f t="shared" si="6"/>
        <v>5.1840830853608733</v>
      </c>
      <c r="P44" s="180"/>
    </row>
    <row r="45" spans="1:16" ht="12.75" customHeight="1">
      <c r="A45" s="181"/>
      <c r="B45" s="186"/>
      <c r="C45" s="542"/>
      <c r="D45" s="186"/>
      <c r="E45" s="542"/>
      <c r="F45" s="186"/>
      <c r="G45" s="542"/>
      <c r="H45" s="186"/>
      <c r="I45" s="542"/>
      <c r="J45" s="186"/>
      <c r="K45" s="542"/>
      <c r="L45" s="186"/>
      <c r="M45" s="542"/>
      <c r="N45" s="199"/>
      <c r="O45" s="747"/>
      <c r="P45" s="180"/>
    </row>
    <row r="46" spans="1:16" ht="14.25" customHeight="1">
      <c r="A46" s="181" t="s">
        <v>464</v>
      </c>
      <c r="B46" s="186">
        <v>5133</v>
      </c>
      <c r="C46" s="542">
        <v>7.3615672551522362</v>
      </c>
      <c r="D46" s="186">
        <v>5142</v>
      </c>
      <c r="E46" s="542">
        <v>7.28</v>
      </c>
      <c r="F46" s="186">
        <v>4853</v>
      </c>
      <c r="G46" s="542">
        <v>6.8884756781308996</v>
      </c>
      <c r="H46" s="186">
        <v>4705</v>
      </c>
      <c r="I46" s="542">
        <v>6.6893198362147412</v>
      </c>
      <c r="J46" s="186">
        <v>4426</v>
      </c>
      <c r="K46" s="542">
        <v>6.3159997716764655</v>
      </c>
      <c r="L46" s="186">
        <v>4263</v>
      </c>
      <c r="M46" s="542">
        <f>SUM(L46/L10)*100</f>
        <v>6.0605629798123406</v>
      </c>
      <c r="N46" s="199">
        <v>3969</v>
      </c>
      <c r="O46" s="747">
        <f>SUM(N46/N10)*100</f>
        <v>5.6741340119229724</v>
      </c>
      <c r="P46" s="180"/>
    </row>
    <row r="47" spans="1:16" ht="14.25" customHeight="1">
      <c r="A47" s="181" t="s">
        <v>454</v>
      </c>
      <c r="B47" s="186">
        <v>2756</v>
      </c>
      <c r="C47" s="542">
        <v>7.7528974907167774</v>
      </c>
      <c r="D47" s="186">
        <v>2751</v>
      </c>
      <c r="E47" s="542">
        <v>7.6</v>
      </c>
      <c r="F47" s="186">
        <v>2656</v>
      </c>
      <c r="G47" s="542">
        <v>7.3785976219579954</v>
      </c>
      <c r="H47" s="186">
        <v>2556</v>
      </c>
      <c r="I47" s="542">
        <v>7.1185874227148673</v>
      </c>
      <c r="J47" s="186">
        <v>2403</v>
      </c>
      <c r="K47" s="542">
        <v>6.7239353069561814</v>
      </c>
      <c r="L47" s="186">
        <v>2300</v>
      </c>
      <c r="M47" s="542">
        <f>SUM(L47/L11)*100</f>
        <v>6.4147259796402176</v>
      </c>
      <c r="N47" s="199">
        <v>2138</v>
      </c>
      <c r="O47" s="747">
        <f t="shared" ref="O47:O48" si="7">SUM(N47/N11)*100</f>
        <v>5.993664321157242</v>
      </c>
      <c r="P47" s="180"/>
    </row>
    <row r="48" spans="1:16" s="25" customFormat="1" ht="18" customHeight="1">
      <c r="A48" s="183" t="s">
        <v>455</v>
      </c>
      <c r="B48" s="543">
        <v>2377</v>
      </c>
      <c r="C48" s="544">
        <v>6.9545627432048924</v>
      </c>
      <c r="D48" s="543">
        <v>2391</v>
      </c>
      <c r="E48" s="544">
        <v>6.94</v>
      </c>
      <c r="F48" s="543">
        <v>2197</v>
      </c>
      <c r="G48" s="544">
        <v>6.3764330285880133</v>
      </c>
      <c r="H48" s="543">
        <v>2149</v>
      </c>
      <c r="I48" s="544">
        <v>6.2416497240778392</v>
      </c>
      <c r="J48" s="543">
        <v>2023</v>
      </c>
      <c r="K48" s="544">
        <v>5.891432232512086</v>
      </c>
      <c r="L48" s="543">
        <v>1963</v>
      </c>
      <c r="M48" s="544">
        <f>SUM(L48/L12)*100</f>
        <v>5.6923299985500941</v>
      </c>
      <c r="N48" s="748">
        <v>1831</v>
      </c>
      <c r="O48" s="747">
        <f t="shared" si="7"/>
        <v>5.3416185308361053</v>
      </c>
      <c r="P48" s="393"/>
    </row>
    <row r="49" spans="1:16" s="25" customFormat="1" ht="18" customHeight="1">
      <c r="A49" s="527"/>
      <c r="B49" s="545"/>
      <c r="C49" s="546"/>
      <c r="D49" s="545"/>
      <c r="E49" s="546"/>
      <c r="F49" s="545"/>
      <c r="G49" s="546"/>
      <c r="H49" s="545"/>
      <c r="I49" s="546"/>
      <c r="J49" s="546"/>
      <c r="K49" s="546"/>
      <c r="L49" s="547"/>
      <c r="M49" s="546"/>
      <c r="N49" s="749"/>
      <c r="O49" s="750"/>
      <c r="P49" s="393"/>
    </row>
    <row r="50" spans="1:16" s="27" customFormat="1" ht="17.25" customHeight="1">
      <c r="A50" s="184" t="s">
        <v>353</v>
      </c>
      <c r="B50" s="267"/>
      <c r="C50" s="548"/>
      <c r="D50" s="548"/>
      <c r="E50" s="548"/>
      <c r="F50" s="1070"/>
      <c r="G50" s="1070"/>
      <c r="H50" s="1070"/>
      <c r="I50" s="1070"/>
      <c r="J50" s="278"/>
      <c r="K50" s="278"/>
      <c r="L50" s="1070"/>
      <c r="M50" s="1070"/>
      <c r="N50" s="1066"/>
      <c r="O50" s="1066"/>
      <c r="P50" s="180"/>
    </row>
    <row r="51" spans="1:16" s="27" customFormat="1" ht="12" customHeight="1">
      <c r="A51" s="184" t="s">
        <v>354</v>
      </c>
      <c r="B51" s="267"/>
      <c r="C51" s="548"/>
      <c r="D51" s="548"/>
      <c r="E51" s="548"/>
      <c r="F51" s="267"/>
      <c r="G51" s="548"/>
      <c r="H51" s="267"/>
      <c r="I51" s="548"/>
      <c r="J51" s="548"/>
      <c r="K51" s="548"/>
      <c r="L51" s="267"/>
      <c r="M51" s="548"/>
      <c r="N51" s="576"/>
      <c r="O51" s="751"/>
      <c r="P51" s="180"/>
    </row>
    <row r="52" spans="1:16" s="27" customFormat="1" ht="12" customHeight="1">
      <c r="A52" s="994" t="s">
        <v>753</v>
      </c>
      <c r="B52" s="187"/>
      <c r="C52" s="542"/>
      <c r="D52" s="542"/>
      <c r="E52" s="542"/>
      <c r="F52" s="187"/>
      <c r="G52" s="542"/>
      <c r="H52" s="187"/>
      <c r="I52" s="542"/>
      <c r="J52" s="542"/>
      <c r="K52" s="542"/>
      <c r="L52" s="187"/>
      <c r="M52" s="542"/>
      <c r="N52" s="746"/>
      <c r="O52" s="747"/>
      <c r="P52" s="180"/>
    </row>
    <row r="53" spans="1:16" s="24" customFormat="1" ht="24.95" customHeight="1">
      <c r="A53" s="549"/>
      <c r="B53" s="550"/>
      <c r="C53" s="551"/>
      <c r="D53" s="551"/>
      <c r="E53" s="551"/>
      <c r="F53" s="550"/>
      <c r="G53" s="245"/>
      <c r="H53" s="550"/>
      <c r="I53" s="245"/>
      <c r="J53" s="245"/>
      <c r="K53" s="245"/>
      <c r="L53" s="550"/>
      <c r="M53" s="245"/>
      <c r="N53" s="752"/>
      <c r="O53" s="753"/>
      <c r="P53" s="175"/>
    </row>
    <row r="54" spans="1:16" s="24" customFormat="1" ht="24.95" customHeight="1">
      <c r="A54" s="549"/>
      <c r="B54" s="550"/>
      <c r="C54" s="551"/>
      <c r="D54" s="551"/>
      <c r="E54" s="551"/>
      <c r="F54" s="550"/>
      <c r="G54" s="245"/>
      <c r="H54" s="550"/>
      <c r="I54" s="245"/>
      <c r="J54" s="245"/>
      <c r="K54" s="245"/>
      <c r="L54" s="550"/>
      <c r="M54" s="245"/>
      <c r="N54" s="752"/>
      <c r="O54" s="753"/>
      <c r="P54" s="175"/>
    </row>
    <row r="55" spans="1:16" s="25" customFormat="1" ht="30">
      <c r="A55" s="1062" t="s">
        <v>355</v>
      </c>
      <c r="B55" s="1062"/>
      <c r="C55" s="1062"/>
      <c r="D55" s="1062"/>
      <c r="E55" s="1062"/>
      <c r="F55" s="1062"/>
      <c r="G55" s="1062"/>
      <c r="H55" s="1062"/>
      <c r="I55" s="1062"/>
      <c r="J55" s="1062"/>
      <c r="K55" s="1062"/>
      <c r="L55" s="1062"/>
      <c r="M55" s="1062"/>
      <c r="N55" s="1062"/>
      <c r="O55" s="1062"/>
      <c r="P55" s="393"/>
    </row>
    <row r="56" spans="1:16" s="25" customFormat="1" ht="23.1" customHeight="1">
      <c r="A56" s="176"/>
      <c r="B56" s="530"/>
      <c r="C56" s="530"/>
      <c r="D56" s="530"/>
      <c r="E56" s="530"/>
      <c r="F56" s="530"/>
      <c r="G56" s="530"/>
      <c r="H56" s="530"/>
      <c r="I56" s="530"/>
      <c r="J56" s="552"/>
      <c r="K56" s="552"/>
      <c r="L56" s="552"/>
      <c r="M56" s="552"/>
      <c r="N56" s="178"/>
      <c r="O56" s="178"/>
      <c r="P56" s="393"/>
    </row>
    <row r="57" spans="1:16" s="27" customFormat="1" ht="15" customHeight="1" thickBot="1">
      <c r="A57" s="179" t="s">
        <v>15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237" t="s">
        <v>646</v>
      </c>
      <c r="N57" s="316"/>
      <c r="O57" s="754" t="s">
        <v>646</v>
      </c>
      <c r="P57" s="180"/>
    </row>
    <row r="58" spans="1:16" s="254" customFormat="1" ht="21" customHeight="1">
      <c r="A58" s="239" t="s">
        <v>451</v>
      </c>
      <c r="B58" s="553">
        <v>2012</v>
      </c>
      <c r="C58" s="554"/>
      <c r="D58" s="1059">
        <v>2013</v>
      </c>
      <c r="E58" s="1060"/>
      <c r="F58" s="532">
        <v>2014</v>
      </c>
      <c r="G58" s="531"/>
      <c r="H58" s="1059">
        <v>2015</v>
      </c>
      <c r="I58" s="1060"/>
      <c r="J58" s="1059">
        <v>2016</v>
      </c>
      <c r="K58" s="1060"/>
      <c r="L58" s="1059">
        <v>2017</v>
      </c>
      <c r="M58" s="1061"/>
      <c r="N58" s="1067">
        <v>2018</v>
      </c>
      <c r="O58" s="1068"/>
      <c r="P58" s="533"/>
    </row>
    <row r="59" spans="1:16" s="254" customFormat="1" ht="21" customHeight="1">
      <c r="A59" s="240"/>
      <c r="B59" s="534" t="s">
        <v>334</v>
      </c>
      <c r="C59" s="534" t="s">
        <v>335</v>
      </c>
      <c r="D59" s="534" t="s">
        <v>334</v>
      </c>
      <c r="E59" s="535" t="s">
        <v>335</v>
      </c>
      <c r="F59" s="536" t="s">
        <v>334</v>
      </c>
      <c r="G59" s="535" t="s">
        <v>335</v>
      </c>
      <c r="H59" s="536" t="s">
        <v>334</v>
      </c>
      <c r="I59" s="534" t="s">
        <v>335</v>
      </c>
      <c r="J59" s="536" t="s">
        <v>334</v>
      </c>
      <c r="K59" s="535" t="s">
        <v>335</v>
      </c>
      <c r="L59" s="536" t="s">
        <v>373</v>
      </c>
      <c r="M59" s="535" t="s">
        <v>374</v>
      </c>
      <c r="N59" s="755" t="s">
        <v>373</v>
      </c>
      <c r="O59" s="756" t="s">
        <v>372</v>
      </c>
      <c r="P59" s="533"/>
    </row>
    <row r="60" spans="1:16" s="254" customFormat="1" ht="21" customHeight="1">
      <c r="A60" s="537" t="s">
        <v>452</v>
      </c>
      <c r="B60" s="537"/>
      <c r="C60" s="537"/>
      <c r="D60" s="537"/>
      <c r="E60" s="204"/>
      <c r="F60" s="538"/>
      <c r="G60" s="204"/>
      <c r="H60" s="538"/>
      <c r="I60" s="537"/>
      <c r="J60" s="538"/>
      <c r="K60" s="204"/>
      <c r="L60" s="538"/>
      <c r="M60" s="204"/>
      <c r="N60" s="256"/>
      <c r="O60" s="255"/>
      <c r="P60" s="533"/>
    </row>
    <row r="61" spans="1:16" ht="21.75" customHeight="1">
      <c r="A61" s="181" t="s">
        <v>465</v>
      </c>
      <c r="B61" s="555">
        <v>5462</v>
      </c>
      <c r="C61" s="542">
        <v>7.8334074318413247</v>
      </c>
      <c r="D61" s="187">
        <v>5506</v>
      </c>
      <c r="E61" s="542">
        <v>7.8153610310712409</v>
      </c>
      <c r="F61" s="187">
        <v>5442</v>
      </c>
      <c r="G61" s="542">
        <v>7.7371474067333939</v>
      </c>
      <c r="H61" s="187">
        <v>5333</v>
      </c>
      <c r="I61" s="542">
        <v>7.5821769790718836</v>
      </c>
      <c r="J61" s="187">
        <v>5322</v>
      </c>
      <c r="K61" s="542">
        <v>7.5946115645870202</v>
      </c>
      <c r="L61" s="187">
        <v>5231</v>
      </c>
      <c r="M61" s="542">
        <f>SUM(L61/L10)*100</f>
        <v>7.4367358544213822</v>
      </c>
      <c r="N61" s="746">
        <v>5032</v>
      </c>
      <c r="O61" s="747">
        <f>SUM(N61/N10)*100</f>
        <v>7.1938126349197269</v>
      </c>
      <c r="P61" s="180"/>
    </row>
    <row r="62" spans="1:16" ht="15.75" customHeight="1">
      <c r="A62" s="181" t="s">
        <v>454</v>
      </c>
      <c r="B62" s="555">
        <v>2972</v>
      </c>
      <c r="C62" s="542">
        <v>8.3605266119050299</v>
      </c>
      <c r="D62" s="187">
        <v>2994</v>
      </c>
      <c r="E62" s="542">
        <v>8.3175908434270482</v>
      </c>
      <c r="F62" s="187">
        <v>2881</v>
      </c>
      <c r="G62" s="542">
        <v>8.0237286247423825</v>
      </c>
      <c r="H62" s="187">
        <v>2814</v>
      </c>
      <c r="I62" s="542">
        <v>7.8371302846320949</v>
      </c>
      <c r="J62" s="187">
        <v>2825</v>
      </c>
      <c r="K62" s="542">
        <v>7.9047512451732054</v>
      </c>
      <c r="L62" s="187">
        <v>2802</v>
      </c>
      <c r="M62" s="542">
        <f>SUM(L62/L11)*100</f>
        <v>7.8148096499790825</v>
      </c>
      <c r="N62" s="746">
        <v>2708</v>
      </c>
      <c r="O62" s="747">
        <f>SUM(N62/N11)*100</f>
        <v>7.5916010204367694</v>
      </c>
      <c r="P62" s="180"/>
    </row>
    <row r="63" spans="1:16" ht="15.75" customHeight="1">
      <c r="A63" s="181" t="s">
        <v>455</v>
      </c>
      <c r="B63" s="555">
        <v>2490</v>
      </c>
      <c r="C63" s="542">
        <v>7.2851751075221625</v>
      </c>
      <c r="D63" s="187">
        <v>2512</v>
      </c>
      <c r="E63" s="542">
        <v>7.2906689885357716</v>
      </c>
      <c r="F63" s="187">
        <v>2561</v>
      </c>
      <c r="G63" s="542">
        <v>7.4382805692709848</v>
      </c>
      <c r="H63" s="187">
        <v>2519</v>
      </c>
      <c r="I63" s="542">
        <v>7.3162939297124598</v>
      </c>
      <c r="J63" s="187">
        <v>2497</v>
      </c>
      <c r="K63" s="542">
        <v>7.2718271302929693</v>
      </c>
      <c r="L63" s="187">
        <v>2429</v>
      </c>
      <c r="M63" s="542">
        <f>SUM(L63/L12)*100</f>
        <v>7.0436421632593875</v>
      </c>
      <c r="N63" s="746">
        <v>2324</v>
      </c>
      <c r="O63" s="747">
        <f>SUM(N63/N12)*100</f>
        <v>6.7798588015636847</v>
      </c>
      <c r="P63" s="180"/>
    </row>
    <row r="64" spans="1:16" ht="15" customHeight="1">
      <c r="A64" s="556"/>
      <c r="B64" s="557"/>
      <c r="C64" s="558"/>
      <c r="D64" s="191"/>
      <c r="E64" s="558"/>
      <c r="F64" s="191"/>
      <c r="G64" s="558"/>
      <c r="H64" s="191"/>
      <c r="I64" s="558"/>
      <c r="J64" s="187"/>
      <c r="K64" s="542"/>
      <c r="L64" s="187"/>
      <c r="M64" s="542"/>
      <c r="N64" s="746"/>
      <c r="O64" s="747"/>
    </row>
    <row r="65" spans="1:18" ht="15.75" customHeight="1">
      <c r="A65" s="556" t="s">
        <v>466</v>
      </c>
      <c r="B65" s="557">
        <v>6994</v>
      </c>
      <c r="C65" s="558">
        <v>10.030547707487774</v>
      </c>
      <c r="D65" s="191">
        <v>7121</v>
      </c>
      <c r="E65" s="558">
        <v>10.107734453733801</v>
      </c>
      <c r="F65" s="191">
        <v>6703</v>
      </c>
      <c r="G65" s="558">
        <v>9.5299704276615103</v>
      </c>
      <c r="H65" s="191">
        <v>6442</v>
      </c>
      <c r="I65" s="558">
        <v>9.1588944494995452</v>
      </c>
      <c r="J65" s="187">
        <v>6070</v>
      </c>
      <c r="K65" s="542">
        <v>8.6620240881328847</v>
      </c>
      <c r="L65" s="187">
        <v>5908</v>
      </c>
      <c r="M65" s="542">
        <f>SUM(L65/L10)*100</f>
        <v>8.3992038669320443</v>
      </c>
      <c r="N65" s="746">
        <v>5880</v>
      </c>
      <c r="O65" s="747">
        <f>SUM(N65/N10)*100</f>
        <v>8.4061244621081066</v>
      </c>
    </row>
    <row r="66" spans="1:18" ht="15.75" customHeight="1">
      <c r="A66" s="556" t="s">
        <v>454</v>
      </c>
      <c r="B66" s="557">
        <v>3648</v>
      </c>
      <c r="C66" s="558">
        <v>10.262180713401598</v>
      </c>
      <c r="D66" s="191">
        <v>3691</v>
      </c>
      <c r="E66" s="558">
        <v>10.253917101900212</v>
      </c>
      <c r="F66" s="191">
        <v>3526</v>
      </c>
      <c r="G66" s="558">
        <v>9.8200857795354537</v>
      </c>
      <c r="H66" s="191">
        <v>3431</v>
      </c>
      <c r="I66" s="558">
        <v>9.5555060435581787</v>
      </c>
      <c r="J66" s="187">
        <v>3238</v>
      </c>
      <c r="K66" s="542">
        <v>9.0603839050870221</v>
      </c>
      <c r="L66" s="187">
        <v>3131</v>
      </c>
      <c r="M66" s="542">
        <f>SUM(L66/L11)*100</f>
        <v>8.7323943661971821</v>
      </c>
      <c r="N66" s="746">
        <v>3120</v>
      </c>
      <c r="O66" s="747">
        <f>SUM(N66/N11)*100</f>
        <v>8.7466008802668824</v>
      </c>
    </row>
    <row r="67" spans="1:18" ht="15.75" customHeight="1">
      <c r="A67" s="556" t="s">
        <v>455</v>
      </c>
      <c r="B67" s="557">
        <v>3346</v>
      </c>
      <c r="C67" s="558">
        <v>9.7896369115538775</v>
      </c>
      <c r="D67" s="191">
        <v>3430</v>
      </c>
      <c r="E67" s="558">
        <v>9.9550137860978083</v>
      </c>
      <c r="F67" s="191">
        <v>3177</v>
      </c>
      <c r="G67" s="558">
        <v>9.2274179494626782</v>
      </c>
      <c r="H67" s="191">
        <v>3011</v>
      </c>
      <c r="I67" s="558">
        <v>8.7452802788266037</v>
      </c>
      <c r="J67" s="187">
        <v>2832</v>
      </c>
      <c r="K67" s="542">
        <v>8.2474226804123703</v>
      </c>
      <c r="L67" s="187">
        <v>2777</v>
      </c>
      <c r="M67" s="542">
        <f>SUM(L67/L12)*100</f>
        <v>8.0527765695229814</v>
      </c>
      <c r="N67" s="746">
        <v>2760</v>
      </c>
      <c r="O67" s="747">
        <f>SUM(N67/N12)*100</f>
        <v>8.0518116576229648</v>
      </c>
    </row>
    <row r="68" spans="1:18" ht="15" customHeight="1">
      <c r="A68" s="556"/>
      <c r="B68" s="557"/>
      <c r="C68" s="558"/>
      <c r="D68" s="191"/>
      <c r="E68" s="558"/>
      <c r="F68" s="191"/>
      <c r="G68" s="558"/>
      <c r="H68" s="191"/>
      <c r="I68" s="558"/>
      <c r="J68" s="187"/>
      <c r="K68" s="542"/>
      <c r="L68" s="187"/>
      <c r="M68" s="542"/>
      <c r="N68" s="746"/>
      <c r="O68" s="747"/>
    </row>
    <row r="69" spans="1:18" ht="15.75" customHeight="1">
      <c r="A69" s="556" t="s">
        <v>467</v>
      </c>
      <c r="B69" s="557">
        <v>6033</v>
      </c>
      <c r="C69" s="558">
        <v>8.6523154588609863</v>
      </c>
      <c r="D69" s="191">
        <v>6184</v>
      </c>
      <c r="E69" s="558">
        <v>8.7777320407091448</v>
      </c>
      <c r="F69" s="191">
        <v>7062</v>
      </c>
      <c r="G69" s="558">
        <v>10.04037761601456</v>
      </c>
      <c r="H69" s="191">
        <v>7323</v>
      </c>
      <c r="I69" s="558">
        <v>10.411453594176525</v>
      </c>
      <c r="J69" s="187">
        <v>7637</v>
      </c>
      <c r="K69" s="542">
        <v>10.898167703636052</v>
      </c>
      <c r="L69" s="187">
        <v>7710</v>
      </c>
      <c r="M69" s="542">
        <f>SUM(L69/L10)*100</f>
        <v>10.961046346317884</v>
      </c>
      <c r="N69" s="746">
        <v>7513</v>
      </c>
      <c r="O69" s="747">
        <f>SUM(N69/N10)*100</f>
        <v>10.740682497247995</v>
      </c>
    </row>
    <row r="70" spans="1:18" ht="15.75" customHeight="1">
      <c r="A70" s="556" t="s">
        <v>454</v>
      </c>
      <c r="B70" s="557">
        <v>3146</v>
      </c>
      <c r="C70" s="558">
        <v>8.850005626195566</v>
      </c>
      <c r="D70" s="191">
        <v>3204</v>
      </c>
      <c r="E70" s="558">
        <v>8.9009889987776418</v>
      </c>
      <c r="F70" s="191">
        <v>3653</v>
      </c>
      <c r="G70" s="558">
        <v>10.173787110789283</v>
      </c>
      <c r="H70" s="191">
        <v>3755</v>
      </c>
      <c r="I70" s="558">
        <v>10.457862195733304</v>
      </c>
      <c r="J70" s="187">
        <v>3885</v>
      </c>
      <c r="K70" s="542">
        <v>10.870781800884213</v>
      </c>
      <c r="L70" s="187">
        <v>3925</v>
      </c>
      <c r="M70" s="542">
        <f>SUM(L70/L11)*100</f>
        <v>10.946869334820807</v>
      </c>
      <c r="N70" s="746">
        <v>3819</v>
      </c>
      <c r="O70" s="747">
        <f>SUM(N70/N11)*100</f>
        <v>10.706175885172829</v>
      </c>
    </row>
    <row r="71" spans="1:18" ht="15.75" customHeight="1">
      <c r="A71" s="556" t="s">
        <v>455</v>
      </c>
      <c r="B71" s="557">
        <v>2887</v>
      </c>
      <c r="C71" s="558">
        <v>8.4467070423359374</v>
      </c>
      <c r="D71" s="191">
        <v>2980</v>
      </c>
      <c r="E71" s="558">
        <v>8.6489624147438686</v>
      </c>
      <c r="F71" s="191">
        <v>3409</v>
      </c>
      <c r="G71" s="558">
        <v>9.9012489108335746</v>
      </c>
      <c r="H71" s="191">
        <v>3568</v>
      </c>
      <c r="I71" s="558">
        <v>10.36305547487656</v>
      </c>
      <c r="J71" s="187">
        <v>3752</v>
      </c>
      <c r="K71" s="542">
        <v>10.926670161337295</v>
      </c>
      <c r="L71" s="187">
        <v>3785</v>
      </c>
      <c r="M71" s="542">
        <f>SUM(L71/L12)*100</f>
        <v>10.975786573872698</v>
      </c>
      <c r="N71" s="746">
        <v>3694</v>
      </c>
      <c r="O71" s="747">
        <f>SUM(N71/N12)*100</f>
        <v>10.776591399731608</v>
      </c>
    </row>
    <row r="72" spans="1:18" ht="15" customHeight="1">
      <c r="A72" s="556"/>
      <c r="B72" s="557"/>
      <c r="C72" s="558"/>
      <c r="D72" s="191"/>
      <c r="E72" s="558"/>
      <c r="F72" s="191"/>
      <c r="G72" s="558"/>
      <c r="H72" s="191"/>
      <c r="I72" s="558"/>
      <c r="J72" s="187"/>
      <c r="K72" s="542"/>
      <c r="L72" s="187"/>
      <c r="M72" s="542"/>
      <c r="N72" s="746"/>
      <c r="O72" s="747"/>
    </row>
    <row r="73" spans="1:18" ht="15.75" customHeight="1">
      <c r="A73" s="556" t="s">
        <v>468</v>
      </c>
      <c r="B73" s="557">
        <v>3960</v>
      </c>
      <c r="C73" s="558">
        <v>5.6792920963184992</v>
      </c>
      <c r="D73" s="191">
        <v>4034</v>
      </c>
      <c r="E73" s="558">
        <v>5.7259655647187406</v>
      </c>
      <c r="F73" s="191">
        <v>4758</v>
      </c>
      <c r="G73" s="558">
        <v>6.7646724294813474</v>
      </c>
      <c r="H73" s="191">
        <v>5450</v>
      </c>
      <c r="I73" s="558">
        <v>7.7485213830755226</v>
      </c>
      <c r="J73" s="187">
        <v>6357</v>
      </c>
      <c r="K73" s="542">
        <v>9.0715794280495459</v>
      </c>
      <c r="L73" s="187">
        <v>6681</v>
      </c>
      <c r="M73" s="542">
        <f>SUM(L73/L10)*100</f>
        <v>9.4981518339493896</v>
      </c>
      <c r="N73" s="746">
        <v>7418</v>
      </c>
      <c r="O73" s="747">
        <f>SUM(N73/N10)*100</f>
        <v>10.604869261890807</v>
      </c>
    </row>
    <row r="74" spans="1:18" ht="15.75" customHeight="1">
      <c r="A74" s="556" t="s">
        <v>454</v>
      </c>
      <c r="B74" s="557">
        <v>2016</v>
      </c>
      <c r="C74" s="558">
        <v>5.6712051310903568</v>
      </c>
      <c r="D74" s="191">
        <v>2061</v>
      </c>
      <c r="E74" s="558">
        <v>5.7256361817979773</v>
      </c>
      <c r="F74" s="191">
        <v>2480</v>
      </c>
      <c r="G74" s="558">
        <v>6.9069236339330473</v>
      </c>
      <c r="H74" s="191">
        <v>2852</v>
      </c>
      <c r="I74" s="558">
        <v>7.9429621790230041</v>
      </c>
      <c r="J74" s="187">
        <v>3339</v>
      </c>
      <c r="K74" s="542">
        <v>9.3429962504896746</v>
      </c>
      <c r="L74" s="187">
        <v>3465</v>
      </c>
      <c r="M74" s="542">
        <f>SUM(L74/L11)*100</f>
        <v>9.6639241388927619</v>
      </c>
      <c r="N74" s="746">
        <v>3871</v>
      </c>
      <c r="O74" s="747">
        <f>SUM(N74/N11)*100</f>
        <v>10.851952566510612</v>
      </c>
      <c r="R74" s="370"/>
    </row>
    <row r="75" spans="1:18" ht="15.75" customHeight="1">
      <c r="A75" s="556" t="s">
        <v>455</v>
      </c>
      <c r="B75" s="557">
        <v>1944</v>
      </c>
      <c r="C75" s="558">
        <v>5.6877029755112787</v>
      </c>
      <c r="D75" s="191">
        <v>1973</v>
      </c>
      <c r="E75" s="558">
        <v>5.7263096792918304</v>
      </c>
      <c r="F75" s="191">
        <v>2278</v>
      </c>
      <c r="G75" s="558">
        <v>6.6163229741504503</v>
      </c>
      <c r="H75" s="191">
        <v>2598</v>
      </c>
      <c r="I75" s="558">
        <v>7.5457449898344464</v>
      </c>
      <c r="J75" s="187">
        <v>3018</v>
      </c>
      <c r="K75" s="542">
        <v>8.789096627642845</v>
      </c>
      <c r="L75" s="187">
        <v>3216</v>
      </c>
      <c r="M75" s="542">
        <f>SUM(L75/L12)*100</f>
        <v>9.3257938234014794</v>
      </c>
      <c r="N75" s="746">
        <v>3547</v>
      </c>
      <c r="O75" s="747">
        <f>SUM(N75/N12)*100</f>
        <v>10.347744909271253</v>
      </c>
      <c r="R75" s="370"/>
    </row>
    <row r="76" spans="1:18" ht="14.25" customHeight="1">
      <c r="A76" s="556"/>
      <c r="B76" s="557"/>
      <c r="C76" s="558"/>
      <c r="D76" s="191"/>
      <c r="E76" s="558"/>
      <c r="F76" s="191"/>
      <c r="G76" s="558"/>
      <c r="H76" s="191"/>
      <c r="I76" s="558"/>
      <c r="J76" s="187"/>
      <c r="K76" s="542"/>
      <c r="L76" s="187"/>
      <c r="M76" s="542"/>
      <c r="N76" s="746"/>
      <c r="O76" s="747"/>
    </row>
    <row r="77" spans="1:18" ht="15.75" customHeight="1">
      <c r="A77" s="556" t="s">
        <v>469</v>
      </c>
      <c r="B77" s="557">
        <v>3776</v>
      </c>
      <c r="C77" s="558">
        <v>5.4154057968935989</v>
      </c>
      <c r="D77" s="191">
        <v>3786</v>
      </c>
      <c r="E77" s="558">
        <v>5.3739478502789169</v>
      </c>
      <c r="F77" s="191">
        <v>3776</v>
      </c>
      <c r="G77" s="558">
        <v>5.3685168334849864</v>
      </c>
      <c r="H77" s="191">
        <v>3811</v>
      </c>
      <c r="I77" s="558">
        <v>5.4182779799818022</v>
      </c>
      <c r="J77" s="187">
        <v>3705</v>
      </c>
      <c r="K77" s="542">
        <v>5.2871168445687537</v>
      </c>
      <c r="L77" s="187">
        <v>4293</v>
      </c>
      <c r="M77" s="542">
        <f>SUM(L77/L10)*100</f>
        <v>6.1032129655956782</v>
      </c>
      <c r="N77" s="746">
        <v>4519</v>
      </c>
      <c r="O77" s="747">
        <f>SUM(N77/N10)*100</f>
        <v>6.4604211639909082</v>
      </c>
      <c r="R77" s="370"/>
    </row>
    <row r="78" spans="1:18" ht="15.75" customHeight="1">
      <c r="A78" s="556" t="s">
        <v>454</v>
      </c>
      <c r="B78" s="557">
        <v>1776</v>
      </c>
      <c r="C78" s="558">
        <v>4.9960616631034096</v>
      </c>
      <c r="D78" s="191">
        <v>1795</v>
      </c>
      <c r="E78" s="558">
        <v>4.9866651850205574</v>
      </c>
      <c r="F78" s="191">
        <v>1858</v>
      </c>
      <c r="G78" s="558">
        <v>5.1746226257450001</v>
      </c>
      <c r="H78" s="191">
        <v>1914</v>
      </c>
      <c r="I78" s="558">
        <v>5.3305854174789733</v>
      </c>
      <c r="J78" s="187">
        <v>1869</v>
      </c>
      <c r="K78" s="542">
        <v>5.2297274609659192</v>
      </c>
      <c r="L78" s="187">
        <v>2234</v>
      </c>
      <c r="M78" s="542">
        <f>SUM(L78/L11)*100</f>
        <v>6.2306512341374987</v>
      </c>
      <c r="N78" s="746">
        <v>2360</v>
      </c>
      <c r="O78" s="747">
        <f>SUM(N78/N11)*100</f>
        <v>6.6160186145608479</v>
      </c>
    </row>
    <row r="79" spans="1:18" ht="15.75" customHeight="1">
      <c r="A79" s="556" t="s">
        <v>455</v>
      </c>
      <c r="B79" s="557">
        <v>2000</v>
      </c>
      <c r="C79" s="558">
        <v>5.8515462711021389</v>
      </c>
      <c r="D79" s="191">
        <v>1991</v>
      </c>
      <c r="E79" s="558">
        <v>5.7785517341459878</v>
      </c>
      <c r="F79" s="191">
        <v>1918</v>
      </c>
      <c r="G79" s="558">
        <v>5.5707232065059546</v>
      </c>
      <c r="H79" s="191">
        <v>1897</v>
      </c>
      <c r="I79" s="558">
        <v>5.5097298867266922</v>
      </c>
      <c r="J79" s="187">
        <v>1836</v>
      </c>
      <c r="K79" s="542">
        <v>5.3468460597588674</v>
      </c>
      <c r="L79" s="187">
        <v>2059</v>
      </c>
      <c r="M79" s="542">
        <f>SUM(L79/L12)*100</f>
        <v>5.9707119037262579</v>
      </c>
      <c r="N79" s="746">
        <v>2159</v>
      </c>
      <c r="O79" s="747">
        <f>SUM(N79/N12)*100</f>
        <v>6.2985004959449213</v>
      </c>
    </row>
    <row r="80" spans="1:18" ht="13.5" customHeight="1">
      <c r="A80" s="556"/>
      <c r="B80" s="557"/>
      <c r="C80" s="558"/>
      <c r="D80" s="558"/>
      <c r="E80" s="558"/>
      <c r="F80" s="558"/>
      <c r="G80" s="558"/>
      <c r="H80" s="558"/>
      <c r="I80" s="558"/>
      <c r="J80" s="187"/>
      <c r="K80" s="542"/>
      <c r="L80" s="187"/>
      <c r="M80" s="542"/>
      <c r="N80" s="746"/>
      <c r="O80" s="747"/>
    </row>
    <row r="81" spans="1:15" ht="15.75" customHeight="1">
      <c r="A81" s="556" t="s">
        <v>470</v>
      </c>
      <c r="B81" s="557">
        <v>4230</v>
      </c>
      <c r="C81" s="558">
        <v>6.0665165574311244</v>
      </c>
      <c r="D81" s="191">
        <v>4161</v>
      </c>
      <c r="E81" s="558">
        <v>5.9062327007423603</v>
      </c>
      <c r="F81" s="191">
        <v>3927</v>
      </c>
      <c r="G81" s="558">
        <v>5.5832006369426752</v>
      </c>
      <c r="H81" s="191">
        <v>3857</v>
      </c>
      <c r="I81" s="558">
        <v>5.4836783439490446</v>
      </c>
      <c r="J81" s="187">
        <v>3765</v>
      </c>
      <c r="K81" s="542">
        <v>5.3727381699868717</v>
      </c>
      <c r="L81" s="187">
        <v>3727</v>
      </c>
      <c r="M81" s="542">
        <f>SUM(L81/L10)*100</f>
        <v>5.2985499004833665</v>
      </c>
      <c r="N81" s="746">
        <v>3768</v>
      </c>
      <c r="O81" s="747">
        <f>SUM(N81/N10)*100</f>
        <v>5.3867817981672363</v>
      </c>
    </row>
    <row r="82" spans="1:15" ht="15.75" customHeight="1">
      <c r="A82" s="556" t="s">
        <v>454</v>
      </c>
      <c r="B82" s="557">
        <v>1915</v>
      </c>
      <c r="C82" s="558">
        <v>5.387082254979183</v>
      </c>
      <c r="D82" s="191">
        <v>1873</v>
      </c>
      <c r="E82" s="558">
        <v>5.2033559284364923</v>
      </c>
      <c r="F82" s="191">
        <v>1771</v>
      </c>
      <c r="G82" s="558">
        <v>4.9323232885868658</v>
      </c>
      <c r="H82" s="191">
        <v>1756</v>
      </c>
      <c r="I82" s="558">
        <v>4.8905475408009806</v>
      </c>
      <c r="J82" s="187">
        <v>1746</v>
      </c>
      <c r="K82" s="542">
        <v>4.8855559908220947</v>
      </c>
      <c r="L82" s="187">
        <v>1762</v>
      </c>
      <c r="M82" s="542">
        <f>SUM(L82/L11)*100</f>
        <v>4.9142379026635057</v>
      </c>
      <c r="N82" s="746">
        <v>1830</v>
      </c>
      <c r="O82" s="747">
        <f>SUM(N82/N11)*100</f>
        <v>5.130217824002691</v>
      </c>
    </row>
    <row r="83" spans="1:15" ht="15.75" customHeight="1">
      <c r="A83" s="556" t="s">
        <v>455</v>
      </c>
      <c r="B83" s="557">
        <v>2315</v>
      </c>
      <c r="C83" s="558">
        <v>6.7731648088007264</v>
      </c>
      <c r="D83" s="191">
        <v>2288</v>
      </c>
      <c r="E83" s="558">
        <v>6.6405456392395878</v>
      </c>
      <c r="F83" s="191">
        <v>2156</v>
      </c>
      <c r="G83" s="558">
        <v>6.261980830670927</v>
      </c>
      <c r="H83" s="191">
        <v>2101</v>
      </c>
      <c r="I83" s="558">
        <v>6.1022364217252401</v>
      </c>
      <c r="J83" s="187">
        <v>2019</v>
      </c>
      <c r="K83" s="542">
        <v>5.879783330421108</v>
      </c>
      <c r="L83" s="187">
        <v>1965</v>
      </c>
      <c r="M83" s="542">
        <f>SUM(L83/L12)*100</f>
        <v>5.6981296215745978</v>
      </c>
      <c r="N83" s="746">
        <v>1938</v>
      </c>
      <c r="O83" s="747">
        <f>SUM(N83/N12)*100</f>
        <v>5.6537720987222126</v>
      </c>
    </row>
    <row r="84" spans="1:15" ht="13.5" customHeight="1">
      <c r="A84" s="556"/>
      <c r="B84" s="557"/>
      <c r="C84" s="558"/>
      <c r="D84" s="191"/>
      <c r="E84" s="558"/>
      <c r="F84" s="191"/>
      <c r="G84" s="558"/>
      <c r="H84" s="191"/>
      <c r="I84" s="558"/>
      <c r="J84" s="187"/>
      <c r="K84" s="542"/>
      <c r="L84" s="187"/>
      <c r="M84" s="542"/>
      <c r="N84" s="746"/>
      <c r="O84" s="747"/>
    </row>
    <row r="85" spans="1:15" ht="15.75" customHeight="1">
      <c r="A85" s="556" t="s">
        <v>471</v>
      </c>
      <c r="B85" s="557">
        <v>3128</v>
      </c>
      <c r="C85" s="558">
        <v>4.4860670902232993</v>
      </c>
      <c r="D85" s="191">
        <v>3005</v>
      </c>
      <c r="E85" s="558">
        <v>4.2653759350470537</v>
      </c>
      <c r="F85" s="191">
        <v>3567</v>
      </c>
      <c r="G85" s="558">
        <v>5.0713717015468607</v>
      </c>
      <c r="H85" s="191">
        <v>3637</v>
      </c>
      <c r="I85" s="558">
        <v>5.1708939945404913</v>
      </c>
      <c r="J85" s="187">
        <v>3717</v>
      </c>
      <c r="K85" s="542">
        <v>5.3042411096523772</v>
      </c>
      <c r="L85" s="187">
        <v>3799</v>
      </c>
      <c r="M85" s="542">
        <f>SUM(L85/L10)*100</f>
        <v>5.4009098663633779</v>
      </c>
      <c r="N85" s="746">
        <v>3704</v>
      </c>
      <c r="O85" s="747">
        <f>SUM(N85/N10)*100</f>
        <v>5.2952865659266042</v>
      </c>
    </row>
    <row r="86" spans="1:15" ht="15.75" customHeight="1">
      <c r="A86" s="556" t="s">
        <v>454</v>
      </c>
      <c r="B86" s="557">
        <v>1283</v>
      </c>
      <c r="C86" s="558">
        <v>3.6092044559468883</v>
      </c>
      <c r="D86" s="191">
        <v>1212</v>
      </c>
      <c r="E86" s="558">
        <v>3.3670407823091457</v>
      </c>
      <c r="F86" s="191">
        <v>1546</v>
      </c>
      <c r="G86" s="558">
        <v>4.3056870717985856</v>
      </c>
      <c r="H86" s="191">
        <v>1595</v>
      </c>
      <c r="I86" s="558">
        <v>4.4421545145658108</v>
      </c>
      <c r="J86" s="187">
        <v>1635</v>
      </c>
      <c r="K86" s="542">
        <v>4.5749622250825457</v>
      </c>
      <c r="L86" s="187">
        <v>1650</v>
      </c>
      <c r="M86" s="542">
        <f>SUM(L86/L11)*100</f>
        <v>4.601868637567982</v>
      </c>
      <c r="N86" s="746">
        <v>1577</v>
      </c>
      <c r="O86" s="747">
        <f>SUM(N86/N11)*100</f>
        <v>4.4209582013400244</v>
      </c>
    </row>
    <row r="87" spans="1:15" ht="15.75" customHeight="1">
      <c r="A87" s="556" t="s">
        <v>455</v>
      </c>
      <c r="B87" s="557">
        <v>1845</v>
      </c>
      <c r="C87" s="558">
        <v>5.3980514350917232</v>
      </c>
      <c r="D87" s="191">
        <v>1793</v>
      </c>
      <c r="E87" s="558">
        <v>5.2038891307502544</v>
      </c>
      <c r="F87" s="191">
        <v>2021</v>
      </c>
      <c r="G87" s="558">
        <v>5.8698809178042408</v>
      </c>
      <c r="H87" s="191">
        <v>2042</v>
      </c>
      <c r="I87" s="558">
        <v>5.9308742375835024</v>
      </c>
      <c r="J87" s="187">
        <v>2082</v>
      </c>
      <c r="K87" s="542">
        <v>6.0632535383540107</v>
      </c>
      <c r="L87" s="187">
        <v>2149</v>
      </c>
      <c r="M87" s="542">
        <f>SUM(L87/L12)*100</f>
        <v>6.2316949398289117</v>
      </c>
      <c r="N87" s="746">
        <v>2127</v>
      </c>
      <c r="O87" s="747">
        <f>SUM(N87/N12)*100</f>
        <v>6.2051461578855243</v>
      </c>
    </row>
    <row r="88" spans="1:15" ht="13.5" customHeight="1">
      <c r="A88" s="556"/>
      <c r="B88" s="557"/>
      <c r="C88" s="558"/>
      <c r="D88" s="191"/>
      <c r="E88" s="558"/>
      <c r="F88" s="191"/>
      <c r="G88" s="558"/>
      <c r="H88" s="191"/>
      <c r="I88" s="558"/>
      <c r="J88" s="187"/>
      <c r="K88" s="542"/>
      <c r="L88" s="187"/>
      <c r="M88" s="542"/>
      <c r="N88" s="746"/>
      <c r="O88" s="747"/>
    </row>
    <row r="89" spans="1:15" ht="15.75" customHeight="1">
      <c r="A89" s="556" t="s">
        <v>472</v>
      </c>
      <c r="B89" s="557">
        <v>1572</v>
      </c>
      <c r="C89" s="558">
        <v>2.2545068624779496</v>
      </c>
      <c r="D89" s="191">
        <v>1464</v>
      </c>
      <c r="E89" s="558">
        <v>2.0780400562092805</v>
      </c>
      <c r="F89" s="191">
        <v>1864</v>
      </c>
      <c r="G89" s="558">
        <v>2.6501364877161055</v>
      </c>
      <c r="H89" s="191">
        <v>2022</v>
      </c>
      <c r="I89" s="558">
        <v>2.8747725204731576</v>
      </c>
      <c r="J89" s="187">
        <v>2250</v>
      </c>
      <c r="K89" s="542">
        <v>3.2107997031794051</v>
      </c>
      <c r="L89" s="187">
        <v>2455</v>
      </c>
      <c r="M89" s="542">
        <f>SUM(L89/L10)*100</f>
        <v>3.4901905032698322</v>
      </c>
      <c r="N89" s="746">
        <v>2692</v>
      </c>
      <c r="O89" s="747">
        <f>SUM(N89/N10)*100</f>
        <v>3.8485182061216032</v>
      </c>
    </row>
    <row r="90" spans="1:15" ht="15.75" customHeight="1">
      <c r="A90" s="556" t="s">
        <v>454</v>
      </c>
      <c r="B90" s="557">
        <v>505</v>
      </c>
      <c r="C90" s="558">
        <v>1.4206143805558682</v>
      </c>
      <c r="D90" s="191">
        <v>453</v>
      </c>
      <c r="E90" s="558">
        <v>1.2584731636848538</v>
      </c>
      <c r="F90" s="191">
        <v>578</v>
      </c>
      <c r="G90" s="558">
        <v>1.6097588146827828</v>
      </c>
      <c r="H90" s="191">
        <v>658</v>
      </c>
      <c r="I90" s="558">
        <v>1.8325628028741714</v>
      </c>
      <c r="J90" s="187">
        <v>775</v>
      </c>
      <c r="K90" s="542">
        <v>2.1685600761094634</v>
      </c>
      <c r="L90" s="187">
        <v>887</v>
      </c>
      <c r="M90" s="542">
        <f>SUM(L90/L11)*100</f>
        <v>2.4738530191047272</v>
      </c>
      <c r="N90" s="746">
        <v>1019</v>
      </c>
      <c r="O90" s="747">
        <f>SUM(N90/N11)*100</f>
        <v>2.8566622746769084</v>
      </c>
    </row>
    <row r="91" spans="1:15" ht="15.75" customHeight="1">
      <c r="A91" s="556" t="s">
        <v>455</v>
      </c>
      <c r="B91" s="557">
        <v>1067</v>
      </c>
      <c r="C91" s="558">
        <v>3.1217999356329909</v>
      </c>
      <c r="D91" s="191">
        <v>1011</v>
      </c>
      <c r="E91" s="558">
        <v>2.9342620809751847</v>
      </c>
      <c r="F91" s="191">
        <v>1286</v>
      </c>
      <c r="G91" s="558">
        <v>3.7351147255300607</v>
      </c>
      <c r="H91" s="191">
        <v>1364</v>
      </c>
      <c r="I91" s="558">
        <v>3.9616613418530351</v>
      </c>
      <c r="J91" s="187">
        <v>1475</v>
      </c>
      <c r="K91" s="542">
        <v>4.2955326460481098</v>
      </c>
      <c r="L91" s="187">
        <v>1568</v>
      </c>
      <c r="M91" s="542">
        <f>SUM(L91/L12)*100</f>
        <v>4.5469044512106711</v>
      </c>
      <c r="N91" s="746">
        <v>1673</v>
      </c>
      <c r="O91" s="747">
        <f>SUM(N91/N12)*100</f>
        <v>4.8806814866678341</v>
      </c>
    </row>
    <row r="92" spans="1:15" ht="13.5" customHeight="1">
      <c r="A92" s="556"/>
      <c r="B92" s="557"/>
      <c r="C92" s="558"/>
      <c r="D92" s="191"/>
      <c r="E92" s="558"/>
      <c r="F92" s="191"/>
      <c r="G92" s="558"/>
      <c r="H92" s="191"/>
      <c r="I92" s="558"/>
      <c r="J92" s="187"/>
      <c r="K92" s="542"/>
      <c r="L92" s="187"/>
      <c r="M92" s="542"/>
      <c r="N92" s="746"/>
      <c r="O92" s="747"/>
    </row>
    <row r="93" spans="1:15" ht="15.75" customHeight="1">
      <c r="A93" s="556" t="s">
        <v>473</v>
      </c>
      <c r="B93" s="557">
        <v>1146</v>
      </c>
      <c r="C93" s="558">
        <v>1.6435527127224747</v>
      </c>
      <c r="D93" s="191">
        <v>991</v>
      </c>
      <c r="E93" s="558">
        <v>1.4066514314913912</v>
      </c>
      <c r="F93" s="191">
        <v>1266</v>
      </c>
      <c r="G93" s="558">
        <v>1.799931756141947</v>
      </c>
      <c r="H93" s="191">
        <v>1412</v>
      </c>
      <c r="I93" s="558">
        <v>2.0075068243858052</v>
      </c>
      <c r="J93" s="187">
        <v>1496</v>
      </c>
      <c r="K93" s="542">
        <v>2.1348250470917289</v>
      </c>
      <c r="L93" s="187">
        <v>1625</v>
      </c>
      <c r="M93" s="542">
        <f>SUM(L93/L10)*100</f>
        <v>2.3102075632641457</v>
      </c>
      <c r="N93" s="746">
        <f>SUM(N94:N95)</f>
        <v>1723</v>
      </c>
      <c r="O93" s="747">
        <f>SUM(N93/N10)*100</f>
        <v>2.4632232054782768</v>
      </c>
    </row>
    <row r="94" spans="1:15" ht="15.75" customHeight="1">
      <c r="A94" s="556" t="s">
        <v>454</v>
      </c>
      <c r="B94" s="557">
        <v>376</v>
      </c>
      <c r="C94" s="558">
        <v>1.0577247665128842</v>
      </c>
      <c r="D94" s="191">
        <v>329</v>
      </c>
      <c r="E94" s="558">
        <v>0.91399044338259816</v>
      </c>
      <c r="F94" s="191">
        <v>405</v>
      </c>
      <c r="G94" s="558">
        <v>1.1279451902189048</v>
      </c>
      <c r="H94" s="191">
        <v>430</v>
      </c>
      <c r="I94" s="558">
        <v>1.197571436528714</v>
      </c>
      <c r="J94" s="187">
        <v>425</v>
      </c>
      <c r="K94" s="542">
        <v>1.1892103643180929</v>
      </c>
      <c r="L94" s="187">
        <v>446</v>
      </c>
      <c r="M94" s="542">
        <f>SUM(L94/L11)*100</f>
        <v>1.243899037791103</v>
      </c>
      <c r="N94" s="746">
        <v>469</v>
      </c>
      <c r="O94" s="747">
        <f>SUM(N94/N11)*100</f>
        <v>1.3147935297580668</v>
      </c>
    </row>
    <row r="95" spans="1:15" ht="15.75" customHeight="1">
      <c r="A95" s="556" t="s">
        <v>455</v>
      </c>
      <c r="B95" s="557">
        <v>770</v>
      </c>
      <c r="C95" s="558">
        <v>2.2528453143743232</v>
      </c>
      <c r="D95" s="191">
        <v>662</v>
      </c>
      <c r="E95" s="558">
        <v>1.921346684080685</v>
      </c>
      <c r="F95" s="191">
        <v>861</v>
      </c>
      <c r="G95" s="558">
        <v>2.5007261109497532</v>
      </c>
      <c r="H95" s="191">
        <v>982</v>
      </c>
      <c r="I95" s="558">
        <v>2.8521638106302643</v>
      </c>
      <c r="J95" s="187">
        <v>1071</v>
      </c>
      <c r="K95" s="542">
        <v>3.1189935348593396</v>
      </c>
      <c r="L95" s="187">
        <v>1179</v>
      </c>
      <c r="M95" s="542">
        <f>SUM(L95/L12)*100</f>
        <v>3.418877772944759</v>
      </c>
      <c r="N95" s="746">
        <v>1254</v>
      </c>
      <c r="O95" s="747">
        <f>SUM(N95/N12)*100</f>
        <v>3.6583231227026078</v>
      </c>
    </row>
    <row r="96" spans="1:15" ht="7.5" customHeight="1">
      <c r="A96" s="559"/>
      <c r="B96" s="560"/>
      <c r="C96" s="561"/>
      <c r="D96" s="560"/>
      <c r="E96" s="561"/>
      <c r="F96" s="560"/>
      <c r="G96" s="561"/>
      <c r="H96" s="560"/>
      <c r="I96" s="561"/>
      <c r="J96" s="561"/>
      <c r="K96" s="561"/>
      <c r="L96" s="560"/>
      <c r="M96" s="561"/>
      <c r="N96" s="757"/>
      <c r="O96" s="758"/>
    </row>
    <row r="97" spans="1:15" ht="7.5" customHeight="1">
      <c r="A97" s="562"/>
      <c r="B97" s="191"/>
      <c r="C97" s="558"/>
      <c r="D97" s="191"/>
      <c r="E97" s="558"/>
      <c r="F97" s="191"/>
      <c r="G97" s="558"/>
      <c r="H97" s="191"/>
      <c r="I97" s="558"/>
      <c r="J97" s="558"/>
      <c r="K97" s="558"/>
      <c r="L97" s="191"/>
      <c r="M97" s="558"/>
      <c r="N97" s="191"/>
      <c r="O97" s="558"/>
    </row>
    <row r="98" spans="1:15" ht="7.5" customHeight="1">
      <c r="A98" s="562"/>
      <c r="B98" s="191"/>
      <c r="C98" s="558"/>
      <c r="D98" s="191"/>
      <c r="E98" s="558"/>
      <c r="F98" s="191"/>
      <c r="G98" s="558"/>
      <c r="H98" s="191"/>
      <c r="I98" s="558"/>
      <c r="J98" s="558"/>
      <c r="K98" s="558"/>
      <c r="L98" s="191"/>
      <c r="M98" s="558"/>
      <c r="N98" s="191"/>
      <c r="O98" s="558"/>
    </row>
    <row r="99" spans="1:15" s="27" customFormat="1" ht="18" customHeight="1">
      <c r="A99" s="563" t="s">
        <v>324</v>
      </c>
      <c r="B99" s="564"/>
      <c r="C99" s="565"/>
      <c r="D99" s="565"/>
      <c r="E99" s="565"/>
      <c r="F99" s="1063"/>
      <c r="G99" s="1063"/>
      <c r="H99" s="1063"/>
      <c r="I99" s="1063"/>
      <c r="J99" s="566"/>
      <c r="K99" s="566"/>
      <c r="L99" s="1063"/>
      <c r="M99" s="1063"/>
      <c r="N99" s="1063"/>
      <c r="O99" s="1063"/>
    </row>
    <row r="100" spans="1:15" s="27" customFormat="1" ht="16.5">
      <c r="A100" s="567" t="s">
        <v>354</v>
      </c>
      <c r="B100" s="564"/>
      <c r="C100" s="565"/>
      <c r="D100" s="565"/>
      <c r="E100" s="565"/>
      <c r="F100" s="564"/>
      <c r="G100" s="565"/>
      <c r="H100" s="564"/>
      <c r="I100" s="565"/>
      <c r="J100" s="565"/>
      <c r="K100" s="565"/>
      <c r="L100" s="564"/>
      <c r="M100" s="565"/>
      <c r="N100" s="564"/>
      <c r="O100" s="565"/>
    </row>
    <row r="101" spans="1:15" s="27" customFormat="1" ht="16.5">
      <c r="A101" s="995" t="s">
        <v>768</v>
      </c>
      <c r="B101" s="191"/>
      <c r="C101" s="558"/>
      <c r="D101" s="558"/>
      <c r="E101" s="558"/>
      <c r="F101" s="191"/>
      <c r="G101" s="558"/>
      <c r="H101" s="191"/>
      <c r="I101" s="558"/>
      <c r="J101" s="558"/>
      <c r="K101" s="558"/>
      <c r="L101" s="191"/>
      <c r="M101" s="558"/>
      <c r="N101" s="191"/>
      <c r="O101" s="558"/>
    </row>
    <row r="102" spans="1:15">
      <c r="A102" s="568"/>
      <c r="B102" s="28"/>
      <c r="C102" s="28"/>
      <c r="D102" s="28"/>
      <c r="E102" s="28"/>
      <c r="F102" s="28"/>
      <c r="G102" s="28"/>
    </row>
    <row r="103" spans="1:15">
      <c r="A103" s="569"/>
      <c r="B103" s="28"/>
      <c r="C103" s="28"/>
      <c r="D103" s="28"/>
      <c r="E103" s="28"/>
      <c r="F103" s="28"/>
      <c r="G103" s="28"/>
    </row>
    <row r="104" spans="1:15">
      <c r="A104" s="569"/>
      <c r="B104" s="28"/>
      <c r="C104" s="28"/>
      <c r="D104" s="28"/>
      <c r="E104" s="28"/>
      <c r="F104" s="28"/>
      <c r="G104" s="28"/>
    </row>
    <row r="105" spans="1:15">
      <c r="A105" s="265"/>
      <c r="B105" s="28"/>
      <c r="C105" s="28"/>
      <c r="D105" s="28"/>
      <c r="E105" s="28"/>
      <c r="F105" s="28"/>
      <c r="G105" s="28"/>
    </row>
    <row r="106" spans="1:15">
      <c r="A106" s="568"/>
      <c r="B106" s="28"/>
      <c r="C106" s="28"/>
      <c r="D106" s="28"/>
      <c r="E106" s="28"/>
      <c r="F106" s="28"/>
      <c r="G106" s="28"/>
    </row>
    <row r="107" spans="1:15">
      <c r="A107" s="569"/>
      <c r="B107" s="28"/>
      <c r="C107" s="28"/>
      <c r="D107" s="28"/>
      <c r="E107" s="28"/>
      <c r="F107" s="28"/>
      <c r="G107" s="28"/>
    </row>
    <row r="108" spans="1:15">
      <c r="A108" s="569"/>
      <c r="B108" s="28"/>
      <c r="C108" s="28"/>
      <c r="D108" s="28"/>
      <c r="E108" s="28"/>
      <c r="F108" s="28"/>
      <c r="G108" s="28"/>
    </row>
    <row r="109" spans="1:15">
      <c r="B109" s="28"/>
      <c r="C109" s="28"/>
      <c r="D109" s="28"/>
      <c r="E109" s="28"/>
      <c r="F109" s="28"/>
      <c r="G109" s="28"/>
    </row>
    <row r="110" spans="1:15">
      <c r="B110" s="28"/>
      <c r="C110" s="28"/>
      <c r="D110" s="28"/>
      <c r="E110" s="28"/>
      <c r="F110" s="28"/>
      <c r="G110" s="28"/>
    </row>
    <row r="111" spans="1:15">
      <c r="B111" s="28"/>
      <c r="C111" s="28"/>
      <c r="D111" s="28"/>
      <c r="E111" s="28"/>
      <c r="F111" s="28"/>
      <c r="G111" s="28"/>
    </row>
    <row r="112" spans="1:15">
      <c r="B112" s="28"/>
      <c r="C112" s="28"/>
      <c r="D112" s="28"/>
      <c r="E112" s="28"/>
      <c r="F112" s="28"/>
      <c r="G112" s="28"/>
    </row>
    <row r="113" spans="2:7">
      <c r="B113" s="28"/>
      <c r="C113" s="28"/>
      <c r="D113" s="28"/>
      <c r="E113" s="28"/>
      <c r="F113" s="28"/>
      <c r="G113" s="28"/>
    </row>
    <row r="114" spans="2:7">
      <c r="B114" s="28"/>
      <c r="C114" s="28"/>
      <c r="D114" s="28"/>
      <c r="E114" s="28"/>
      <c r="F114" s="28"/>
      <c r="G114" s="28"/>
    </row>
    <row r="115" spans="2:7">
      <c r="B115" s="28"/>
      <c r="C115" s="28"/>
      <c r="D115" s="28"/>
      <c r="E115" s="28"/>
      <c r="F115" s="28"/>
      <c r="G115" s="28"/>
    </row>
    <row r="116" spans="2:7">
      <c r="B116" s="28"/>
      <c r="C116" s="28"/>
      <c r="D116" s="28"/>
      <c r="E116" s="28"/>
      <c r="F116" s="28"/>
      <c r="G116" s="28"/>
    </row>
    <row r="117" spans="2:7">
      <c r="B117" s="28"/>
      <c r="C117" s="28"/>
      <c r="D117" s="28"/>
      <c r="E117" s="28"/>
      <c r="F117" s="28"/>
      <c r="G117" s="28"/>
    </row>
    <row r="118" spans="2:7">
      <c r="B118" s="28"/>
      <c r="C118" s="28"/>
      <c r="D118" s="28"/>
      <c r="E118" s="28"/>
      <c r="F118" s="28"/>
      <c r="G118" s="28"/>
    </row>
    <row r="119" spans="2:7">
      <c r="B119" s="28"/>
      <c r="C119" s="28"/>
      <c r="D119" s="28"/>
      <c r="E119" s="28"/>
      <c r="F119" s="28"/>
      <c r="G119" s="28"/>
    </row>
    <row r="120" spans="2:7">
      <c r="B120" s="28"/>
      <c r="C120" s="28"/>
      <c r="D120" s="28"/>
      <c r="E120" s="28"/>
      <c r="F120" s="28"/>
      <c r="G120" s="28"/>
    </row>
    <row r="121" spans="2:7">
      <c r="B121" s="28"/>
      <c r="C121" s="28"/>
      <c r="D121" s="28"/>
      <c r="E121" s="28"/>
      <c r="F121" s="28"/>
      <c r="G121" s="28"/>
    </row>
    <row r="122" spans="2:7">
      <c r="B122" s="28"/>
      <c r="C122" s="28"/>
      <c r="D122" s="28"/>
      <c r="E122" s="28"/>
      <c r="F122" s="28"/>
      <c r="G122" s="28"/>
    </row>
    <row r="123" spans="2:7">
      <c r="B123" s="28"/>
      <c r="C123" s="28"/>
      <c r="D123" s="28"/>
      <c r="E123" s="28"/>
      <c r="F123" s="28"/>
      <c r="G123" s="28"/>
    </row>
    <row r="124" spans="2:7">
      <c r="B124" s="28"/>
      <c r="C124" s="28"/>
      <c r="D124" s="28"/>
      <c r="E124" s="28"/>
      <c r="F124" s="28"/>
      <c r="G124" s="28"/>
    </row>
    <row r="125" spans="2:7">
      <c r="B125" s="28"/>
      <c r="C125" s="28"/>
      <c r="D125" s="28"/>
      <c r="E125" s="28"/>
      <c r="F125" s="28"/>
      <c r="G125" s="28"/>
    </row>
    <row r="126" spans="2:7">
      <c r="B126" s="28"/>
      <c r="C126" s="28"/>
      <c r="D126" s="28"/>
      <c r="E126" s="28"/>
      <c r="F126" s="28"/>
      <c r="G126" s="28"/>
    </row>
    <row r="127" spans="2:7">
      <c r="B127" s="28"/>
      <c r="C127" s="28"/>
      <c r="D127" s="28"/>
      <c r="E127" s="28"/>
      <c r="F127" s="28"/>
      <c r="G127" s="28"/>
    </row>
    <row r="128" spans="2:7">
      <c r="B128" s="28"/>
      <c r="C128" s="28"/>
      <c r="D128" s="28"/>
      <c r="E128" s="28"/>
      <c r="F128" s="28"/>
      <c r="G128" s="28"/>
    </row>
    <row r="129" spans="2:7">
      <c r="B129" s="28"/>
      <c r="C129" s="28"/>
      <c r="D129" s="28"/>
      <c r="E129" s="28"/>
      <c r="F129" s="28"/>
      <c r="G129" s="28"/>
    </row>
    <row r="130" spans="2:7">
      <c r="B130" s="28"/>
      <c r="C130" s="28"/>
      <c r="D130" s="28"/>
      <c r="E130" s="28"/>
      <c r="F130" s="28"/>
      <c r="G130" s="28"/>
    </row>
    <row r="131" spans="2:7">
      <c r="B131" s="28"/>
      <c r="C131" s="28"/>
      <c r="D131" s="28"/>
      <c r="E131" s="28"/>
      <c r="F131" s="28"/>
      <c r="G131" s="28"/>
    </row>
    <row r="132" spans="2:7">
      <c r="B132" s="28"/>
      <c r="C132" s="28"/>
      <c r="D132" s="28"/>
      <c r="E132" s="28"/>
      <c r="F132" s="28"/>
      <c r="G132" s="28"/>
    </row>
    <row r="133" spans="2:7">
      <c r="B133" s="28"/>
      <c r="C133" s="28"/>
      <c r="D133" s="28"/>
      <c r="E133" s="28"/>
      <c r="F133" s="28"/>
      <c r="G133" s="28"/>
    </row>
    <row r="134" spans="2:7">
      <c r="B134" s="28"/>
      <c r="C134" s="28"/>
      <c r="D134" s="28"/>
      <c r="E134" s="28"/>
      <c r="F134" s="28"/>
      <c r="G134" s="28"/>
    </row>
    <row r="135" spans="2:7">
      <c r="B135" s="28"/>
      <c r="C135" s="28"/>
      <c r="D135" s="28"/>
      <c r="E135" s="28"/>
      <c r="F135" s="28"/>
      <c r="G135" s="28"/>
    </row>
    <row r="136" spans="2:7">
      <c r="B136" s="28"/>
      <c r="C136" s="28"/>
      <c r="D136" s="28"/>
      <c r="E136" s="28"/>
      <c r="F136" s="28"/>
      <c r="G136" s="28"/>
    </row>
    <row r="137" spans="2:7">
      <c r="B137" s="28"/>
      <c r="C137" s="28"/>
      <c r="D137" s="28"/>
      <c r="E137" s="28"/>
      <c r="F137" s="28"/>
      <c r="G137" s="28"/>
    </row>
    <row r="138" spans="2:7">
      <c r="B138" s="28"/>
      <c r="C138" s="28"/>
      <c r="D138" s="28"/>
      <c r="E138" s="28"/>
      <c r="F138" s="28"/>
      <c r="G138" s="28"/>
    </row>
    <row r="139" spans="2:7">
      <c r="B139" s="28"/>
      <c r="C139" s="28"/>
      <c r="D139" s="28"/>
      <c r="E139" s="28"/>
      <c r="F139" s="28"/>
      <c r="G139" s="28"/>
    </row>
    <row r="140" spans="2:7">
      <c r="B140" s="28"/>
      <c r="C140" s="28"/>
      <c r="D140" s="28"/>
      <c r="E140" s="28"/>
      <c r="F140" s="28"/>
      <c r="G140" s="28"/>
    </row>
    <row r="141" spans="2:7">
      <c r="B141" s="28"/>
      <c r="C141" s="28"/>
      <c r="D141" s="28"/>
      <c r="E141" s="28"/>
      <c r="F141" s="28"/>
      <c r="G141" s="28"/>
    </row>
    <row r="142" spans="2:7">
      <c r="B142" s="28"/>
      <c r="C142" s="28"/>
      <c r="D142" s="28"/>
      <c r="E142" s="28"/>
      <c r="F142" s="28"/>
      <c r="G142" s="28"/>
    </row>
    <row r="143" spans="2:7">
      <c r="B143" s="28"/>
      <c r="C143" s="28"/>
      <c r="D143" s="28"/>
      <c r="E143" s="28"/>
      <c r="F143" s="28"/>
      <c r="G143" s="28"/>
    </row>
    <row r="144" spans="2:7">
      <c r="B144" s="28"/>
      <c r="C144" s="28"/>
      <c r="D144" s="28"/>
      <c r="E144" s="28"/>
      <c r="F144" s="28"/>
      <c r="G144" s="28"/>
    </row>
    <row r="145" spans="2:7">
      <c r="B145" s="28"/>
      <c r="C145" s="28"/>
      <c r="D145" s="28"/>
      <c r="E145" s="28"/>
      <c r="F145" s="28"/>
      <c r="G145" s="28"/>
    </row>
    <row r="146" spans="2:7">
      <c r="B146" s="28"/>
      <c r="C146" s="28"/>
      <c r="D146" s="28"/>
      <c r="E146" s="28"/>
      <c r="F146" s="28"/>
      <c r="G146" s="28"/>
    </row>
    <row r="147" spans="2:7">
      <c r="B147" s="28"/>
      <c r="C147" s="28"/>
      <c r="D147" s="28"/>
      <c r="E147" s="28"/>
      <c r="F147" s="28"/>
      <c r="G147" s="28"/>
    </row>
    <row r="148" spans="2:7">
      <c r="B148" s="28"/>
      <c r="C148" s="28"/>
      <c r="D148" s="28"/>
      <c r="E148" s="28"/>
      <c r="F148" s="28"/>
      <c r="G148" s="28"/>
    </row>
    <row r="149" spans="2:7">
      <c r="B149" s="28"/>
      <c r="C149" s="28"/>
      <c r="D149" s="28"/>
      <c r="E149" s="28"/>
      <c r="F149" s="28"/>
      <c r="G149" s="28"/>
    </row>
    <row r="150" spans="2:7">
      <c r="B150" s="28"/>
      <c r="C150" s="28"/>
      <c r="D150" s="28"/>
      <c r="E150" s="28"/>
      <c r="F150" s="28"/>
      <c r="G150" s="28"/>
    </row>
    <row r="151" spans="2:7">
      <c r="B151" s="28"/>
      <c r="C151" s="28"/>
      <c r="D151" s="28"/>
      <c r="E151" s="28"/>
      <c r="F151" s="28"/>
      <c r="G151" s="28"/>
    </row>
    <row r="152" spans="2:7">
      <c r="B152" s="28"/>
      <c r="C152" s="28"/>
      <c r="D152" s="28"/>
      <c r="E152" s="28"/>
      <c r="F152" s="28"/>
      <c r="G152" s="28"/>
    </row>
    <row r="153" spans="2:7">
      <c r="B153" s="28"/>
      <c r="C153" s="28"/>
      <c r="D153" s="28"/>
      <c r="E153" s="28"/>
      <c r="F153" s="28"/>
      <c r="G153" s="28"/>
    </row>
    <row r="154" spans="2:7">
      <c r="B154" s="28"/>
      <c r="C154" s="28"/>
      <c r="D154" s="28"/>
      <c r="E154" s="28"/>
      <c r="F154" s="28"/>
      <c r="G154" s="28"/>
    </row>
    <row r="155" spans="2:7">
      <c r="B155" s="28"/>
      <c r="C155" s="28"/>
      <c r="D155" s="28"/>
      <c r="E155" s="28"/>
      <c r="F155" s="28"/>
      <c r="G155" s="28"/>
    </row>
    <row r="156" spans="2:7">
      <c r="B156" s="28"/>
      <c r="C156" s="28"/>
      <c r="D156" s="28"/>
      <c r="E156" s="28"/>
      <c r="F156" s="28"/>
      <c r="G156" s="28"/>
    </row>
    <row r="157" spans="2:7">
      <c r="B157" s="28"/>
      <c r="C157" s="28"/>
      <c r="D157" s="28"/>
      <c r="E157" s="28"/>
      <c r="F157" s="28"/>
      <c r="G157" s="28"/>
    </row>
    <row r="158" spans="2:7">
      <c r="B158" s="28"/>
      <c r="C158" s="28"/>
      <c r="D158" s="28"/>
      <c r="E158" s="28"/>
      <c r="F158" s="28"/>
      <c r="G158" s="28"/>
    </row>
    <row r="159" spans="2:7">
      <c r="B159" s="28"/>
      <c r="C159" s="28"/>
      <c r="D159" s="28"/>
      <c r="E159" s="28"/>
      <c r="F159" s="28"/>
      <c r="G159" s="28"/>
    </row>
    <row r="160" spans="2:7">
      <c r="B160" s="28"/>
      <c r="C160" s="28"/>
      <c r="D160" s="28"/>
      <c r="E160" s="28"/>
      <c r="F160" s="28"/>
      <c r="G160" s="28"/>
    </row>
    <row r="161" spans="2:7">
      <c r="B161" s="28"/>
      <c r="C161" s="28"/>
      <c r="D161" s="28"/>
      <c r="E161" s="28"/>
      <c r="F161" s="28"/>
      <c r="G161" s="28"/>
    </row>
    <row r="162" spans="2:7">
      <c r="B162" s="28"/>
      <c r="C162" s="28"/>
      <c r="D162" s="28"/>
      <c r="E162" s="28"/>
      <c r="F162" s="28"/>
      <c r="G162" s="28"/>
    </row>
    <row r="163" spans="2:7">
      <c r="B163" s="28"/>
      <c r="C163" s="28"/>
      <c r="D163" s="28"/>
      <c r="E163" s="28"/>
      <c r="F163" s="28"/>
      <c r="G163" s="28"/>
    </row>
    <row r="164" spans="2:7">
      <c r="B164" s="28"/>
      <c r="C164" s="28"/>
      <c r="D164" s="28"/>
      <c r="E164" s="28"/>
      <c r="F164" s="28"/>
      <c r="G164" s="28"/>
    </row>
    <row r="165" spans="2:7">
      <c r="B165" s="28"/>
      <c r="C165" s="28"/>
      <c r="D165" s="28"/>
      <c r="E165" s="28"/>
      <c r="F165" s="28"/>
      <c r="G165" s="28"/>
    </row>
    <row r="166" spans="2:7">
      <c r="B166" s="28"/>
      <c r="C166" s="28"/>
      <c r="D166" s="28"/>
      <c r="E166" s="28"/>
      <c r="F166" s="28"/>
      <c r="G166" s="28"/>
    </row>
    <row r="167" spans="2:7">
      <c r="B167" s="28"/>
      <c r="C167" s="28"/>
      <c r="D167" s="28"/>
      <c r="E167" s="28"/>
      <c r="F167" s="28"/>
      <c r="G167" s="28"/>
    </row>
    <row r="168" spans="2:7">
      <c r="B168" s="28"/>
      <c r="C168" s="28"/>
      <c r="D168" s="28"/>
      <c r="E168" s="28"/>
      <c r="F168" s="28"/>
      <c r="G168" s="28"/>
    </row>
    <row r="169" spans="2:7">
      <c r="B169" s="28"/>
      <c r="C169" s="28"/>
      <c r="D169" s="28"/>
      <c r="E169" s="28"/>
      <c r="F169" s="28"/>
      <c r="G169" s="28"/>
    </row>
    <row r="170" spans="2:7">
      <c r="B170" s="28"/>
      <c r="C170" s="28"/>
      <c r="D170" s="28"/>
      <c r="E170" s="28"/>
      <c r="F170" s="28"/>
      <c r="G170" s="28"/>
    </row>
    <row r="171" spans="2:7">
      <c r="B171" s="28"/>
      <c r="C171" s="28"/>
      <c r="D171" s="28"/>
      <c r="E171" s="28"/>
      <c r="F171" s="28"/>
      <c r="G171" s="28"/>
    </row>
    <row r="172" spans="2:7">
      <c r="B172" s="28"/>
      <c r="C172" s="28"/>
      <c r="D172" s="28"/>
      <c r="E172" s="28"/>
      <c r="F172" s="28"/>
      <c r="G172" s="28"/>
    </row>
    <row r="173" spans="2:7">
      <c r="B173" s="28"/>
      <c r="C173" s="28"/>
      <c r="D173" s="28"/>
      <c r="E173" s="28"/>
      <c r="F173" s="28"/>
      <c r="G173" s="28"/>
    </row>
    <row r="174" spans="2:7">
      <c r="B174" s="28"/>
      <c r="C174" s="28"/>
      <c r="D174" s="28"/>
      <c r="E174" s="28"/>
      <c r="F174" s="28"/>
      <c r="G174" s="28"/>
    </row>
    <row r="175" spans="2:7">
      <c r="B175" s="28"/>
      <c r="C175" s="28"/>
      <c r="D175" s="28"/>
      <c r="E175" s="28"/>
      <c r="F175" s="28"/>
      <c r="G175" s="28"/>
    </row>
    <row r="176" spans="2:7">
      <c r="B176" s="28"/>
      <c r="C176" s="28"/>
      <c r="D176" s="28"/>
      <c r="E176" s="28"/>
      <c r="F176" s="28"/>
      <c r="G176" s="28"/>
    </row>
    <row r="177" spans="2:7">
      <c r="B177" s="28"/>
      <c r="C177" s="28"/>
      <c r="D177" s="28"/>
      <c r="E177" s="28"/>
      <c r="F177" s="28"/>
      <c r="G177" s="28"/>
    </row>
    <row r="178" spans="2:7">
      <c r="B178" s="28"/>
      <c r="C178" s="28"/>
      <c r="D178" s="28"/>
      <c r="E178" s="28"/>
      <c r="F178" s="28"/>
      <c r="G178" s="28"/>
    </row>
    <row r="179" spans="2:7">
      <c r="B179" s="28"/>
      <c r="C179" s="28"/>
      <c r="D179" s="28"/>
      <c r="E179" s="28"/>
      <c r="F179" s="28"/>
      <c r="G179" s="28"/>
    </row>
    <row r="180" spans="2:7">
      <c r="B180" s="28"/>
      <c r="C180" s="28"/>
      <c r="D180" s="28"/>
      <c r="E180" s="28"/>
      <c r="F180" s="28"/>
      <c r="G180" s="28"/>
    </row>
    <row r="181" spans="2:7">
      <c r="B181" s="28"/>
      <c r="C181" s="28"/>
      <c r="D181" s="28"/>
      <c r="E181" s="28"/>
      <c r="F181" s="28"/>
      <c r="G181" s="28"/>
    </row>
    <row r="182" spans="2:7">
      <c r="B182" s="28"/>
      <c r="C182" s="28"/>
      <c r="D182" s="28"/>
      <c r="E182" s="28"/>
      <c r="F182" s="28"/>
      <c r="G182" s="28"/>
    </row>
    <row r="183" spans="2:7">
      <c r="B183" s="28"/>
      <c r="C183" s="28"/>
      <c r="D183" s="28"/>
      <c r="E183" s="28"/>
      <c r="F183" s="28"/>
      <c r="G183" s="28"/>
    </row>
    <row r="184" spans="2:7">
      <c r="B184" s="28"/>
      <c r="C184" s="28"/>
      <c r="D184" s="28"/>
      <c r="E184" s="28"/>
      <c r="F184" s="28"/>
      <c r="G184" s="28"/>
    </row>
    <row r="185" spans="2:7">
      <c r="B185" s="28"/>
      <c r="C185" s="28"/>
      <c r="D185" s="28"/>
      <c r="E185" s="28"/>
      <c r="F185" s="28"/>
      <c r="G185" s="28"/>
    </row>
    <row r="186" spans="2:7">
      <c r="B186" s="28"/>
      <c r="C186" s="28"/>
      <c r="D186" s="28"/>
      <c r="E186" s="28"/>
      <c r="F186" s="28"/>
      <c r="G186" s="28"/>
    </row>
    <row r="187" spans="2:7">
      <c r="B187" s="28"/>
      <c r="C187" s="28"/>
      <c r="D187" s="28"/>
      <c r="E187" s="28"/>
      <c r="F187" s="28"/>
      <c r="G187" s="28"/>
    </row>
    <row r="188" spans="2:7">
      <c r="B188" s="28"/>
      <c r="C188" s="28"/>
      <c r="D188" s="28"/>
      <c r="E188" s="28"/>
      <c r="F188" s="28"/>
      <c r="G188" s="28"/>
    </row>
    <row r="189" spans="2:7">
      <c r="B189" s="28"/>
      <c r="C189" s="28"/>
      <c r="D189" s="28"/>
      <c r="E189" s="28"/>
      <c r="F189" s="28"/>
      <c r="G189" s="28"/>
    </row>
    <row r="190" spans="2:7">
      <c r="B190" s="28"/>
      <c r="C190" s="28"/>
      <c r="D190" s="28"/>
      <c r="E190" s="28"/>
      <c r="F190" s="28"/>
      <c r="G190" s="28"/>
    </row>
    <row r="191" spans="2:7">
      <c r="B191" s="28"/>
      <c r="C191" s="28"/>
      <c r="D191" s="28"/>
      <c r="E191" s="28"/>
      <c r="F191" s="28"/>
      <c r="G191" s="28"/>
    </row>
    <row r="192" spans="2:7">
      <c r="B192" s="28"/>
      <c r="C192" s="28"/>
      <c r="D192" s="28"/>
      <c r="E192" s="28"/>
      <c r="F192" s="28"/>
      <c r="G192" s="28"/>
    </row>
    <row r="193" spans="2:7">
      <c r="B193" s="28"/>
      <c r="C193" s="28"/>
      <c r="D193" s="28"/>
      <c r="E193" s="28"/>
      <c r="F193" s="28"/>
      <c r="G193" s="28"/>
    </row>
    <row r="194" spans="2:7">
      <c r="B194" s="28"/>
      <c r="C194" s="28"/>
      <c r="D194" s="28"/>
      <c r="E194" s="28"/>
      <c r="F194" s="28"/>
      <c r="G194" s="28"/>
    </row>
    <row r="195" spans="2:7">
      <c r="B195" s="28"/>
      <c r="C195" s="28"/>
      <c r="D195" s="28"/>
      <c r="E195" s="28"/>
      <c r="F195" s="28"/>
      <c r="G195" s="28"/>
    </row>
    <row r="196" spans="2:7">
      <c r="B196" s="28"/>
      <c r="C196" s="28"/>
      <c r="D196" s="28"/>
      <c r="E196" s="28"/>
      <c r="F196" s="28"/>
      <c r="G196" s="28"/>
    </row>
    <row r="197" spans="2:7">
      <c r="B197" s="28"/>
      <c r="C197" s="28"/>
      <c r="D197" s="28"/>
      <c r="E197" s="28"/>
      <c r="F197" s="28"/>
      <c r="G197" s="28"/>
    </row>
    <row r="198" spans="2:7">
      <c r="B198" s="28"/>
      <c r="C198" s="28"/>
      <c r="D198" s="28"/>
      <c r="E198" s="28"/>
      <c r="F198" s="28"/>
      <c r="G198" s="28"/>
    </row>
    <row r="199" spans="2:7">
      <c r="B199" s="28"/>
      <c r="C199" s="28"/>
      <c r="D199" s="28"/>
      <c r="E199" s="28"/>
      <c r="F199" s="28"/>
      <c r="G199" s="28"/>
    </row>
    <row r="200" spans="2:7">
      <c r="B200" s="28"/>
      <c r="C200" s="28"/>
      <c r="D200" s="28"/>
      <c r="E200" s="28"/>
      <c r="F200" s="28"/>
      <c r="G200" s="28"/>
    </row>
    <row r="201" spans="2:7">
      <c r="B201" s="28"/>
      <c r="C201" s="28"/>
      <c r="D201" s="28"/>
      <c r="E201" s="28"/>
      <c r="F201" s="28"/>
      <c r="G201" s="28"/>
    </row>
    <row r="202" spans="2:7">
      <c r="B202" s="28"/>
      <c r="C202" s="28"/>
      <c r="D202" s="28"/>
      <c r="E202" s="28"/>
      <c r="F202" s="28"/>
      <c r="G202" s="28"/>
    </row>
    <row r="203" spans="2:7">
      <c r="B203" s="28"/>
      <c r="C203" s="28"/>
      <c r="D203" s="28"/>
      <c r="E203" s="28"/>
      <c r="F203" s="28"/>
      <c r="G203" s="28"/>
    </row>
    <row r="204" spans="2:7">
      <c r="B204" s="28"/>
      <c r="C204" s="28"/>
      <c r="D204" s="28"/>
      <c r="E204" s="28"/>
      <c r="F204" s="28"/>
      <c r="G204" s="28"/>
    </row>
    <row r="205" spans="2:7">
      <c r="B205" s="28"/>
      <c r="C205" s="28"/>
      <c r="D205" s="28"/>
      <c r="E205" s="28"/>
      <c r="F205" s="28"/>
      <c r="G205" s="28"/>
    </row>
    <row r="206" spans="2:7">
      <c r="B206" s="28"/>
      <c r="C206" s="28"/>
      <c r="D206" s="28"/>
      <c r="E206" s="28"/>
      <c r="F206" s="28"/>
      <c r="G206" s="28"/>
    </row>
    <row r="207" spans="2:7">
      <c r="B207" s="28"/>
      <c r="C207" s="28"/>
      <c r="D207" s="28"/>
      <c r="E207" s="28"/>
      <c r="F207" s="28"/>
      <c r="G207" s="28"/>
    </row>
    <row r="208" spans="2:7">
      <c r="B208" s="28"/>
      <c r="C208" s="28"/>
      <c r="D208" s="28"/>
      <c r="E208" s="28"/>
      <c r="F208" s="28"/>
      <c r="G208" s="28"/>
    </row>
    <row r="209" spans="2:7">
      <c r="B209" s="28"/>
      <c r="C209" s="28"/>
      <c r="D209" s="28"/>
      <c r="E209" s="28"/>
      <c r="F209" s="28"/>
      <c r="G209" s="28"/>
    </row>
    <row r="210" spans="2:7">
      <c r="B210" s="28"/>
      <c r="C210" s="28"/>
      <c r="D210" s="28"/>
      <c r="E210" s="28"/>
      <c r="F210" s="28"/>
      <c r="G210" s="28"/>
    </row>
    <row r="211" spans="2:7">
      <c r="B211" s="28"/>
      <c r="C211" s="28"/>
      <c r="D211" s="28"/>
      <c r="E211" s="28"/>
      <c r="F211" s="28"/>
      <c r="G211" s="28"/>
    </row>
    <row r="212" spans="2:7">
      <c r="B212" s="28"/>
      <c r="C212" s="28"/>
      <c r="D212" s="28"/>
      <c r="E212" s="28"/>
      <c r="F212" s="28"/>
      <c r="G212" s="28"/>
    </row>
    <row r="213" spans="2:7">
      <c r="B213" s="28"/>
      <c r="C213" s="28"/>
      <c r="D213" s="28"/>
      <c r="E213" s="28"/>
      <c r="F213" s="28"/>
      <c r="G213" s="28"/>
    </row>
    <row r="214" spans="2:7">
      <c r="B214" s="28"/>
      <c r="C214" s="28"/>
      <c r="D214" s="28"/>
      <c r="E214" s="28"/>
      <c r="F214" s="28"/>
      <c r="G214" s="28"/>
    </row>
    <row r="215" spans="2:7">
      <c r="B215" s="28"/>
      <c r="C215" s="28"/>
      <c r="D215" s="28"/>
      <c r="E215" s="28"/>
      <c r="F215" s="28"/>
      <c r="G215" s="28"/>
    </row>
    <row r="216" spans="2:7">
      <c r="B216" s="28"/>
      <c r="C216" s="28"/>
      <c r="D216" s="28"/>
      <c r="E216" s="28"/>
      <c r="F216" s="28"/>
      <c r="G216" s="28"/>
    </row>
    <row r="217" spans="2:7">
      <c r="B217" s="28"/>
      <c r="C217" s="28"/>
      <c r="D217" s="28"/>
      <c r="E217" s="28"/>
      <c r="F217" s="28"/>
      <c r="G217" s="28"/>
    </row>
    <row r="218" spans="2:7">
      <c r="B218" s="28"/>
      <c r="C218" s="28"/>
      <c r="D218" s="28"/>
      <c r="E218" s="28"/>
      <c r="F218" s="28"/>
      <c r="G218" s="28"/>
    </row>
    <row r="219" spans="2:7">
      <c r="B219" s="28"/>
      <c r="C219" s="28"/>
      <c r="D219" s="28"/>
      <c r="E219" s="28"/>
      <c r="F219" s="28"/>
      <c r="G219" s="28"/>
    </row>
    <row r="220" spans="2:7">
      <c r="B220" s="28"/>
      <c r="C220" s="28"/>
      <c r="D220" s="28"/>
      <c r="E220" s="28"/>
      <c r="F220" s="28"/>
      <c r="G220" s="28"/>
    </row>
    <row r="221" spans="2:7">
      <c r="B221" s="28"/>
      <c r="C221" s="28"/>
      <c r="D221" s="28"/>
      <c r="E221" s="28"/>
      <c r="F221" s="28"/>
      <c r="G221" s="28"/>
    </row>
    <row r="222" spans="2:7">
      <c r="B222" s="28"/>
      <c r="C222" s="28"/>
      <c r="D222" s="28"/>
      <c r="E222" s="28"/>
      <c r="F222" s="28"/>
      <c r="G222" s="28"/>
    </row>
  </sheetData>
  <mergeCells count="18">
    <mergeCell ref="L50:M50"/>
    <mergeCell ref="D58:E58"/>
    <mergeCell ref="H58:I58"/>
    <mergeCell ref="J58:K58"/>
    <mergeCell ref="L58:M58"/>
    <mergeCell ref="A4:O4"/>
    <mergeCell ref="L99:M99"/>
    <mergeCell ref="F99:G99"/>
    <mergeCell ref="H99:I99"/>
    <mergeCell ref="N7:O7"/>
    <mergeCell ref="N50:O50"/>
    <mergeCell ref="N58:O58"/>
    <mergeCell ref="N99:O99"/>
    <mergeCell ref="J7:K7"/>
    <mergeCell ref="L7:M7"/>
    <mergeCell ref="A55:O55"/>
    <mergeCell ref="H50:I50"/>
    <mergeCell ref="F50:G50"/>
  </mergeCells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9" pageOrder="overThenDown" orientation="portrait" blackAndWhite="1" r:id="rId1"/>
  <headerFooter alignWithMargins="0"/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2"/>
  <sheetViews>
    <sheetView view="pageBreakPreview" zoomScaleNormal="100" zoomScaleSheetLayoutView="100" workbookViewId="0">
      <selection activeCell="P14" sqref="P14"/>
    </sheetView>
  </sheetViews>
  <sheetFormatPr defaultRowHeight="13.5"/>
  <cols>
    <col min="1" max="1" width="6" style="5" customWidth="1"/>
    <col min="2" max="13" width="8.28515625" style="5" bestFit="1" customWidth="1"/>
    <col min="14" max="16" width="8.28515625" style="5" customWidth="1"/>
    <col min="17" max="18" width="8.28515625" style="11" bestFit="1" customWidth="1"/>
    <col min="19" max="19" width="9.140625" style="11" customWidth="1"/>
    <col min="20" max="16384" width="9.140625" style="5"/>
  </cols>
  <sheetData>
    <row r="1" spans="1:19" s="3" customFormat="1" ht="24.95" customHeight="1">
      <c r="A1" s="30" t="s">
        <v>500</v>
      </c>
      <c r="F1" s="17"/>
      <c r="G1" s="17"/>
      <c r="H1" s="17"/>
      <c r="I1" s="17"/>
      <c r="Q1" s="31"/>
      <c r="R1" s="31"/>
      <c r="S1" s="31"/>
    </row>
    <row r="2" spans="1:19" s="4" customFormat="1" ht="33.75">
      <c r="A2" s="1" t="s">
        <v>501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s="4" customFormat="1" ht="17.25" customHeight="1">
      <c r="A3" s="1"/>
      <c r="B3" s="32"/>
      <c r="C3" s="32"/>
      <c r="D3" s="32"/>
      <c r="E3" s="32"/>
      <c r="F3" s="32"/>
      <c r="G3" s="32"/>
      <c r="H3" s="32"/>
      <c r="I3" s="32"/>
      <c r="Q3" s="33"/>
      <c r="R3" s="33"/>
      <c r="S3" s="33"/>
    </row>
    <row r="4" spans="1:19" s="6" customFormat="1" ht="15" customHeight="1" thickBot="1">
      <c r="A4" s="2" t="s">
        <v>357</v>
      </c>
      <c r="B4" s="2"/>
      <c r="C4" s="2"/>
      <c r="D4" s="2"/>
      <c r="E4" s="2"/>
      <c r="F4" s="2"/>
      <c r="G4" s="2"/>
      <c r="H4" s="2"/>
      <c r="I4" s="2"/>
      <c r="Q4" s="34"/>
      <c r="R4" s="34"/>
      <c r="S4" s="34"/>
    </row>
    <row r="5" spans="1:19" s="35" customFormat="1" ht="17.100000000000001" customHeight="1">
      <c r="A5" s="8" t="s">
        <v>358</v>
      </c>
      <c r="B5" s="1071">
        <v>2012</v>
      </c>
      <c r="C5" s="1072"/>
      <c r="D5" s="1073"/>
      <c r="E5" s="1071">
        <v>2013</v>
      </c>
      <c r="F5" s="1072"/>
      <c r="G5" s="1073"/>
      <c r="H5" s="1071">
        <v>2014</v>
      </c>
      <c r="I5" s="1072"/>
      <c r="J5" s="1072"/>
      <c r="K5" s="1071">
        <v>2015</v>
      </c>
      <c r="L5" s="1072"/>
      <c r="M5" s="1073"/>
      <c r="N5" s="1072">
        <v>2016</v>
      </c>
      <c r="O5" s="1072"/>
      <c r="P5" s="1073"/>
      <c r="Q5" s="1078">
        <v>2017</v>
      </c>
      <c r="R5" s="1079"/>
      <c r="S5" s="1079"/>
    </row>
    <row r="6" spans="1:19" s="35" customFormat="1" ht="15" customHeight="1">
      <c r="A6" s="9"/>
      <c r="B6" s="37" t="s">
        <v>359</v>
      </c>
      <c r="C6" s="37" t="s">
        <v>360</v>
      </c>
      <c r="D6" s="37" t="s">
        <v>361</v>
      </c>
      <c r="E6" s="37" t="s">
        <v>359</v>
      </c>
      <c r="F6" s="37" t="s">
        <v>360</v>
      </c>
      <c r="G6" s="37" t="s">
        <v>361</v>
      </c>
      <c r="H6" s="37" t="s">
        <v>359</v>
      </c>
      <c r="I6" s="37" t="s">
        <v>360</v>
      </c>
      <c r="J6" s="37" t="s">
        <v>361</v>
      </c>
      <c r="K6" s="37" t="s">
        <v>359</v>
      </c>
      <c r="L6" s="37" t="s">
        <v>360</v>
      </c>
      <c r="M6" s="37" t="s">
        <v>361</v>
      </c>
      <c r="N6" s="37" t="s">
        <v>31</v>
      </c>
      <c r="O6" s="37" t="s">
        <v>510</v>
      </c>
      <c r="P6" s="37" t="s">
        <v>356</v>
      </c>
      <c r="Q6" s="38" t="s">
        <v>359</v>
      </c>
      <c r="R6" s="38" t="s">
        <v>360</v>
      </c>
      <c r="S6" s="38" t="s">
        <v>361</v>
      </c>
    </row>
    <row r="7" spans="1:19" s="35" customFormat="1">
      <c r="A7" s="10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2"/>
      <c r="O7" s="22"/>
      <c r="P7" s="22"/>
      <c r="Q7" s="40"/>
      <c r="R7" s="40"/>
      <c r="S7" s="40"/>
    </row>
    <row r="8" spans="1:19" s="34" customFormat="1" ht="26.25" customHeight="1">
      <c r="A8" s="41" t="s">
        <v>449</v>
      </c>
      <c r="B8" s="42">
        <v>69727</v>
      </c>
      <c r="C8" s="42">
        <v>35548</v>
      </c>
      <c r="D8" s="42">
        <v>34179</v>
      </c>
      <c r="E8" s="42">
        <v>70638</v>
      </c>
      <c r="F8" s="42">
        <v>36181</v>
      </c>
      <c r="G8" s="42">
        <v>34457</v>
      </c>
      <c r="H8" s="42">
        <v>70451</v>
      </c>
      <c r="I8" s="42">
        <v>35996</v>
      </c>
      <c r="J8" s="42">
        <v>34455</v>
      </c>
      <c r="K8" s="42">
        <v>70336</v>
      </c>
      <c r="L8" s="42">
        <v>35906</v>
      </c>
      <c r="M8" s="42">
        <v>34430</v>
      </c>
      <c r="N8" s="42">
        <v>70076</v>
      </c>
      <c r="O8" s="42">
        <v>35738</v>
      </c>
      <c r="P8" s="42">
        <v>34338</v>
      </c>
      <c r="Q8" s="43">
        <f t="shared" ref="Q8:S8" si="0">SUM(Q10:Q35)+SUM(Q47:Q71)+SUM(Q83:Q107)+SUM(Q119:Q143)</f>
        <v>0</v>
      </c>
      <c r="R8" s="43">
        <f t="shared" si="0"/>
        <v>0</v>
      </c>
      <c r="S8" s="43">
        <f t="shared" si="0"/>
        <v>0</v>
      </c>
    </row>
    <row r="9" spans="1:19" ht="14.25" customHeight="1">
      <c r="A9" s="44"/>
      <c r="B9" s="46"/>
      <c r="C9" s="46"/>
      <c r="D9" s="47"/>
      <c r="E9" s="46"/>
      <c r="F9" s="46"/>
      <c r="G9" s="47"/>
      <c r="H9" s="46"/>
      <c r="I9" s="46"/>
      <c r="J9" s="47"/>
      <c r="K9" s="46"/>
      <c r="L9" s="46"/>
      <c r="M9" s="47"/>
      <c r="N9" s="47"/>
      <c r="O9" s="47"/>
      <c r="P9" s="47"/>
      <c r="Q9" s="48"/>
      <c r="R9" s="48"/>
      <c r="S9" s="49"/>
    </row>
    <row r="10" spans="1:19" ht="22.5" customHeight="1">
      <c r="A10" s="44" t="s">
        <v>362</v>
      </c>
      <c r="B10" s="46">
        <v>486</v>
      </c>
      <c r="C10" s="46">
        <v>237</v>
      </c>
      <c r="D10" s="47">
        <v>249</v>
      </c>
      <c r="E10" s="46">
        <v>438</v>
      </c>
      <c r="F10" s="46">
        <v>220</v>
      </c>
      <c r="G10" s="47">
        <v>218</v>
      </c>
      <c r="H10" s="46">
        <v>406</v>
      </c>
      <c r="I10" s="46">
        <v>197</v>
      </c>
      <c r="J10" s="47">
        <v>209</v>
      </c>
      <c r="K10" s="46">
        <v>462</v>
      </c>
      <c r="L10" s="46">
        <v>245</v>
      </c>
      <c r="M10" s="47">
        <v>217</v>
      </c>
      <c r="N10" s="47">
        <v>390</v>
      </c>
      <c r="O10" s="47">
        <v>219</v>
      </c>
      <c r="P10" s="47">
        <v>171</v>
      </c>
      <c r="Q10" s="50">
        <f>SUM(R10:S10)</f>
        <v>0</v>
      </c>
      <c r="R10" s="51"/>
      <c r="S10" s="52"/>
    </row>
    <row r="11" spans="1:19" ht="22.5" customHeight="1">
      <c r="A11" s="44" t="s">
        <v>363</v>
      </c>
      <c r="B11" s="46">
        <v>467</v>
      </c>
      <c r="C11" s="46">
        <v>232</v>
      </c>
      <c r="D11" s="47">
        <v>235</v>
      </c>
      <c r="E11" s="46">
        <v>503</v>
      </c>
      <c r="F11" s="46">
        <v>257</v>
      </c>
      <c r="G11" s="47">
        <v>246</v>
      </c>
      <c r="H11" s="46">
        <v>447</v>
      </c>
      <c r="I11" s="46">
        <v>223</v>
      </c>
      <c r="J11" s="47">
        <v>224</v>
      </c>
      <c r="K11" s="46">
        <v>425</v>
      </c>
      <c r="L11" s="46">
        <v>207</v>
      </c>
      <c r="M11" s="47">
        <v>218</v>
      </c>
      <c r="N11" s="47">
        <v>458</v>
      </c>
      <c r="O11" s="47">
        <v>235</v>
      </c>
      <c r="P11" s="47">
        <v>223</v>
      </c>
      <c r="Q11" s="50">
        <f t="shared" ref="Q11:Q35" si="1">SUM(R11:S11)</f>
        <v>0</v>
      </c>
      <c r="R11" s="51"/>
      <c r="S11" s="52"/>
    </row>
    <row r="12" spans="1:19" ht="22.5" customHeight="1">
      <c r="A12" s="44" t="s">
        <v>364</v>
      </c>
      <c r="B12" s="46">
        <v>505</v>
      </c>
      <c r="C12" s="46">
        <v>272</v>
      </c>
      <c r="D12" s="47">
        <v>233</v>
      </c>
      <c r="E12" s="46">
        <v>507</v>
      </c>
      <c r="F12" s="46">
        <v>245</v>
      </c>
      <c r="G12" s="47">
        <v>262</v>
      </c>
      <c r="H12" s="46">
        <v>488</v>
      </c>
      <c r="I12" s="46">
        <v>242</v>
      </c>
      <c r="J12" s="47">
        <v>246</v>
      </c>
      <c r="K12" s="46">
        <v>447</v>
      </c>
      <c r="L12" s="46">
        <v>222</v>
      </c>
      <c r="M12" s="47">
        <v>225</v>
      </c>
      <c r="N12" s="47">
        <v>406</v>
      </c>
      <c r="O12" s="47">
        <v>194</v>
      </c>
      <c r="P12" s="47">
        <v>212</v>
      </c>
      <c r="Q12" s="50">
        <f t="shared" si="1"/>
        <v>0</v>
      </c>
      <c r="R12" s="51"/>
      <c r="S12" s="52"/>
    </row>
    <row r="13" spans="1:19" ht="22.5" customHeight="1">
      <c r="A13" s="44" t="s">
        <v>225</v>
      </c>
      <c r="B13" s="46">
        <v>508</v>
      </c>
      <c r="C13" s="46">
        <v>280</v>
      </c>
      <c r="D13" s="47">
        <v>228</v>
      </c>
      <c r="E13" s="46">
        <v>531</v>
      </c>
      <c r="F13" s="46">
        <v>279</v>
      </c>
      <c r="G13" s="47">
        <v>252</v>
      </c>
      <c r="H13" s="46">
        <v>499</v>
      </c>
      <c r="I13" s="46">
        <v>238</v>
      </c>
      <c r="J13" s="47">
        <v>261</v>
      </c>
      <c r="K13" s="46">
        <v>487</v>
      </c>
      <c r="L13" s="46">
        <v>239</v>
      </c>
      <c r="M13" s="47">
        <v>248</v>
      </c>
      <c r="N13" s="47">
        <v>430</v>
      </c>
      <c r="O13" s="47">
        <v>215</v>
      </c>
      <c r="P13" s="47">
        <v>215</v>
      </c>
      <c r="Q13" s="50">
        <f t="shared" si="1"/>
        <v>0</v>
      </c>
      <c r="R13" s="51"/>
      <c r="S13" s="52"/>
    </row>
    <row r="14" spans="1:19" ht="22.5" customHeight="1">
      <c r="A14" s="44" t="s">
        <v>226</v>
      </c>
      <c r="B14" s="46">
        <v>518</v>
      </c>
      <c r="C14" s="46">
        <v>241</v>
      </c>
      <c r="D14" s="47">
        <v>277</v>
      </c>
      <c r="E14" s="46">
        <v>516</v>
      </c>
      <c r="F14" s="46">
        <v>284</v>
      </c>
      <c r="G14" s="47">
        <v>232</v>
      </c>
      <c r="H14" s="46">
        <v>528</v>
      </c>
      <c r="I14" s="46">
        <v>278</v>
      </c>
      <c r="J14" s="47">
        <v>250</v>
      </c>
      <c r="K14" s="46">
        <v>497</v>
      </c>
      <c r="L14" s="46">
        <v>234</v>
      </c>
      <c r="M14" s="47">
        <v>263</v>
      </c>
      <c r="N14" s="47">
        <v>485</v>
      </c>
      <c r="O14" s="47">
        <v>240</v>
      </c>
      <c r="P14" s="47">
        <v>245</v>
      </c>
      <c r="Q14" s="50">
        <f t="shared" si="1"/>
        <v>0</v>
      </c>
      <c r="R14" s="51"/>
      <c r="S14" s="52"/>
    </row>
    <row r="15" spans="1:19" ht="22.5" customHeight="1">
      <c r="A15" s="44" t="s">
        <v>227</v>
      </c>
      <c r="B15" s="46">
        <v>561</v>
      </c>
      <c r="C15" s="46">
        <v>282</v>
      </c>
      <c r="D15" s="47">
        <v>279</v>
      </c>
      <c r="E15" s="46">
        <v>518</v>
      </c>
      <c r="F15" s="46">
        <v>248</v>
      </c>
      <c r="G15" s="47">
        <v>270</v>
      </c>
      <c r="H15" s="46">
        <v>513</v>
      </c>
      <c r="I15" s="46">
        <v>279</v>
      </c>
      <c r="J15" s="47">
        <v>234</v>
      </c>
      <c r="K15" s="46">
        <v>526</v>
      </c>
      <c r="L15" s="46">
        <v>270</v>
      </c>
      <c r="M15" s="47">
        <v>256</v>
      </c>
      <c r="N15" s="47">
        <v>487</v>
      </c>
      <c r="O15" s="47">
        <v>232</v>
      </c>
      <c r="P15" s="47">
        <v>255</v>
      </c>
      <c r="Q15" s="50">
        <f t="shared" si="1"/>
        <v>0</v>
      </c>
      <c r="R15" s="51"/>
      <c r="S15" s="52"/>
    </row>
    <row r="16" spans="1:19" ht="22.5" customHeight="1">
      <c r="A16" s="44" t="s">
        <v>228</v>
      </c>
      <c r="B16" s="46">
        <v>458</v>
      </c>
      <c r="C16" s="46">
        <v>246</v>
      </c>
      <c r="D16" s="47">
        <v>212</v>
      </c>
      <c r="E16" s="46">
        <v>572</v>
      </c>
      <c r="F16" s="46">
        <v>290</v>
      </c>
      <c r="G16" s="47">
        <v>282</v>
      </c>
      <c r="H16" s="46">
        <v>509</v>
      </c>
      <c r="I16" s="46">
        <v>251</v>
      </c>
      <c r="J16" s="47">
        <v>258</v>
      </c>
      <c r="K16" s="46">
        <v>517</v>
      </c>
      <c r="L16" s="46">
        <v>282</v>
      </c>
      <c r="M16" s="47">
        <v>235</v>
      </c>
      <c r="N16" s="47">
        <v>509</v>
      </c>
      <c r="O16" s="47">
        <v>254</v>
      </c>
      <c r="P16" s="47">
        <v>255</v>
      </c>
      <c r="Q16" s="50">
        <f t="shared" si="1"/>
        <v>0</v>
      </c>
      <c r="R16" s="51"/>
      <c r="S16" s="52"/>
    </row>
    <row r="17" spans="1:19" ht="22.5" customHeight="1">
      <c r="A17" s="44" t="s">
        <v>229</v>
      </c>
      <c r="B17" s="46">
        <v>508</v>
      </c>
      <c r="C17" s="46">
        <v>254</v>
      </c>
      <c r="D17" s="47">
        <v>254</v>
      </c>
      <c r="E17" s="46">
        <v>471</v>
      </c>
      <c r="F17" s="46">
        <v>247</v>
      </c>
      <c r="G17" s="47">
        <v>224</v>
      </c>
      <c r="H17" s="46">
        <v>574</v>
      </c>
      <c r="I17" s="46">
        <v>293</v>
      </c>
      <c r="J17" s="47">
        <v>281</v>
      </c>
      <c r="K17" s="46">
        <v>510</v>
      </c>
      <c r="L17" s="46">
        <v>246</v>
      </c>
      <c r="M17" s="47">
        <v>264</v>
      </c>
      <c r="N17" s="47">
        <v>515</v>
      </c>
      <c r="O17" s="47">
        <v>282</v>
      </c>
      <c r="P17" s="47">
        <v>233</v>
      </c>
      <c r="Q17" s="50">
        <f t="shared" si="1"/>
        <v>0</v>
      </c>
      <c r="R17" s="51"/>
      <c r="S17" s="52"/>
    </row>
    <row r="18" spans="1:19" ht="22.5" customHeight="1">
      <c r="A18" s="44" t="s">
        <v>230</v>
      </c>
      <c r="B18" s="46">
        <v>545</v>
      </c>
      <c r="C18" s="46">
        <v>266</v>
      </c>
      <c r="D18" s="47">
        <v>279</v>
      </c>
      <c r="E18" s="46">
        <v>514</v>
      </c>
      <c r="F18" s="46">
        <v>259</v>
      </c>
      <c r="G18" s="47">
        <v>255</v>
      </c>
      <c r="H18" s="46">
        <v>469</v>
      </c>
      <c r="I18" s="46">
        <v>247</v>
      </c>
      <c r="J18" s="47">
        <v>222</v>
      </c>
      <c r="K18" s="46">
        <v>566</v>
      </c>
      <c r="L18" s="46">
        <v>289</v>
      </c>
      <c r="M18" s="47">
        <v>277</v>
      </c>
      <c r="N18" s="47">
        <v>501</v>
      </c>
      <c r="O18" s="47">
        <v>240</v>
      </c>
      <c r="P18" s="47">
        <v>261</v>
      </c>
      <c r="Q18" s="50">
        <f t="shared" si="1"/>
        <v>0</v>
      </c>
      <c r="R18" s="51"/>
      <c r="S18" s="52"/>
    </row>
    <row r="19" spans="1:19" ht="22.5" customHeight="1">
      <c r="A19" s="44" t="s">
        <v>231</v>
      </c>
      <c r="B19" s="46">
        <v>592</v>
      </c>
      <c r="C19" s="46">
        <v>322</v>
      </c>
      <c r="D19" s="47">
        <v>270</v>
      </c>
      <c r="E19" s="46">
        <v>543</v>
      </c>
      <c r="F19" s="46">
        <v>268</v>
      </c>
      <c r="G19" s="47">
        <v>275</v>
      </c>
      <c r="H19" s="46">
        <v>504</v>
      </c>
      <c r="I19" s="46">
        <v>252</v>
      </c>
      <c r="J19" s="47">
        <v>252</v>
      </c>
      <c r="K19" s="46">
        <v>466</v>
      </c>
      <c r="L19" s="46">
        <v>244</v>
      </c>
      <c r="M19" s="47">
        <v>222</v>
      </c>
      <c r="N19" s="47">
        <v>554</v>
      </c>
      <c r="O19" s="47">
        <v>276</v>
      </c>
      <c r="P19" s="47">
        <v>278</v>
      </c>
      <c r="Q19" s="50">
        <f t="shared" si="1"/>
        <v>0</v>
      </c>
      <c r="R19" s="51"/>
      <c r="S19" s="52"/>
    </row>
    <row r="20" spans="1:19" ht="22.5" customHeight="1">
      <c r="A20" s="44" t="s">
        <v>232</v>
      </c>
      <c r="B20" s="46">
        <v>647</v>
      </c>
      <c r="C20" s="46">
        <v>345</v>
      </c>
      <c r="D20" s="47">
        <v>302</v>
      </c>
      <c r="E20" s="46">
        <v>600</v>
      </c>
      <c r="F20" s="46">
        <v>326</v>
      </c>
      <c r="G20" s="47">
        <v>274</v>
      </c>
      <c r="H20" s="46">
        <v>528</v>
      </c>
      <c r="I20" s="46">
        <v>261</v>
      </c>
      <c r="J20" s="47">
        <v>267</v>
      </c>
      <c r="K20" s="46">
        <v>513</v>
      </c>
      <c r="L20" s="46">
        <v>261</v>
      </c>
      <c r="M20" s="47">
        <v>252</v>
      </c>
      <c r="N20" s="47">
        <v>461</v>
      </c>
      <c r="O20" s="47">
        <v>238</v>
      </c>
      <c r="P20" s="47">
        <v>223</v>
      </c>
      <c r="Q20" s="50">
        <f t="shared" si="1"/>
        <v>0</v>
      </c>
      <c r="R20" s="51"/>
      <c r="S20" s="52"/>
    </row>
    <row r="21" spans="1:19" ht="22.5" customHeight="1">
      <c r="A21" s="44" t="s">
        <v>233</v>
      </c>
      <c r="B21" s="46">
        <v>675</v>
      </c>
      <c r="C21" s="46">
        <v>356</v>
      </c>
      <c r="D21" s="47">
        <v>319</v>
      </c>
      <c r="E21" s="46">
        <v>628</v>
      </c>
      <c r="F21" s="46">
        <v>337</v>
      </c>
      <c r="G21" s="47">
        <v>291</v>
      </c>
      <c r="H21" s="46">
        <v>585</v>
      </c>
      <c r="I21" s="46">
        <v>314</v>
      </c>
      <c r="J21" s="47">
        <v>271</v>
      </c>
      <c r="K21" s="46">
        <v>525</v>
      </c>
      <c r="L21" s="46">
        <v>254</v>
      </c>
      <c r="M21" s="47">
        <v>271</v>
      </c>
      <c r="N21" s="47">
        <v>500</v>
      </c>
      <c r="O21" s="47">
        <v>260</v>
      </c>
      <c r="P21" s="47">
        <v>240</v>
      </c>
      <c r="Q21" s="50">
        <f t="shared" si="1"/>
        <v>0</v>
      </c>
      <c r="R21" s="51"/>
      <c r="S21" s="52"/>
    </row>
    <row r="22" spans="1:19" ht="22.5" customHeight="1">
      <c r="A22" s="44" t="s">
        <v>234</v>
      </c>
      <c r="B22" s="46">
        <v>768</v>
      </c>
      <c r="C22" s="46">
        <v>411</v>
      </c>
      <c r="D22" s="47">
        <v>357</v>
      </c>
      <c r="E22" s="46">
        <v>675</v>
      </c>
      <c r="F22" s="46">
        <v>352</v>
      </c>
      <c r="G22" s="47">
        <v>323</v>
      </c>
      <c r="H22" s="46">
        <v>609</v>
      </c>
      <c r="I22" s="46">
        <v>327</v>
      </c>
      <c r="J22" s="47">
        <v>282</v>
      </c>
      <c r="K22" s="46">
        <v>581</v>
      </c>
      <c r="L22" s="46">
        <v>311</v>
      </c>
      <c r="M22" s="47">
        <v>270</v>
      </c>
      <c r="N22" s="47">
        <v>512</v>
      </c>
      <c r="O22" s="47">
        <v>247</v>
      </c>
      <c r="P22" s="47">
        <v>265</v>
      </c>
      <c r="Q22" s="50">
        <f t="shared" si="1"/>
        <v>0</v>
      </c>
      <c r="R22" s="51"/>
      <c r="S22" s="52"/>
    </row>
    <row r="23" spans="1:19" ht="22.5" customHeight="1">
      <c r="A23" s="44" t="s">
        <v>235</v>
      </c>
      <c r="B23" s="46">
        <v>767</v>
      </c>
      <c r="C23" s="46">
        <v>407</v>
      </c>
      <c r="D23" s="47">
        <v>360</v>
      </c>
      <c r="E23" s="46">
        <v>761</v>
      </c>
      <c r="F23" s="46">
        <v>405</v>
      </c>
      <c r="G23" s="47">
        <v>356</v>
      </c>
      <c r="H23" s="46">
        <v>694</v>
      </c>
      <c r="I23" s="46">
        <v>364</v>
      </c>
      <c r="J23" s="47">
        <v>330</v>
      </c>
      <c r="K23" s="46">
        <v>622</v>
      </c>
      <c r="L23" s="46">
        <v>330</v>
      </c>
      <c r="M23" s="47">
        <v>292</v>
      </c>
      <c r="N23" s="47">
        <v>576</v>
      </c>
      <c r="O23" s="47">
        <v>307</v>
      </c>
      <c r="P23" s="47">
        <v>269</v>
      </c>
      <c r="Q23" s="50">
        <f t="shared" si="1"/>
        <v>0</v>
      </c>
      <c r="R23" s="51"/>
      <c r="S23" s="52"/>
    </row>
    <row r="24" spans="1:19" ht="22.5" customHeight="1">
      <c r="A24" s="44" t="s">
        <v>236</v>
      </c>
      <c r="B24" s="46">
        <v>761</v>
      </c>
      <c r="C24" s="46">
        <v>377</v>
      </c>
      <c r="D24" s="47">
        <v>384</v>
      </c>
      <c r="E24" s="46">
        <v>776</v>
      </c>
      <c r="F24" s="46">
        <v>413</v>
      </c>
      <c r="G24" s="47">
        <v>363</v>
      </c>
      <c r="H24" s="46">
        <v>760</v>
      </c>
      <c r="I24" s="46">
        <v>410</v>
      </c>
      <c r="J24" s="47">
        <v>350</v>
      </c>
      <c r="K24" s="46">
        <v>667</v>
      </c>
      <c r="L24" s="46">
        <v>347</v>
      </c>
      <c r="M24" s="47">
        <v>320</v>
      </c>
      <c r="N24" s="47">
        <v>617</v>
      </c>
      <c r="O24" s="47">
        <v>324</v>
      </c>
      <c r="P24" s="47">
        <v>293</v>
      </c>
      <c r="Q24" s="50">
        <f t="shared" si="1"/>
        <v>0</v>
      </c>
      <c r="R24" s="51"/>
      <c r="S24" s="52"/>
    </row>
    <row r="25" spans="1:19" ht="22.5" customHeight="1">
      <c r="A25" s="44" t="s">
        <v>237</v>
      </c>
      <c r="B25" s="46">
        <v>869</v>
      </c>
      <c r="C25" s="46">
        <v>439</v>
      </c>
      <c r="D25" s="47">
        <v>430</v>
      </c>
      <c r="E25" s="46">
        <v>759</v>
      </c>
      <c r="F25" s="46">
        <v>377</v>
      </c>
      <c r="G25" s="47">
        <v>382</v>
      </c>
      <c r="H25" s="46">
        <v>769</v>
      </c>
      <c r="I25" s="46">
        <v>402</v>
      </c>
      <c r="J25" s="47">
        <v>367</v>
      </c>
      <c r="K25" s="46">
        <v>744</v>
      </c>
      <c r="L25" s="46">
        <v>398</v>
      </c>
      <c r="M25" s="47">
        <v>346</v>
      </c>
      <c r="N25" s="47">
        <v>658</v>
      </c>
      <c r="O25" s="47">
        <v>341</v>
      </c>
      <c r="P25" s="47">
        <v>317</v>
      </c>
      <c r="Q25" s="50">
        <f t="shared" si="1"/>
        <v>0</v>
      </c>
      <c r="R25" s="51"/>
      <c r="S25" s="52"/>
    </row>
    <row r="26" spans="1:19" ht="22.5" customHeight="1">
      <c r="A26" s="44" t="s">
        <v>238</v>
      </c>
      <c r="B26" s="46">
        <v>797</v>
      </c>
      <c r="C26" s="46">
        <v>413</v>
      </c>
      <c r="D26" s="47">
        <v>384</v>
      </c>
      <c r="E26" s="46">
        <v>899</v>
      </c>
      <c r="F26" s="46">
        <v>433</v>
      </c>
      <c r="G26" s="47">
        <v>466</v>
      </c>
      <c r="H26" s="46">
        <v>779</v>
      </c>
      <c r="I26" s="46">
        <v>371</v>
      </c>
      <c r="J26" s="47">
        <v>408</v>
      </c>
      <c r="K26" s="46">
        <v>797</v>
      </c>
      <c r="L26" s="46">
        <v>407</v>
      </c>
      <c r="M26" s="47">
        <v>390</v>
      </c>
      <c r="N26" s="47">
        <v>776</v>
      </c>
      <c r="O26" s="47">
        <v>408</v>
      </c>
      <c r="P26" s="47">
        <v>368</v>
      </c>
      <c r="Q26" s="50">
        <f t="shared" si="1"/>
        <v>0</v>
      </c>
      <c r="R26" s="51"/>
      <c r="S26" s="52"/>
    </row>
    <row r="27" spans="1:19" ht="22.5" customHeight="1">
      <c r="A27" s="44" t="s">
        <v>239</v>
      </c>
      <c r="B27" s="46">
        <v>840</v>
      </c>
      <c r="C27" s="46">
        <v>438</v>
      </c>
      <c r="D27" s="47">
        <v>402</v>
      </c>
      <c r="E27" s="46">
        <v>793</v>
      </c>
      <c r="F27" s="46">
        <v>416</v>
      </c>
      <c r="G27" s="47">
        <v>377</v>
      </c>
      <c r="H27" s="46">
        <v>886</v>
      </c>
      <c r="I27" s="46">
        <v>434</v>
      </c>
      <c r="J27" s="47">
        <v>452</v>
      </c>
      <c r="K27" s="46">
        <v>777</v>
      </c>
      <c r="L27" s="46">
        <v>374</v>
      </c>
      <c r="M27" s="47">
        <v>403</v>
      </c>
      <c r="N27" s="47">
        <v>784</v>
      </c>
      <c r="O27" s="47">
        <v>407</v>
      </c>
      <c r="P27" s="47">
        <v>377</v>
      </c>
      <c r="Q27" s="50">
        <f t="shared" si="1"/>
        <v>0</v>
      </c>
      <c r="R27" s="51"/>
      <c r="S27" s="52"/>
    </row>
    <row r="28" spans="1:19" ht="22.5" customHeight="1">
      <c r="A28" s="44" t="s">
        <v>240</v>
      </c>
      <c r="B28" s="46">
        <v>826</v>
      </c>
      <c r="C28" s="46">
        <v>421</v>
      </c>
      <c r="D28" s="47">
        <v>405</v>
      </c>
      <c r="E28" s="46">
        <v>818</v>
      </c>
      <c r="F28" s="46">
        <v>431</v>
      </c>
      <c r="G28" s="47">
        <v>387</v>
      </c>
      <c r="H28" s="46">
        <v>782</v>
      </c>
      <c r="I28" s="46">
        <v>420</v>
      </c>
      <c r="J28" s="47">
        <v>362</v>
      </c>
      <c r="K28" s="46">
        <v>874</v>
      </c>
      <c r="L28" s="46">
        <v>430</v>
      </c>
      <c r="M28" s="47">
        <v>444</v>
      </c>
      <c r="N28" s="47">
        <v>755</v>
      </c>
      <c r="O28" s="47">
        <v>373</v>
      </c>
      <c r="P28" s="47">
        <v>382</v>
      </c>
      <c r="Q28" s="50">
        <f t="shared" si="1"/>
        <v>0</v>
      </c>
      <c r="R28" s="51"/>
      <c r="S28" s="52"/>
    </row>
    <row r="29" spans="1:19" ht="22.5" customHeight="1">
      <c r="A29" s="44" t="s">
        <v>241</v>
      </c>
      <c r="B29" s="46">
        <v>815</v>
      </c>
      <c r="C29" s="46">
        <v>436</v>
      </c>
      <c r="D29" s="47">
        <v>379</v>
      </c>
      <c r="E29" s="46">
        <v>806</v>
      </c>
      <c r="F29" s="46">
        <v>419</v>
      </c>
      <c r="G29" s="47">
        <v>387</v>
      </c>
      <c r="H29" s="46">
        <v>783</v>
      </c>
      <c r="I29" s="46">
        <v>413</v>
      </c>
      <c r="J29" s="47">
        <v>370</v>
      </c>
      <c r="K29" s="46">
        <v>730</v>
      </c>
      <c r="L29" s="46">
        <v>399</v>
      </c>
      <c r="M29" s="47">
        <v>331</v>
      </c>
      <c r="N29" s="47">
        <v>799</v>
      </c>
      <c r="O29" s="47">
        <v>406</v>
      </c>
      <c r="P29" s="47">
        <v>393</v>
      </c>
      <c r="Q29" s="50">
        <f t="shared" si="1"/>
        <v>0</v>
      </c>
      <c r="R29" s="51"/>
      <c r="S29" s="52"/>
    </row>
    <row r="30" spans="1:19" ht="22.5" customHeight="1">
      <c r="A30" s="44" t="s">
        <v>242</v>
      </c>
      <c r="B30" s="46">
        <v>796</v>
      </c>
      <c r="C30" s="46">
        <v>432</v>
      </c>
      <c r="D30" s="47">
        <v>364</v>
      </c>
      <c r="E30" s="46">
        <v>833</v>
      </c>
      <c r="F30" s="46">
        <v>455</v>
      </c>
      <c r="G30" s="47">
        <v>378</v>
      </c>
      <c r="H30" s="46">
        <v>775</v>
      </c>
      <c r="I30" s="46">
        <v>412</v>
      </c>
      <c r="J30" s="47">
        <v>363</v>
      </c>
      <c r="K30" s="46">
        <v>768</v>
      </c>
      <c r="L30" s="46">
        <v>414</v>
      </c>
      <c r="M30" s="47">
        <v>354</v>
      </c>
      <c r="N30" s="47">
        <v>717</v>
      </c>
      <c r="O30" s="47">
        <v>389</v>
      </c>
      <c r="P30" s="47">
        <v>328</v>
      </c>
      <c r="Q30" s="50">
        <f t="shared" si="1"/>
        <v>0</v>
      </c>
      <c r="R30" s="51"/>
      <c r="S30" s="52"/>
    </row>
    <row r="31" spans="1:19" ht="22.5" customHeight="1">
      <c r="A31" s="44" t="s">
        <v>243</v>
      </c>
      <c r="B31" s="46">
        <v>776</v>
      </c>
      <c r="C31" s="46">
        <v>432</v>
      </c>
      <c r="D31" s="47">
        <v>344</v>
      </c>
      <c r="E31" s="46">
        <v>854</v>
      </c>
      <c r="F31" s="46">
        <v>500</v>
      </c>
      <c r="G31" s="47">
        <v>354</v>
      </c>
      <c r="H31" s="46">
        <v>803</v>
      </c>
      <c r="I31" s="46">
        <v>450</v>
      </c>
      <c r="J31" s="47">
        <v>353</v>
      </c>
      <c r="K31" s="46">
        <v>756</v>
      </c>
      <c r="L31" s="46">
        <v>410</v>
      </c>
      <c r="M31" s="47">
        <v>346</v>
      </c>
      <c r="N31" s="47">
        <v>761</v>
      </c>
      <c r="O31" s="47">
        <v>428</v>
      </c>
      <c r="P31" s="47">
        <v>333</v>
      </c>
      <c r="Q31" s="50">
        <f t="shared" si="1"/>
        <v>0</v>
      </c>
      <c r="R31" s="51"/>
      <c r="S31" s="52"/>
    </row>
    <row r="32" spans="1:19" ht="22.5" customHeight="1">
      <c r="A32" s="44" t="s">
        <v>244</v>
      </c>
      <c r="B32" s="46">
        <v>736</v>
      </c>
      <c r="C32" s="46">
        <v>428</v>
      </c>
      <c r="D32" s="47">
        <v>308</v>
      </c>
      <c r="E32" s="46">
        <v>828</v>
      </c>
      <c r="F32" s="46">
        <v>494</v>
      </c>
      <c r="G32" s="47">
        <v>334</v>
      </c>
      <c r="H32" s="46">
        <v>820</v>
      </c>
      <c r="I32" s="46">
        <v>475</v>
      </c>
      <c r="J32" s="47">
        <v>345</v>
      </c>
      <c r="K32" s="46">
        <v>771</v>
      </c>
      <c r="L32" s="46">
        <v>443</v>
      </c>
      <c r="M32" s="47">
        <v>328</v>
      </c>
      <c r="N32" s="47">
        <v>735</v>
      </c>
      <c r="O32" s="47">
        <v>405</v>
      </c>
      <c r="P32" s="47">
        <v>330</v>
      </c>
      <c r="Q32" s="50">
        <f t="shared" si="1"/>
        <v>0</v>
      </c>
      <c r="R32" s="51"/>
      <c r="S32" s="52"/>
    </row>
    <row r="33" spans="1:19" ht="22.5" customHeight="1">
      <c r="A33" s="44" t="s">
        <v>245</v>
      </c>
      <c r="B33" s="46">
        <v>706</v>
      </c>
      <c r="C33" s="46">
        <v>409</v>
      </c>
      <c r="D33" s="47">
        <v>297</v>
      </c>
      <c r="E33" s="46">
        <v>835</v>
      </c>
      <c r="F33" s="46">
        <v>530</v>
      </c>
      <c r="G33" s="47">
        <v>305</v>
      </c>
      <c r="H33" s="46">
        <v>790</v>
      </c>
      <c r="I33" s="46">
        <v>466</v>
      </c>
      <c r="J33" s="47">
        <v>324</v>
      </c>
      <c r="K33" s="46">
        <v>791</v>
      </c>
      <c r="L33" s="46">
        <v>464</v>
      </c>
      <c r="M33" s="47">
        <v>327</v>
      </c>
      <c r="N33" s="47">
        <v>750</v>
      </c>
      <c r="O33" s="47">
        <v>441</v>
      </c>
      <c r="P33" s="47">
        <v>309</v>
      </c>
      <c r="Q33" s="50">
        <f t="shared" si="1"/>
        <v>0</v>
      </c>
      <c r="R33" s="51"/>
      <c r="S33" s="52"/>
    </row>
    <row r="34" spans="1:19" ht="22.5" customHeight="1">
      <c r="A34" s="44" t="s">
        <v>246</v>
      </c>
      <c r="B34" s="46">
        <v>729</v>
      </c>
      <c r="C34" s="46">
        <v>396</v>
      </c>
      <c r="D34" s="47">
        <v>333</v>
      </c>
      <c r="E34" s="46">
        <v>753</v>
      </c>
      <c r="F34" s="46">
        <v>468</v>
      </c>
      <c r="G34" s="47">
        <v>285</v>
      </c>
      <c r="H34" s="46">
        <v>801</v>
      </c>
      <c r="I34" s="46">
        <v>508</v>
      </c>
      <c r="J34" s="47">
        <v>293</v>
      </c>
      <c r="K34" s="46">
        <v>776</v>
      </c>
      <c r="L34" s="46">
        <v>459</v>
      </c>
      <c r="M34" s="47">
        <v>317</v>
      </c>
      <c r="N34" s="47">
        <v>777</v>
      </c>
      <c r="O34" s="47">
        <v>459</v>
      </c>
      <c r="P34" s="47">
        <v>318</v>
      </c>
      <c r="Q34" s="50">
        <f t="shared" si="1"/>
        <v>0</v>
      </c>
      <c r="R34" s="51"/>
      <c r="S34" s="52"/>
    </row>
    <row r="35" spans="1:19" ht="22.5" customHeight="1">
      <c r="A35" s="53" t="s">
        <v>247</v>
      </c>
      <c r="B35" s="54">
        <v>671</v>
      </c>
      <c r="C35" s="54">
        <v>380</v>
      </c>
      <c r="D35" s="55">
        <v>291</v>
      </c>
      <c r="E35" s="54">
        <v>755</v>
      </c>
      <c r="F35" s="54">
        <v>448</v>
      </c>
      <c r="G35" s="55">
        <v>307</v>
      </c>
      <c r="H35" s="54">
        <v>696</v>
      </c>
      <c r="I35" s="54">
        <v>410</v>
      </c>
      <c r="J35" s="55">
        <v>286</v>
      </c>
      <c r="K35" s="54">
        <v>739</v>
      </c>
      <c r="L35" s="54">
        <v>462</v>
      </c>
      <c r="M35" s="55">
        <v>277</v>
      </c>
      <c r="N35" s="55">
        <v>723</v>
      </c>
      <c r="O35" s="55">
        <v>434</v>
      </c>
      <c r="P35" s="55">
        <v>289</v>
      </c>
      <c r="Q35" s="56">
        <f t="shared" si="1"/>
        <v>0</v>
      </c>
      <c r="R35" s="57"/>
      <c r="S35" s="58"/>
    </row>
    <row r="36" spans="1:19" s="6" customFormat="1" ht="14.25" customHeight="1">
      <c r="A36" s="7" t="s">
        <v>324</v>
      </c>
      <c r="B36" s="60"/>
      <c r="C36" s="59"/>
      <c r="D36" s="60"/>
      <c r="E36" s="59"/>
      <c r="F36" s="1074"/>
      <c r="G36" s="1074"/>
      <c r="H36" s="1074"/>
      <c r="I36" s="1074"/>
      <c r="J36" s="1074"/>
      <c r="Q36" s="34"/>
      <c r="R36" s="34"/>
      <c r="S36" s="34"/>
    </row>
    <row r="37" spans="1:19" s="6" customFormat="1" ht="12" customHeight="1">
      <c r="A37" s="7" t="s">
        <v>115</v>
      </c>
      <c r="B37" s="60"/>
      <c r="C37" s="59"/>
      <c r="D37" s="60"/>
      <c r="E37" s="59"/>
      <c r="F37" s="60"/>
      <c r="G37" s="60"/>
      <c r="H37" s="60"/>
      <c r="I37" s="60"/>
      <c r="J37" s="59"/>
      <c r="Q37" s="34"/>
      <c r="R37" s="34"/>
      <c r="S37" s="34"/>
    </row>
    <row r="38" spans="1:19" s="6" customFormat="1" ht="12" customHeight="1">
      <c r="A38" s="23" t="s">
        <v>423</v>
      </c>
      <c r="B38" s="21"/>
      <c r="C38" s="61"/>
      <c r="D38" s="21"/>
      <c r="E38" s="61"/>
      <c r="F38" s="21"/>
      <c r="G38" s="21"/>
      <c r="H38" s="21"/>
      <c r="I38" s="21"/>
      <c r="J38" s="61"/>
      <c r="Q38" s="34"/>
      <c r="R38" s="34"/>
      <c r="S38" s="34"/>
    </row>
    <row r="39" spans="1:19" s="3" customFormat="1" ht="24.95" customHeight="1">
      <c r="B39" s="63"/>
      <c r="C39" s="62"/>
      <c r="D39" s="63"/>
      <c r="E39" s="62"/>
      <c r="F39" s="63"/>
      <c r="G39" s="63"/>
      <c r="H39" s="63"/>
      <c r="I39" s="63"/>
      <c r="J39" s="17"/>
      <c r="M39" s="17"/>
      <c r="N39" s="17"/>
      <c r="O39" s="17"/>
      <c r="P39" s="17" t="s">
        <v>511</v>
      </c>
      <c r="Q39" s="31"/>
      <c r="R39" s="31"/>
      <c r="S39" s="64" t="s">
        <v>327</v>
      </c>
    </row>
    <row r="40" spans="1:19" s="4" customFormat="1" ht="23.1" customHeight="1">
      <c r="A40" s="1" t="s">
        <v>329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s="4" customFormat="1" ht="23.1" customHeight="1">
      <c r="A41" s="1"/>
      <c r="B41" s="32"/>
      <c r="C41" s="32"/>
      <c r="D41" s="32"/>
      <c r="E41" s="32"/>
      <c r="F41" s="32"/>
      <c r="G41" s="32"/>
      <c r="H41" s="32"/>
      <c r="I41" s="32"/>
      <c r="Q41" s="33"/>
      <c r="R41" s="33"/>
      <c r="S41" s="33"/>
    </row>
    <row r="42" spans="1:19" s="6" customFormat="1" ht="15" customHeight="1" thickBot="1">
      <c r="A42" s="2" t="s">
        <v>357</v>
      </c>
      <c r="B42" s="2"/>
      <c r="C42" s="2"/>
      <c r="D42" s="2"/>
      <c r="E42" s="2"/>
      <c r="F42" s="2"/>
      <c r="G42" s="2"/>
      <c r="H42" s="2"/>
      <c r="I42" s="2"/>
      <c r="Q42" s="34"/>
      <c r="R42" s="34"/>
      <c r="S42" s="34"/>
    </row>
    <row r="43" spans="1:19" s="35" customFormat="1" ht="17.100000000000001" customHeight="1">
      <c r="A43" s="8" t="s">
        <v>358</v>
      </c>
      <c r="B43" s="1076">
        <v>2012</v>
      </c>
      <c r="C43" s="1077"/>
      <c r="D43" s="1077"/>
      <c r="E43" s="1076">
        <v>2013</v>
      </c>
      <c r="F43" s="1076"/>
      <c r="G43" s="1076"/>
      <c r="H43" s="1071">
        <v>2014</v>
      </c>
      <c r="I43" s="1072"/>
      <c r="J43" s="1072"/>
      <c r="K43" s="1071">
        <v>2015</v>
      </c>
      <c r="L43" s="1072"/>
      <c r="M43" s="1073"/>
      <c r="N43" s="1071">
        <v>2016</v>
      </c>
      <c r="O43" s="1072"/>
      <c r="P43" s="1073"/>
      <c r="Q43" s="1078">
        <v>2017</v>
      </c>
      <c r="R43" s="1079"/>
      <c r="S43" s="1079"/>
    </row>
    <row r="44" spans="1:19" s="35" customFormat="1" ht="14.25" customHeight="1">
      <c r="A44" s="9"/>
      <c r="B44" s="37" t="s">
        <v>359</v>
      </c>
      <c r="C44" s="37" t="s">
        <v>360</v>
      </c>
      <c r="D44" s="37" t="s">
        <v>361</v>
      </c>
      <c r="E44" s="37" t="s">
        <v>359</v>
      </c>
      <c r="F44" s="37" t="s">
        <v>360</v>
      </c>
      <c r="G44" s="37" t="s">
        <v>361</v>
      </c>
      <c r="H44" s="37" t="s">
        <v>359</v>
      </c>
      <c r="I44" s="37" t="s">
        <v>360</v>
      </c>
      <c r="J44" s="37" t="s">
        <v>361</v>
      </c>
      <c r="K44" s="37" t="s">
        <v>359</v>
      </c>
      <c r="L44" s="37" t="s">
        <v>360</v>
      </c>
      <c r="M44" s="37" t="s">
        <v>361</v>
      </c>
      <c r="N44" s="37" t="s">
        <v>31</v>
      </c>
      <c r="O44" s="37" t="s">
        <v>510</v>
      </c>
      <c r="P44" s="37" t="s">
        <v>356</v>
      </c>
      <c r="Q44" s="38" t="s">
        <v>359</v>
      </c>
      <c r="R44" s="38" t="s">
        <v>360</v>
      </c>
      <c r="S44" s="38" t="s">
        <v>361</v>
      </c>
    </row>
    <row r="45" spans="1:19" s="35" customFormat="1" ht="14.25" customHeight="1">
      <c r="A45" s="10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22"/>
      <c r="O45" s="22"/>
      <c r="P45" s="22"/>
      <c r="Q45" s="40"/>
      <c r="R45" s="40"/>
      <c r="S45" s="40"/>
    </row>
    <row r="46" spans="1:19" ht="10.5" customHeight="1">
      <c r="A46" s="44"/>
      <c r="B46" s="46"/>
      <c r="C46" s="46"/>
      <c r="D46" s="47"/>
      <c r="E46" s="46"/>
      <c r="F46" s="46"/>
      <c r="G46" s="47"/>
      <c r="H46" s="46"/>
      <c r="I46" s="46"/>
      <c r="J46" s="47"/>
      <c r="K46" s="46"/>
      <c r="L46" s="46"/>
      <c r="M46" s="47"/>
      <c r="N46" s="47"/>
      <c r="O46" s="47"/>
      <c r="P46" s="47"/>
      <c r="Q46" s="48"/>
      <c r="R46" s="48"/>
      <c r="S46" s="49"/>
    </row>
    <row r="47" spans="1:19" ht="24" customHeight="1">
      <c r="A47" s="44" t="s">
        <v>248</v>
      </c>
      <c r="B47" s="46">
        <v>729</v>
      </c>
      <c r="C47" s="46">
        <v>422</v>
      </c>
      <c r="D47" s="47">
        <v>307</v>
      </c>
      <c r="E47" s="46">
        <v>672</v>
      </c>
      <c r="F47" s="46">
        <v>384</v>
      </c>
      <c r="G47" s="47">
        <v>288</v>
      </c>
      <c r="H47" s="46">
        <v>701</v>
      </c>
      <c r="I47" s="46">
        <v>408</v>
      </c>
      <c r="J47" s="47">
        <v>293</v>
      </c>
      <c r="K47" s="46">
        <v>679</v>
      </c>
      <c r="L47" s="46">
        <v>400</v>
      </c>
      <c r="M47" s="47">
        <v>279</v>
      </c>
      <c r="N47" s="47">
        <v>676</v>
      </c>
      <c r="O47" s="47">
        <v>410</v>
      </c>
      <c r="P47" s="47">
        <v>266</v>
      </c>
      <c r="Q47" s="50">
        <f>SUM(R47:S47)</f>
        <v>0</v>
      </c>
      <c r="R47" s="51"/>
      <c r="S47" s="52"/>
    </row>
    <row r="48" spans="1:19" ht="24" customHeight="1">
      <c r="A48" s="44" t="s">
        <v>249</v>
      </c>
      <c r="B48" s="46">
        <v>724</v>
      </c>
      <c r="C48" s="46">
        <v>414</v>
      </c>
      <c r="D48" s="47">
        <v>310</v>
      </c>
      <c r="E48" s="46">
        <v>733</v>
      </c>
      <c r="F48" s="46">
        <v>428</v>
      </c>
      <c r="G48" s="47">
        <v>305</v>
      </c>
      <c r="H48" s="46">
        <v>650</v>
      </c>
      <c r="I48" s="46">
        <v>367</v>
      </c>
      <c r="J48" s="47">
        <v>283</v>
      </c>
      <c r="K48" s="46">
        <v>681</v>
      </c>
      <c r="L48" s="46">
        <v>392</v>
      </c>
      <c r="M48" s="47">
        <v>289</v>
      </c>
      <c r="N48" s="47">
        <v>663</v>
      </c>
      <c r="O48" s="47">
        <v>382</v>
      </c>
      <c r="P48" s="47">
        <v>281</v>
      </c>
      <c r="Q48" s="50">
        <f t="shared" ref="Q48:Q71" si="2">SUM(R48:S48)</f>
        <v>0</v>
      </c>
      <c r="R48" s="51"/>
      <c r="S48" s="52"/>
    </row>
    <row r="49" spans="1:19" ht="24" customHeight="1">
      <c r="A49" s="44" t="s">
        <v>250</v>
      </c>
      <c r="B49" s="46">
        <v>643</v>
      </c>
      <c r="C49" s="46">
        <v>366</v>
      </c>
      <c r="D49" s="47">
        <v>277</v>
      </c>
      <c r="E49" s="46">
        <v>702</v>
      </c>
      <c r="F49" s="46">
        <v>399</v>
      </c>
      <c r="G49" s="47">
        <v>303</v>
      </c>
      <c r="H49" s="46">
        <v>722</v>
      </c>
      <c r="I49" s="46">
        <v>421</v>
      </c>
      <c r="J49" s="47">
        <v>301</v>
      </c>
      <c r="K49" s="46">
        <v>634</v>
      </c>
      <c r="L49" s="46">
        <v>359</v>
      </c>
      <c r="M49" s="47">
        <v>275</v>
      </c>
      <c r="N49" s="47">
        <v>652</v>
      </c>
      <c r="O49" s="47">
        <v>371</v>
      </c>
      <c r="P49" s="47">
        <v>281</v>
      </c>
      <c r="Q49" s="50">
        <f t="shared" si="2"/>
        <v>0</v>
      </c>
      <c r="R49" s="51"/>
      <c r="S49" s="52"/>
    </row>
    <row r="50" spans="1:19" ht="24" customHeight="1">
      <c r="A50" s="44" t="s">
        <v>251</v>
      </c>
      <c r="B50" s="46">
        <v>788</v>
      </c>
      <c r="C50" s="46">
        <v>443</v>
      </c>
      <c r="D50" s="47">
        <v>345</v>
      </c>
      <c r="E50" s="46">
        <v>639</v>
      </c>
      <c r="F50" s="46">
        <v>357</v>
      </c>
      <c r="G50" s="47">
        <v>282</v>
      </c>
      <c r="H50" s="46">
        <v>699</v>
      </c>
      <c r="I50" s="46">
        <v>397</v>
      </c>
      <c r="J50" s="47">
        <v>302</v>
      </c>
      <c r="K50" s="46">
        <v>668</v>
      </c>
      <c r="L50" s="46">
        <v>387</v>
      </c>
      <c r="M50" s="47">
        <v>281</v>
      </c>
      <c r="N50" s="47">
        <v>602</v>
      </c>
      <c r="O50" s="47">
        <v>337</v>
      </c>
      <c r="P50" s="47">
        <v>265</v>
      </c>
      <c r="Q50" s="50">
        <f t="shared" si="2"/>
        <v>0</v>
      </c>
      <c r="R50" s="51"/>
      <c r="S50" s="52"/>
    </row>
    <row r="51" spans="1:19" ht="24" customHeight="1">
      <c r="A51" s="44" t="s">
        <v>252</v>
      </c>
      <c r="B51" s="46">
        <v>821</v>
      </c>
      <c r="C51" s="46">
        <v>454</v>
      </c>
      <c r="D51" s="47">
        <v>367</v>
      </c>
      <c r="E51" s="46">
        <v>792</v>
      </c>
      <c r="F51" s="46">
        <v>434</v>
      </c>
      <c r="G51" s="47">
        <v>358</v>
      </c>
      <c r="H51" s="46">
        <v>637</v>
      </c>
      <c r="I51" s="46">
        <v>353</v>
      </c>
      <c r="J51" s="47">
        <v>284</v>
      </c>
      <c r="K51" s="46">
        <v>693</v>
      </c>
      <c r="L51" s="46">
        <v>395</v>
      </c>
      <c r="M51" s="47">
        <v>298</v>
      </c>
      <c r="N51" s="47">
        <v>648</v>
      </c>
      <c r="O51" s="47">
        <v>368</v>
      </c>
      <c r="P51" s="47">
        <v>280</v>
      </c>
      <c r="Q51" s="50">
        <f t="shared" si="2"/>
        <v>0</v>
      </c>
      <c r="R51" s="51"/>
      <c r="S51" s="52"/>
    </row>
    <row r="52" spans="1:19" ht="24" customHeight="1">
      <c r="A52" s="44" t="s">
        <v>253</v>
      </c>
      <c r="B52" s="46">
        <v>834</v>
      </c>
      <c r="C52" s="46">
        <v>462</v>
      </c>
      <c r="D52" s="47">
        <v>372</v>
      </c>
      <c r="E52" s="46">
        <v>837</v>
      </c>
      <c r="F52" s="46">
        <v>452</v>
      </c>
      <c r="G52" s="47">
        <v>385</v>
      </c>
      <c r="H52" s="46">
        <v>785</v>
      </c>
      <c r="I52" s="46">
        <v>430</v>
      </c>
      <c r="J52" s="47">
        <v>355</v>
      </c>
      <c r="K52" s="46">
        <v>601</v>
      </c>
      <c r="L52" s="46">
        <v>349</v>
      </c>
      <c r="M52" s="47">
        <v>252</v>
      </c>
      <c r="N52" s="47">
        <v>679</v>
      </c>
      <c r="O52" s="47">
        <v>393</v>
      </c>
      <c r="P52" s="47">
        <v>286</v>
      </c>
      <c r="Q52" s="50">
        <f t="shared" si="2"/>
        <v>0</v>
      </c>
      <c r="R52" s="51"/>
      <c r="S52" s="52"/>
    </row>
    <row r="53" spans="1:19" ht="24" customHeight="1">
      <c r="A53" s="44" t="s">
        <v>254</v>
      </c>
      <c r="B53" s="46">
        <v>753</v>
      </c>
      <c r="C53" s="46">
        <v>393</v>
      </c>
      <c r="D53" s="47">
        <v>360</v>
      </c>
      <c r="E53" s="46">
        <v>837</v>
      </c>
      <c r="F53" s="46">
        <v>452</v>
      </c>
      <c r="G53" s="47">
        <v>385</v>
      </c>
      <c r="H53" s="46">
        <v>819</v>
      </c>
      <c r="I53" s="46">
        <v>451</v>
      </c>
      <c r="J53" s="47">
        <v>368</v>
      </c>
      <c r="K53" s="46">
        <v>746</v>
      </c>
      <c r="L53" s="46">
        <v>411</v>
      </c>
      <c r="M53" s="47">
        <v>335</v>
      </c>
      <c r="N53" s="47">
        <v>572</v>
      </c>
      <c r="O53" s="47">
        <v>314</v>
      </c>
      <c r="P53" s="47">
        <v>258</v>
      </c>
      <c r="Q53" s="50">
        <f t="shared" si="2"/>
        <v>0</v>
      </c>
      <c r="R53" s="51"/>
      <c r="S53" s="52"/>
    </row>
    <row r="54" spans="1:19" ht="24" customHeight="1">
      <c r="A54" s="44" t="s">
        <v>255</v>
      </c>
      <c r="B54" s="46">
        <v>765</v>
      </c>
      <c r="C54" s="46">
        <v>401</v>
      </c>
      <c r="D54" s="47">
        <v>364</v>
      </c>
      <c r="E54" s="46">
        <v>765</v>
      </c>
      <c r="F54" s="46">
        <v>409</v>
      </c>
      <c r="G54" s="47">
        <v>356</v>
      </c>
      <c r="H54" s="46">
        <v>831</v>
      </c>
      <c r="I54" s="46">
        <v>445</v>
      </c>
      <c r="J54" s="47">
        <v>386</v>
      </c>
      <c r="K54" s="46">
        <v>773</v>
      </c>
      <c r="L54" s="46">
        <v>427</v>
      </c>
      <c r="M54" s="47">
        <v>346</v>
      </c>
      <c r="N54" s="47">
        <v>703</v>
      </c>
      <c r="O54" s="47">
        <v>387</v>
      </c>
      <c r="P54" s="47">
        <v>316</v>
      </c>
      <c r="Q54" s="50">
        <f t="shared" si="2"/>
        <v>0</v>
      </c>
      <c r="R54" s="51"/>
      <c r="S54" s="52"/>
    </row>
    <row r="55" spans="1:19" ht="24" customHeight="1">
      <c r="A55" s="44" t="s">
        <v>256</v>
      </c>
      <c r="B55" s="46">
        <v>710</v>
      </c>
      <c r="C55" s="46">
        <v>400</v>
      </c>
      <c r="D55" s="47">
        <v>310</v>
      </c>
      <c r="E55" s="46">
        <v>776</v>
      </c>
      <c r="F55" s="46">
        <v>414</v>
      </c>
      <c r="G55" s="47">
        <v>362</v>
      </c>
      <c r="H55" s="46">
        <v>729</v>
      </c>
      <c r="I55" s="46">
        <v>386</v>
      </c>
      <c r="J55" s="47">
        <v>343</v>
      </c>
      <c r="K55" s="46">
        <v>806</v>
      </c>
      <c r="L55" s="46">
        <v>425</v>
      </c>
      <c r="M55" s="47">
        <v>381</v>
      </c>
      <c r="N55" s="47">
        <v>732</v>
      </c>
      <c r="O55" s="47">
        <v>395</v>
      </c>
      <c r="P55" s="47">
        <v>337</v>
      </c>
      <c r="Q55" s="50">
        <f t="shared" si="2"/>
        <v>0</v>
      </c>
      <c r="R55" s="51"/>
      <c r="S55" s="52"/>
    </row>
    <row r="56" spans="1:19" ht="24" customHeight="1">
      <c r="A56" s="44" t="s">
        <v>257</v>
      </c>
      <c r="B56" s="46">
        <v>747</v>
      </c>
      <c r="C56" s="46">
        <v>375</v>
      </c>
      <c r="D56" s="47">
        <v>372</v>
      </c>
      <c r="E56" s="46">
        <v>731</v>
      </c>
      <c r="F56" s="46">
        <v>402</v>
      </c>
      <c r="G56" s="47">
        <v>329</v>
      </c>
      <c r="H56" s="46">
        <v>784</v>
      </c>
      <c r="I56" s="46">
        <v>406</v>
      </c>
      <c r="J56" s="47">
        <v>378</v>
      </c>
      <c r="K56" s="46">
        <v>730</v>
      </c>
      <c r="L56" s="46">
        <v>379</v>
      </c>
      <c r="M56" s="47">
        <v>351</v>
      </c>
      <c r="N56" s="47">
        <v>782</v>
      </c>
      <c r="O56" s="47">
        <v>421</v>
      </c>
      <c r="P56" s="47">
        <v>361</v>
      </c>
      <c r="Q56" s="50">
        <f t="shared" si="2"/>
        <v>0</v>
      </c>
      <c r="R56" s="51"/>
      <c r="S56" s="52"/>
    </row>
    <row r="57" spans="1:19" s="4" customFormat="1" ht="24" customHeight="1">
      <c r="A57" s="44" t="s">
        <v>258</v>
      </c>
      <c r="B57" s="65">
        <v>742</v>
      </c>
      <c r="C57" s="65">
        <v>395</v>
      </c>
      <c r="D57" s="66">
        <v>347</v>
      </c>
      <c r="E57" s="65">
        <v>777</v>
      </c>
      <c r="F57" s="65">
        <v>397</v>
      </c>
      <c r="G57" s="66">
        <v>380</v>
      </c>
      <c r="H57" s="46">
        <v>733</v>
      </c>
      <c r="I57" s="65">
        <v>407</v>
      </c>
      <c r="J57" s="66">
        <v>326</v>
      </c>
      <c r="K57" s="46">
        <v>760</v>
      </c>
      <c r="L57" s="65">
        <v>387</v>
      </c>
      <c r="M57" s="66">
        <v>373</v>
      </c>
      <c r="N57" s="66">
        <v>727</v>
      </c>
      <c r="O57" s="66">
        <v>386</v>
      </c>
      <c r="P57" s="66">
        <v>341</v>
      </c>
      <c r="Q57" s="50">
        <f t="shared" si="2"/>
        <v>0</v>
      </c>
      <c r="R57" s="67"/>
      <c r="S57" s="68"/>
    </row>
    <row r="58" spans="1:19" ht="24" customHeight="1">
      <c r="A58" s="44" t="s">
        <v>365</v>
      </c>
      <c r="B58" s="46">
        <v>789</v>
      </c>
      <c r="C58" s="46">
        <v>414</v>
      </c>
      <c r="D58" s="47">
        <v>375</v>
      </c>
      <c r="E58" s="46">
        <v>767</v>
      </c>
      <c r="F58" s="46">
        <v>407</v>
      </c>
      <c r="G58" s="47">
        <v>360</v>
      </c>
      <c r="H58" s="46">
        <v>786</v>
      </c>
      <c r="I58" s="46">
        <v>404</v>
      </c>
      <c r="J58" s="47">
        <v>382</v>
      </c>
      <c r="K58" s="46">
        <v>725</v>
      </c>
      <c r="L58" s="46">
        <v>398</v>
      </c>
      <c r="M58" s="47">
        <v>327</v>
      </c>
      <c r="N58" s="47">
        <v>759</v>
      </c>
      <c r="O58" s="47">
        <v>392</v>
      </c>
      <c r="P58" s="47">
        <v>367</v>
      </c>
      <c r="Q58" s="50">
        <f t="shared" si="2"/>
        <v>0</v>
      </c>
      <c r="R58" s="51"/>
      <c r="S58" s="52"/>
    </row>
    <row r="59" spans="1:19" ht="24" customHeight="1">
      <c r="A59" s="44" t="s">
        <v>259</v>
      </c>
      <c r="B59" s="46">
        <v>938</v>
      </c>
      <c r="C59" s="46">
        <v>521</v>
      </c>
      <c r="D59" s="47">
        <v>417</v>
      </c>
      <c r="E59" s="46">
        <v>791</v>
      </c>
      <c r="F59" s="46">
        <v>412</v>
      </c>
      <c r="G59" s="47">
        <v>379</v>
      </c>
      <c r="H59" s="46">
        <v>755</v>
      </c>
      <c r="I59" s="46">
        <v>405</v>
      </c>
      <c r="J59" s="47">
        <v>350</v>
      </c>
      <c r="K59" s="46">
        <v>778</v>
      </c>
      <c r="L59" s="46">
        <v>399</v>
      </c>
      <c r="M59" s="47">
        <v>379</v>
      </c>
      <c r="N59" s="47">
        <v>724</v>
      </c>
      <c r="O59" s="47">
        <v>393</v>
      </c>
      <c r="P59" s="47">
        <v>331</v>
      </c>
      <c r="Q59" s="50">
        <f t="shared" si="2"/>
        <v>0</v>
      </c>
      <c r="R59" s="51"/>
      <c r="S59" s="52"/>
    </row>
    <row r="60" spans="1:19" ht="24" customHeight="1">
      <c r="A60" s="44" t="s">
        <v>260</v>
      </c>
      <c r="B60" s="46">
        <v>983</v>
      </c>
      <c r="C60" s="46">
        <v>543</v>
      </c>
      <c r="D60" s="47">
        <v>440</v>
      </c>
      <c r="E60" s="46">
        <v>959</v>
      </c>
      <c r="F60" s="46">
        <v>526</v>
      </c>
      <c r="G60" s="47">
        <v>433</v>
      </c>
      <c r="H60" s="46">
        <v>805</v>
      </c>
      <c r="I60" s="46">
        <v>425</v>
      </c>
      <c r="J60" s="47">
        <v>380</v>
      </c>
      <c r="K60" s="46">
        <v>736</v>
      </c>
      <c r="L60" s="46">
        <v>396</v>
      </c>
      <c r="M60" s="47">
        <v>340</v>
      </c>
      <c r="N60" s="47">
        <v>776</v>
      </c>
      <c r="O60" s="47">
        <v>395</v>
      </c>
      <c r="P60" s="47">
        <v>381</v>
      </c>
      <c r="Q60" s="50">
        <f t="shared" si="2"/>
        <v>0</v>
      </c>
      <c r="R60" s="51"/>
      <c r="S60" s="52"/>
    </row>
    <row r="61" spans="1:19" ht="24" customHeight="1">
      <c r="A61" s="44" t="s">
        <v>261</v>
      </c>
      <c r="B61" s="46">
        <v>961</v>
      </c>
      <c r="C61" s="46">
        <v>496</v>
      </c>
      <c r="D61" s="47">
        <v>465</v>
      </c>
      <c r="E61" s="46">
        <v>980</v>
      </c>
      <c r="F61" s="46">
        <v>544</v>
      </c>
      <c r="G61" s="47">
        <v>436</v>
      </c>
      <c r="H61" s="46">
        <v>955</v>
      </c>
      <c r="I61" s="46">
        <v>527</v>
      </c>
      <c r="J61" s="47">
        <v>428</v>
      </c>
      <c r="K61" s="46">
        <v>811</v>
      </c>
      <c r="L61" s="46">
        <v>420</v>
      </c>
      <c r="M61" s="47">
        <v>391</v>
      </c>
      <c r="N61" s="47">
        <v>754</v>
      </c>
      <c r="O61" s="47">
        <v>402</v>
      </c>
      <c r="P61" s="47">
        <v>352</v>
      </c>
      <c r="Q61" s="50">
        <f t="shared" si="2"/>
        <v>0</v>
      </c>
      <c r="R61" s="51"/>
      <c r="S61" s="52"/>
    </row>
    <row r="62" spans="1:19" ht="24" customHeight="1">
      <c r="A62" s="44" t="s">
        <v>262</v>
      </c>
      <c r="B62" s="46">
        <v>965</v>
      </c>
      <c r="C62" s="46">
        <v>543</v>
      </c>
      <c r="D62" s="47">
        <v>422</v>
      </c>
      <c r="E62" s="46">
        <v>972</v>
      </c>
      <c r="F62" s="46">
        <v>507</v>
      </c>
      <c r="G62" s="47">
        <v>465</v>
      </c>
      <c r="H62" s="46">
        <v>979</v>
      </c>
      <c r="I62" s="46">
        <v>537</v>
      </c>
      <c r="J62" s="47">
        <v>442</v>
      </c>
      <c r="K62" s="46">
        <v>954</v>
      </c>
      <c r="L62" s="46">
        <v>528</v>
      </c>
      <c r="M62" s="47">
        <v>426</v>
      </c>
      <c r="N62" s="47">
        <v>803</v>
      </c>
      <c r="O62" s="47">
        <v>422</v>
      </c>
      <c r="P62" s="47">
        <v>381</v>
      </c>
      <c r="Q62" s="50">
        <f t="shared" si="2"/>
        <v>0</v>
      </c>
      <c r="R62" s="51"/>
      <c r="S62" s="52"/>
    </row>
    <row r="63" spans="1:19" ht="24" customHeight="1">
      <c r="A63" s="44" t="s">
        <v>263</v>
      </c>
      <c r="B63" s="46">
        <v>998</v>
      </c>
      <c r="C63" s="46">
        <v>542</v>
      </c>
      <c r="D63" s="47">
        <v>456</v>
      </c>
      <c r="E63" s="46">
        <v>975</v>
      </c>
      <c r="F63" s="46">
        <v>542</v>
      </c>
      <c r="G63" s="47">
        <v>433</v>
      </c>
      <c r="H63" s="46">
        <v>969</v>
      </c>
      <c r="I63" s="46">
        <v>522</v>
      </c>
      <c r="J63" s="47">
        <v>447</v>
      </c>
      <c r="K63" s="46">
        <v>998</v>
      </c>
      <c r="L63" s="46">
        <v>550</v>
      </c>
      <c r="M63" s="47">
        <v>448</v>
      </c>
      <c r="N63" s="47">
        <v>947</v>
      </c>
      <c r="O63" s="47">
        <v>530</v>
      </c>
      <c r="P63" s="47">
        <v>417</v>
      </c>
      <c r="Q63" s="50">
        <f t="shared" si="2"/>
        <v>0</v>
      </c>
      <c r="R63" s="51"/>
      <c r="S63" s="52"/>
    </row>
    <row r="64" spans="1:19" ht="24" customHeight="1">
      <c r="A64" s="44" t="s">
        <v>264</v>
      </c>
      <c r="B64" s="46">
        <v>1097</v>
      </c>
      <c r="C64" s="46">
        <v>588</v>
      </c>
      <c r="D64" s="47">
        <v>509</v>
      </c>
      <c r="E64" s="46">
        <v>993</v>
      </c>
      <c r="F64" s="46">
        <v>541</v>
      </c>
      <c r="G64" s="47">
        <v>452</v>
      </c>
      <c r="H64" s="46">
        <v>962</v>
      </c>
      <c r="I64" s="46">
        <v>537</v>
      </c>
      <c r="J64" s="47">
        <v>425</v>
      </c>
      <c r="K64" s="46">
        <v>960</v>
      </c>
      <c r="L64" s="46">
        <v>513</v>
      </c>
      <c r="M64" s="47">
        <v>447</v>
      </c>
      <c r="N64" s="47">
        <v>974</v>
      </c>
      <c r="O64" s="47">
        <v>542</v>
      </c>
      <c r="P64" s="47">
        <v>432</v>
      </c>
      <c r="Q64" s="50">
        <f t="shared" si="2"/>
        <v>0</v>
      </c>
      <c r="R64" s="51"/>
      <c r="S64" s="52"/>
    </row>
    <row r="65" spans="1:19" ht="24" customHeight="1">
      <c r="A65" s="44" t="s">
        <v>265</v>
      </c>
      <c r="B65" s="46">
        <v>1112</v>
      </c>
      <c r="C65" s="46">
        <v>587</v>
      </c>
      <c r="D65" s="47">
        <v>525</v>
      </c>
      <c r="E65" s="46">
        <v>1100</v>
      </c>
      <c r="F65" s="46">
        <v>587</v>
      </c>
      <c r="G65" s="47">
        <v>513</v>
      </c>
      <c r="H65" s="46">
        <v>988</v>
      </c>
      <c r="I65" s="46">
        <v>533</v>
      </c>
      <c r="J65" s="47">
        <v>455</v>
      </c>
      <c r="K65" s="46">
        <v>982</v>
      </c>
      <c r="L65" s="46">
        <v>545</v>
      </c>
      <c r="M65" s="47">
        <v>437</v>
      </c>
      <c r="N65" s="47">
        <v>948</v>
      </c>
      <c r="O65" s="47">
        <v>507</v>
      </c>
      <c r="P65" s="47">
        <v>441</v>
      </c>
      <c r="Q65" s="50">
        <f t="shared" si="2"/>
        <v>0</v>
      </c>
      <c r="R65" s="51"/>
      <c r="S65" s="52"/>
    </row>
    <row r="66" spans="1:19" ht="24" customHeight="1">
      <c r="A66" s="44" t="s">
        <v>266</v>
      </c>
      <c r="B66" s="46">
        <v>1035</v>
      </c>
      <c r="C66" s="46">
        <v>544</v>
      </c>
      <c r="D66" s="47">
        <v>491</v>
      </c>
      <c r="E66" s="46">
        <v>1102</v>
      </c>
      <c r="F66" s="46">
        <v>574</v>
      </c>
      <c r="G66" s="47">
        <v>528</v>
      </c>
      <c r="H66" s="46">
        <v>1091</v>
      </c>
      <c r="I66" s="46">
        <v>576</v>
      </c>
      <c r="J66" s="47">
        <v>515</v>
      </c>
      <c r="K66" s="46">
        <v>972</v>
      </c>
      <c r="L66" s="46">
        <v>526</v>
      </c>
      <c r="M66" s="47">
        <v>446</v>
      </c>
      <c r="N66" s="47">
        <v>1006</v>
      </c>
      <c r="O66" s="47">
        <v>558</v>
      </c>
      <c r="P66" s="47">
        <v>448</v>
      </c>
      <c r="Q66" s="50">
        <f t="shared" si="2"/>
        <v>0</v>
      </c>
      <c r="R66" s="51"/>
      <c r="S66" s="52"/>
    </row>
    <row r="67" spans="1:19" ht="24" customHeight="1">
      <c r="A67" s="44" t="s">
        <v>267</v>
      </c>
      <c r="B67" s="46">
        <v>1074</v>
      </c>
      <c r="C67" s="46">
        <v>573</v>
      </c>
      <c r="D67" s="47">
        <v>501</v>
      </c>
      <c r="E67" s="46">
        <v>1045</v>
      </c>
      <c r="F67" s="46">
        <v>548</v>
      </c>
      <c r="G67" s="47">
        <v>497</v>
      </c>
      <c r="H67" s="46">
        <v>1118</v>
      </c>
      <c r="I67" s="46">
        <v>581</v>
      </c>
      <c r="J67" s="47">
        <v>537</v>
      </c>
      <c r="K67" s="46">
        <v>1089</v>
      </c>
      <c r="L67" s="46">
        <v>572</v>
      </c>
      <c r="M67" s="47">
        <v>517</v>
      </c>
      <c r="N67" s="47">
        <v>991</v>
      </c>
      <c r="O67" s="47">
        <v>537</v>
      </c>
      <c r="P67" s="47">
        <v>454</v>
      </c>
      <c r="Q67" s="50">
        <f t="shared" si="2"/>
        <v>0</v>
      </c>
      <c r="R67" s="51"/>
      <c r="S67" s="52"/>
    </row>
    <row r="68" spans="1:19" ht="24" customHeight="1">
      <c r="A68" s="44" t="s">
        <v>268</v>
      </c>
      <c r="B68" s="46">
        <v>1050</v>
      </c>
      <c r="C68" s="46">
        <v>581</v>
      </c>
      <c r="D68" s="47">
        <v>469</v>
      </c>
      <c r="E68" s="46">
        <v>1077</v>
      </c>
      <c r="F68" s="46">
        <v>578</v>
      </c>
      <c r="G68" s="47">
        <v>499</v>
      </c>
      <c r="H68" s="46">
        <v>1057</v>
      </c>
      <c r="I68" s="46">
        <v>545</v>
      </c>
      <c r="J68" s="47">
        <v>512</v>
      </c>
      <c r="K68" s="46">
        <v>1106</v>
      </c>
      <c r="L68" s="46">
        <v>573</v>
      </c>
      <c r="M68" s="47">
        <v>533</v>
      </c>
      <c r="N68" s="47">
        <v>1105</v>
      </c>
      <c r="O68" s="47">
        <v>577</v>
      </c>
      <c r="P68" s="47">
        <v>528</v>
      </c>
      <c r="Q68" s="50">
        <f t="shared" si="2"/>
        <v>0</v>
      </c>
      <c r="R68" s="51"/>
      <c r="S68" s="52"/>
    </row>
    <row r="69" spans="1:19" ht="24" customHeight="1">
      <c r="A69" s="44" t="s">
        <v>269</v>
      </c>
      <c r="B69" s="46">
        <v>1168</v>
      </c>
      <c r="C69" s="46">
        <v>658</v>
      </c>
      <c r="D69" s="47">
        <v>510</v>
      </c>
      <c r="E69" s="46">
        <v>1074</v>
      </c>
      <c r="F69" s="46">
        <v>590</v>
      </c>
      <c r="G69" s="47">
        <v>484</v>
      </c>
      <c r="H69" s="46">
        <v>1093</v>
      </c>
      <c r="I69" s="46">
        <v>586</v>
      </c>
      <c r="J69" s="47">
        <v>507</v>
      </c>
      <c r="K69" s="46">
        <v>1067</v>
      </c>
      <c r="L69" s="46">
        <v>550</v>
      </c>
      <c r="M69" s="47">
        <v>517</v>
      </c>
      <c r="N69" s="47">
        <v>1127</v>
      </c>
      <c r="O69" s="47">
        <v>589</v>
      </c>
      <c r="P69" s="47">
        <v>538</v>
      </c>
      <c r="Q69" s="50">
        <f t="shared" si="2"/>
        <v>0</v>
      </c>
      <c r="R69" s="51"/>
      <c r="S69" s="52"/>
    </row>
    <row r="70" spans="1:19" ht="24" customHeight="1">
      <c r="A70" s="44" t="s">
        <v>270</v>
      </c>
      <c r="B70" s="46">
        <v>1135</v>
      </c>
      <c r="C70" s="46">
        <v>616</v>
      </c>
      <c r="D70" s="47">
        <v>519</v>
      </c>
      <c r="E70" s="46">
        <v>1177</v>
      </c>
      <c r="F70" s="46">
        <v>666</v>
      </c>
      <c r="G70" s="47">
        <v>511</v>
      </c>
      <c r="H70" s="46">
        <v>1083</v>
      </c>
      <c r="I70" s="46">
        <v>593</v>
      </c>
      <c r="J70" s="47">
        <v>490</v>
      </c>
      <c r="K70" s="46">
        <v>1099</v>
      </c>
      <c r="L70" s="46">
        <v>593</v>
      </c>
      <c r="M70" s="47">
        <v>506</v>
      </c>
      <c r="N70" s="47">
        <v>1093</v>
      </c>
      <c r="O70" s="47">
        <v>564</v>
      </c>
      <c r="P70" s="47">
        <v>529</v>
      </c>
      <c r="Q70" s="50">
        <f t="shared" si="2"/>
        <v>0</v>
      </c>
      <c r="R70" s="51"/>
      <c r="S70" s="52"/>
    </row>
    <row r="71" spans="1:19" ht="24" customHeight="1">
      <c r="A71" s="53" t="s">
        <v>271</v>
      </c>
      <c r="B71" s="54">
        <v>1306</v>
      </c>
      <c r="C71" s="54">
        <v>696</v>
      </c>
      <c r="D71" s="55">
        <v>610</v>
      </c>
      <c r="E71" s="54">
        <v>1133</v>
      </c>
      <c r="F71" s="54">
        <v>612</v>
      </c>
      <c r="G71" s="55">
        <v>521</v>
      </c>
      <c r="H71" s="54">
        <v>1189</v>
      </c>
      <c r="I71" s="54">
        <v>671</v>
      </c>
      <c r="J71" s="55">
        <v>518</v>
      </c>
      <c r="K71" s="54">
        <v>1085</v>
      </c>
      <c r="L71" s="54">
        <v>589</v>
      </c>
      <c r="M71" s="55">
        <v>496</v>
      </c>
      <c r="N71" s="55">
        <v>1121</v>
      </c>
      <c r="O71" s="55">
        <v>598</v>
      </c>
      <c r="P71" s="55">
        <v>523</v>
      </c>
      <c r="Q71" s="56">
        <f t="shared" si="2"/>
        <v>0</v>
      </c>
      <c r="R71" s="57"/>
      <c r="S71" s="58"/>
    </row>
    <row r="72" spans="1:19" s="6" customFormat="1" ht="17.25" customHeight="1">
      <c r="A72" s="7" t="s">
        <v>324</v>
      </c>
      <c r="B72" s="60"/>
      <c r="C72" s="59"/>
      <c r="D72" s="60"/>
      <c r="E72" s="59"/>
      <c r="F72" s="1074"/>
      <c r="G72" s="1074"/>
      <c r="H72" s="1074"/>
      <c r="I72" s="1074"/>
      <c r="J72" s="1074"/>
      <c r="Q72" s="34"/>
      <c r="R72" s="34"/>
      <c r="S72" s="34"/>
    </row>
    <row r="73" spans="1:19" s="6" customFormat="1" ht="15.75" customHeight="1">
      <c r="A73" s="7" t="s">
        <v>115</v>
      </c>
      <c r="B73" s="60"/>
      <c r="C73" s="59"/>
      <c r="D73" s="60"/>
      <c r="E73" s="59"/>
      <c r="F73" s="60"/>
      <c r="G73" s="60"/>
      <c r="H73" s="60"/>
      <c r="I73" s="60"/>
      <c r="J73" s="59"/>
      <c r="Q73" s="34"/>
      <c r="R73" s="34"/>
      <c r="S73" s="34"/>
    </row>
    <row r="74" spans="1:19" s="6" customFormat="1" ht="14.25" customHeight="1">
      <c r="A74" s="23" t="s">
        <v>423</v>
      </c>
      <c r="B74" s="21"/>
      <c r="C74" s="61"/>
      <c r="D74" s="21"/>
      <c r="E74" s="61"/>
      <c r="F74" s="21"/>
      <c r="G74" s="21"/>
      <c r="H74" s="21"/>
      <c r="I74" s="21"/>
      <c r="J74" s="61"/>
      <c r="Q74" s="34"/>
      <c r="R74" s="34"/>
      <c r="S74" s="34"/>
    </row>
    <row r="75" spans="1:19" ht="21" customHeight="1">
      <c r="A75" s="30" t="s">
        <v>450</v>
      </c>
      <c r="B75" s="63"/>
      <c r="C75" s="62"/>
      <c r="D75" s="63"/>
      <c r="E75" s="62"/>
      <c r="F75" s="63"/>
      <c r="G75" s="63"/>
      <c r="H75" s="63"/>
      <c r="I75" s="63"/>
      <c r="J75" s="17"/>
    </row>
    <row r="76" spans="1:19" ht="31.5">
      <c r="A76" s="1" t="s">
        <v>437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" customHeight="1">
      <c r="A77" s="1"/>
      <c r="B77" s="32"/>
      <c r="C77" s="32"/>
      <c r="D77" s="32"/>
      <c r="E77" s="32"/>
      <c r="F77" s="32"/>
      <c r="G77" s="32"/>
      <c r="H77" s="32"/>
      <c r="I77" s="32"/>
      <c r="J77" s="4"/>
    </row>
    <row r="78" spans="1:19" ht="14.25" thickBot="1">
      <c r="A78" s="2" t="s">
        <v>357</v>
      </c>
      <c r="B78" s="2"/>
      <c r="C78" s="2"/>
      <c r="D78" s="2"/>
      <c r="E78" s="2"/>
      <c r="F78" s="2"/>
      <c r="G78" s="2"/>
      <c r="H78" s="2"/>
      <c r="I78" s="2"/>
      <c r="J78" s="6"/>
    </row>
    <row r="79" spans="1:19">
      <c r="A79" s="8" t="s">
        <v>358</v>
      </c>
      <c r="B79" s="69">
        <v>2012</v>
      </c>
      <c r="C79" s="70"/>
      <c r="D79" s="71"/>
      <c r="E79" s="70">
        <v>2013</v>
      </c>
      <c r="F79" s="70"/>
      <c r="G79" s="70"/>
      <c r="H79" s="69">
        <v>2014</v>
      </c>
      <c r="I79" s="70"/>
      <c r="J79" s="70"/>
      <c r="K79" s="69">
        <v>2015</v>
      </c>
      <c r="L79" s="70"/>
      <c r="M79" s="71"/>
      <c r="N79" s="70">
        <v>2016</v>
      </c>
      <c r="O79" s="70"/>
      <c r="P79" s="70"/>
      <c r="Q79" s="1078">
        <v>2017</v>
      </c>
      <c r="R79" s="1079"/>
      <c r="S79" s="1079"/>
    </row>
    <row r="80" spans="1:19">
      <c r="A80" s="9"/>
      <c r="B80" s="36" t="s">
        <v>359</v>
      </c>
      <c r="C80" s="36" t="s">
        <v>360</v>
      </c>
      <c r="D80" s="37" t="s">
        <v>356</v>
      </c>
      <c r="E80" s="37" t="s">
        <v>359</v>
      </c>
      <c r="F80" s="37" t="s">
        <v>366</v>
      </c>
      <c r="G80" s="37" t="s">
        <v>361</v>
      </c>
      <c r="H80" s="37" t="s">
        <v>359</v>
      </c>
      <c r="I80" s="37" t="s">
        <v>366</v>
      </c>
      <c r="J80" s="37" t="s">
        <v>361</v>
      </c>
      <c r="K80" s="37" t="s">
        <v>359</v>
      </c>
      <c r="L80" s="37" t="s">
        <v>366</v>
      </c>
      <c r="M80" s="37" t="s">
        <v>361</v>
      </c>
      <c r="N80" s="37" t="s">
        <v>31</v>
      </c>
      <c r="O80" s="37" t="s">
        <v>512</v>
      </c>
      <c r="P80" s="37" t="s">
        <v>356</v>
      </c>
      <c r="Q80" s="38" t="s">
        <v>359</v>
      </c>
      <c r="R80" s="38" t="s">
        <v>366</v>
      </c>
      <c r="S80" s="38" t="s">
        <v>361</v>
      </c>
    </row>
    <row r="81" spans="1:19">
      <c r="A81" s="10"/>
      <c r="B81" s="39"/>
      <c r="C81" s="18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22"/>
      <c r="O81" s="22"/>
      <c r="P81" s="22"/>
      <c r="Q81" s="40"/>
      <c r="R81" s="40"/>
      <c r="S81" s="40"/>
    </row>
    <row r="82" spans="1:19" ht="10.5" customHeight="1">
      <c r="A82" s="44"/>
      <c r="B82" s="45"/>
      <c r="C82" s="46"/>
      <c r="D82" s="46"/>
      <c r="E82" s="46"/>
      <c r="F82" s="46"/>
      <c r="G82" s="47"/>
      <c r="H82" s="46"/>
      <c r="I82" s="46"/>
      <c r="J82" s="47"/>
      <c r="K82" s="46"/>
      <c r="L82" s="46"/>
      <c r="M82" s="47"/>
      <c r="N82" s="47"/>
      <c r="O82" s="47"/>
      <c r="P82" s="47"/>
      <c r="Q82" s="48"/>
      <c r="R82" s="48"/>
      <c r="S82" s="49"/>
    </row>
    <row r="83" spans="1:19" ht="25.5" customHeight="1">
      <c r="A83" s="44" t="s">
        <v>272</v>
      </c>
      <c r="B83" s="46">
        <v>1334</v>
      </c>
      <c r="C83" s="46">
        <v>702</v>
      </c>
      <c r="D83" s="47">
        <v>632</v>
      </c>
      <c r="E83" s="46">
        <v>1166</v>
      </c>
      <c r="F83" s="46">
        <v>626</v>
      </c>
      <c r="G83" s="47">
        <v>540</v>
      </c>
      <c r="H83" s="46">
        <v>1198</v>
      </c>
      <c r="I83" s="46">
        <v>664</v>
      </c>
      <c r="J83" s="47">
        <v>534</v>
      </c>
      <c r="K83" s="46">
        <v>1198</v>
      </c>
      <c r="L83" s="46">
        <v>664</v>
      </c>
      <c r="M83" s="47">
        <v>534</v>
      </c>
      <c r="N83" s="47">
        <v>1099</v>
      </c>
      <c r="O83" s="47">
        <v>589</v>
      </c>
      <c r="P83" s="47">
        <v>510</v>
      </c>
      <c r="Q83" s="50">
        <f>SUM(R83:S83)</f>
        <v>0</v>
      </c>
      <c r="R83" s="51"/>
      <c r="S83" s="52"/>
    </row>
    <row r="84" spans="1:19" ht="25.5" customHeight="1">
      <c r="A84" s="44" t="s">
        <v>273</v>
      </c>
      <c r="B84" s="46">
        <v>1548</v>
      </c>
      <c r="C84" s="46">
        <v>794</v>
      </c>
      <c r="D84" s="47">
        <v>754</v>
      </c>
      <c r="E84" s="46">
        <v>1354</v>
      </c>
      <c r="F84" s="46">
        <v>705</v>
      </c>
      <c r="G84" s="47">
        <v>649</v>
      </c>
      <c r="H84" s="46">
        <v>1184</v>
      </c>
      <c r="I84" s="46">
        <v>641</v>
      </c>
      <c r="J84" s="47">
        <v>543</v>
      </c>
      <c r="K84" s="46">
        <v>1184</v>
      </c>
      <c r="L84" s="46">
        <v>641</v>
      </c>
      <c r="M84" s="47">
        <v>543</v>
      </c>
      <c r="N84" s="47">
        <v>1219</v>
      </c>
      <c r="O84" s="47">
        <v>676</v>
      </c>
      <c r="P84" s="47">
        <v>543</v>
      </c>
      <c r="Q84" s="50">
        <f t="shared" ref="Q84:Q107" si="3">SUM(R84:S84)</f>
        <v>0</v>
      </c>
      <c r="R84" s="51"/>
      <c r="S84" s="52"/>
    </row>
    <row r="85" spans="1:19" ht="25.5" customHeight="1">
      <c r="A85" s="44" t="s">
        <v>274</v>
      </c>
      <c r="B85" s="46">
        <v>1396</v>
      </c>
      <c r="C85" s="46">
        <v>708</v>
      </c>
      <c r="D85" s="47">
        <v>688</v>
      </c>
      <c r="E85" s="46">
        <v>1569</v>
      </c>
      <c r="F85" s="46">
        <v>804</v>
      </c>
      <c r="G85" s="47">
        <v>765</v>
      </c>
      <c r="H85" s="46">
        <v>1369</v>
      </c>
      <c r="I85" s="46">
        <v>714</v>
      </c>
      <c r="J85" s="47">
        <v>655</v>
      </c>
      <c r="K85" s="46">
        <v>1369</v>
      </c>
      <c r="L85" s="46">
        <v>714</v>
      </c>
      <c r="M85" s="47">
        <v>655</v>
      </c>
      <c r="N85" s="47">
        <v>1227</v>
      </c>
      <c r="O85" s="47">
        <v>650</v>
      </c>
      <c r="P85" s="47">
        <v>577</v>
      </c>
      <c r="Q85" s="50">
        <f t="shared" si="3"/>
        <v>0</v>
      </c>
      <c r="R85" s="51"/>
      <c r="S85" s="52"/>
    </row>
    <row r="86" spans="1:19" ht="25.5" customHeight="1">
      <c r="A86" s="44" t="s">
        <v>275</v>
      </c>
      <c r="B86" s="46">
        <v>1367</v>
      </c>
      <c r="C86" s="46">
        <v>715</v>
      </c>
      <c r="D86" s="47">
        <v>652</v>
      </c>
      <c r="E86" s="46">
        <v>1425</v>
      </c>
      <c r="F86" s="46">
        <v>720</v>
      </c>
      <c r="G86" s="47">
        <v>705</v>
      </c>
      <c r="H86" s="46">
        <v>1606</v>
      </c>
      <c r="I86" s="46">
        <v>823</v>
      </c>
      <c r="J86" s="47">
        <v>783</v>
      </c>
      <c r="K86" s="46">
        <v>1606</v>
      </c>
      <c r="L86" s="46">
        <v>823</v>
      </c>
      <c r="M86" s="47">
        <v>783</v>
      </c>
      <c r="N86" s="47">
        <v>1404</v>
      </c>
      <c r="O86" s="47">
        <v>725</v>
      </c>
      <c r="P86" s="47">
        <v>679</v>
      </c>
      <c r="Q86" s="50">
        <f t="shared" si="3"/>
        <v>0</v>
      </c>
      <c r="R86" s="51"/>
      <c r="S86" s="52"/>
    </row>
    <row r="87" spans="1:19" ht="25.5" customHeight="1">
      <c r="A87" s="44" t="s">
        <v>276</v>
      </c>
      <c r="B87" s="46">
        <v>1476</v>
      </c>
      <c r="C87" s="46">
        <v>772</v>
      </c>
      <c r="D87" s="47">
        <v>704</v>
      </c>
      <c r="E87" s="46">
        <v>1388</v>
      </c>
      <c r="F87" s="46">
        <v>724</v>
      </c>
      <c r="G87" s="47">
        <v>664</v>
      </c>
      <c r="H87" s="46">
        <v>1454</v>
      </c>
      <c r="I87" s="46">
        <v>722</v>
      </c>
      <c r="J87" s="47">
        <v>732</v>
      </c>
      <c r="K87" s="46">
        <v>1454</v>
      </c>
      <c r="L87" s="46">
        <v>722</v>
      </c>
      <c r="M87" s="47">
        <v>732</v>
      </c>
      <c r="N87" s="47">
        <v>1637</v>
      </c>
      <c r="O87" s="47">
        <v>832</v>
      </c>
      <c r="P87" s="47">
        <v>805</v>
      </c>
      <c r="Q87" s="50">
        <f t="shared" si="3"/>
        <v>0</v>
      </c>
      <c r="R87" s="51"/>
      <c r="S87" s="52"/>
    </row>
    <row r="88" spans="1:19" ht="25.5" customHeight="1">
      <c r="A88" s="44" t="s">
        <v>277</v>
      </c>
      <c r="B88" s="46">
        <v>1455</v>
      </c>
      <c r="C88" s="46">
        <v>734</v>
      </c>
      <c r="D88" s="47">
        <v>721</v>
      </c>
      <c r="E88" s="46">
        <v>1503</v>
      </c>
      <c r="F88" s="46">
        <v>789</v>
      </c>
      <c r="G88" s="47">
        <v>714</v>
      </c>
      <c r="H88" s="46">
        <v>1418</v>
      </c>
      <c r="I88" s="46">
        <v>735</v>
      </c>
      <c r="J88" s="47">
        <v>683</v>
      </c>
      <c r="K88" s="46">
        <v>1418</v>
      </c>
      <c r="L88" s="46">
        <v>735</v>
      </c>
      <c r="M88" s="47">
        <v>683</v>
      </c>
      <c r="N88" s="47">
        <v>1478</v>
      </c>
      <c r="O88" s="47">
        <v>729</v>
      </c>
      <c r="P88" s="47">
        <v>749</v>
      </c>
      <c r="Q88" s="50">
        <f t="shared" si="3"/>
        <v>0</v>
      </c>
      <c r="R88" s="51"/>
      <c r="S88" s="52"/>
    </row>
    <row r="89" spans="1:19" ht="25.5" customHeight="1">
      <c r="A89" s="44" t="s">
        <v>278</v>
      </c>
      <c r="B89" s="46">
        <v>1378</v>
      </c>
      <c r="C89" s="46">
        <v>716</v>
      </c>
      <c r="D89" s="47">
        <v>662</v>
      </c>
      <c r="E89" s="46">
        <v>1473</v>
      </c>
      <c r="F89" s="46">
        <v>740</v>
      </c>
      <c r="G89" s="47">
        <v>733</v>
      </c>
      <c r="H89" s="46">
        <v>1528</v>
      </c>
      <c r="I89" s="46">
        <v>798</v>
      </c>
      <c r="J89" s="47">
        <v>730</v>
      </c>
      <c r="K89" s="46">
        <v>1528</v>
      </c>
      <c r="L89" s="46">
        <v>798</v>
      </c>
      <c r="M89" s="47">
        <v>730</v>
      </c>
      <c r="N89" s="47">
        <v>1444</v>
      </c>
      <c r="O89" s="47">
        <v>745</v>
      </c>
      <c r="P89" s="47">
        <v>699</v>
      </c>
      <c r="Q89" s="50">
        <f t="shared" si="3"/>
        <v>0</v>
      </c>
      <c r="R89" s="51"/>
      <c r="S89" s="52"/>
    </row>
    <row r="90" spans="1:19" ht="25.5" customHeight="1">
      <c r="A90" s="44" t="s">
        <v>279</v>
      </c>
      <c r="B90" s="46">
        <v>1280</v>
      </c>
      <c r="C90" s="46">
        <v>671</v>
      </c>
      <c r="D90" s="47">
        <v>609</v>
      </c>
      <c r="E90" s="46">
        <v>1395</v>
      </c>
      <c r="F90" s="46">
        <v>719</v>
      </c>
      <c r="G90" s="47">
        <v>676</v>
      </c>
      <c r="H90" s="46">
        <v>1509</v>
      </c>
      <c r="I90" s="46">
        <v>759</v>
      </c>
      <c r="J90" s="47">
        <v>750</v>
      </c>
      <c r="K90" s="46">
        <v>1509</v>
      </c>
      <c r="L90" s="46">
        <v>759</v>
      </c>
      <c r="M90" s="47">
        <v>750</v>
      </c>
      <c r="N90" s="47">
        <v>1558</v>
      </c>
      <c r="O90" s="47">
        <v>812</v>
      </c>
      <c r="P90" s="47">
        <v>746</v>
      </c>
      <c r="Q90" s="50">
        <f t="shared" si="3"/>
        <v>0</v>
      </c>
      <c r="R90" s="51"/>
      <c r="S90" s="52"/>
    </row>
    <row r="91" spans="1:19" ht="25.5" customHeight="1">
      <c r="A91" s="44" t="s">
        <v>280</v>
      </c>
      <c r="B91" s="46">
        <v>1140</v>
      </c>
      <c r="C91" s="46">
        <v>617</v>
      </c>
      <c r="D91" s="47">
        <v>523</v>
      </c>
      <c r="E91" s="46">
        <v>1303</v>
      </c>
      <c r="F91" s="46">
        <v>681</v>
      </c>
      <c r="G91" s="47">
        <v>622</v>
      </c>
      <c r="H91" s="46">
        <v>1414</v>
      </c>
      <c r="I91" s="46">
        <v>741</v>
      </c>
      <c r="J91" s="47">
        <v>673</v>
      </c>
      <c r="K91" s="46">
        <v>1414</v>
      </c>
      <c r="L91" s="46">
        <v>741</v>
      </c>
      <c r="M91" s="47">
        <v>673</v>
      </c>
      <c r="N91" s="47">
        <v>1520</v>
      </c>
      <c r="O91" s="47">
        <v>767</v>
      </c>
      <c r="P91" s="47">
        <v>753</v>
      </c>
      <c r="Q91" s="50">
        <f t="shared" si="3"/>
        <v>0</v>
      </c>
      <c r="R91" s="51"/>
      <c r="S91" s="52"/>
    </row>
    <row r="92" spans="1:19" ht="25.5" customHeight="1">
      <c r="A92" s="44" t="s">
        <v>367</v>
      </c>
      <c r="B92" s="46">
        <v>931</v>
      </c>
      <c r="C92" s="46">
        <v>466</v>
      </c>
      <c r="D92" s="47">
        <v>465</v>
      </c>
      <c r="E92" s="46">
        <v>1161</v>
      </c>
      <c r="F92" s="46">
        <v>628</v>
      </c>
      <c r="G92" s="47">
        <v>533</v>
      </c>
      <c r="H92" s="46">
        <v>1326</v>
      </c>
      <c r="I92" s="46">
        <v>691</v>
      </c>
      <c r="J92" s="47">
        <v>635</v>
      </c>
      <c r="K92" s="46">
        <v>1326</v>
      </c>
      <c r="L92" s="46">
        <v>691</v>
      </c>
      <c r="M92" s="47">
        <v>635</v>
      </c>
      <c r="N92" s="47">
        <v>1443</v>
      </c>
      <c r="O92" s="47">
        <v>757</v>
      </c>
      <c r="P92" s="47">
        <v>686</v>
      </c>
      <c r="Q92" s="50">
        <f t="shared" si="3"/>
        <v>0</v>
      </c>
      <c r="R92" s="51"/>
      <c r="S92" s="52"/>
    </row>
    <row r="93" spans="1:19" ht="25.5" customHeight="1">
      <c r="A93" s="44" t="s">
        <v>281</v>
      </c>
      <c r="B93" s="46">
        <v>1284</v>
      </c>
      <c r="C93" s="46">
        <v>672</v>
      </c>
      <c r="D93" s="47">
        <v>612</v>
      </c>
      <c r="E93" s="46">
        <v>932</v>
      </c>
      <c r="F93" s="46">
        <v>461</v>
      </c>
      <c r="G93" s="47">
        <v>471</v>
      </c>
      <c r="H93" s="46">
        <v>1176</v>
      </c>
      <c r="I93" s="46">
        <v>636</v>
      </c>
      <c r="J93" s="47">
        <v>540</v>
      </c>
      <c r="K93" s="46">
        <v>1176</v>
      </c>
      <c r="L93" s="46">
        <v>636</v>
      </c>
      <c r="M93" s="47">
        <v>540</v>
      </c>
      <c r="N93" s="47">
        <v>1372</v>
      </c>
      <c r="O93" s="47">
        <v>721</v>
      </c>
      <c r="P93" s="47">
        <v>651</v>
      </c>
      <c r="Q93" s="50">
        <f t="shared" si="3"/>
        <v>0</v>
      </c>
      <c r="R93" s="51"/>
      <c r="S93" s="52"/>
    </row>
    <row r="94" spans="1:19" ht="25.5" customHeight="1">
      <c r="A94" s="44" t="s">
        <v>282</v>
      </c>
      <c r="B94" s="46">
        <v>616</v>
      </c>
      <c r="C94" s="46">
        <v>313</v>
      </c>
      <c r="D94" s="47">
        <v>303</v>
      </c>
      <c r="E94" s="46">
        <v>1307</v>
      </c>
      <c r="F94" s="46">
        <v>687</v>
      </c>
      <c r="G94" s="47">
        <v>620</v>
      </c>
      <c r="H94" s="46">
        <v>957</v>
      </c>
      <c r="I94" s="46">
        <v>480</v>
      </c>
      <c r="J94" s="47">
        <v>477</v>
      </c>
      <c r="K94" s="46">
        <v>957</v>
      </c>
      <c r="L94" s="46">
        <v>480</v>
      </c>
      <c r="M94" s="47">
        <v>477</v>
      </c>
      <c r="N94" s="47">
        <v>1198</v>
      </c>
      <c r="O94" s="47">
        <v>648</v>
      </c>
      <c r="P94" s="47">
        <v>550</v>
      </c>
      <c r="Q94" s="50">
        <f t="shared" si="3"/>
        <v>0</v>
      </c>
      <c r="R94" s="51"/>
      <c r="S94" s="52"/>
    </row>
    <row r="95" spans="1:19" ht="25.5" customHeight="1">
      <c r="A95" s="44" t="s">
        <v>283</v>
      </c>
      <c r="B95" s="46">
        <v>696</v>
      </c>
      <c r="C95" s="46">
        <v>360</v>
      </c>
      <c r="D95" s="47">
        <v>336</v>
      </c>
      <c r="E95" s="46">
        <v>637</v>
      </c>
      <c r="F95" s="46">
        <v>324</v>
      </c>
      <c r="G95" s="47">
        <v>313</v>
      </c>
      <c r="H95" s="46">
        <v>1348</v>
      </c>
      <c r="I95" s="46">
        <v>720</v>
      </c>
      <c r="J95" s="47">
        <v>628</v>
      </c>
      <c r="K95" s="46">
        <v>1348</v>
      </c>
      <c r="L95" s="46">
        <v>720</v>
      </c>
      <c r="M95" s="47">
        <v>628</v>
      </c>
      <c r="N95" s="47">
        <v>976</v>
      </c>
      <c r="O95" s="47">
        <v>488</v>
      </c>
      <c r="P95" s="47">
        <v>488</v>
      </c>
      <c r="Q95" s="50">
        <f t="shared" si="3"/>
        <v>0</v>
      </c>
      <c r="R95" s="51"/>
      <c r="S95" s="52"/>
    </row>
    <row r="96" spans="1:19" ht="25.5" customHeight="1">
      <c r="A96" s="44" t="s">
        <v>284</v>
      </c>
      <c r="B96" s="46">
        <v>686</v>
      </c>
      <c r="C96" s="46">
        <v>358</v>
      </c>
      <c r="D96" s="47">
        <v>328</v>
      </c>
      <c r="E96" s="46">
        <v>721</v>
      </c>
      <c r="F96" s="46">
        <v>380</v>
      </c>
      <c r="G96" s="47">
        <v>341</v>
      </c>
      <c r="H96" s="46">
        <v>643</v>
      </c>
      <c r="I96" s="46">
        <v>325</v>
      </c>
      <c r="J96" s="47">
        <v>318</v>
      </c>
      <c r="K96" s="46">
        <v>643</v>
      </c>
      <c r="L96" s="46">
        <v>325</v>
      </c>
      <c r="M96" s="47">
        <v>318</v>
      </c>
      <c r="N96" s="47">
        <v>1368</v>
      </c>
      <c r="O96" s="47">
        <v>725</v>
      </c>
      <c r="P96" s="47">
        <v>643</v>
      </c>
      <c r="Q96" s="50">
        <f t="shared" si="3"/>
        <v>0</v>
      </c>
      <c r="R96" s="51"/>
      <c r="S96" s="52"/>
    </row>
    <row r="97" spans="1:19" ht="25.5" customHeight="1">
      <c r="A97" s="44" t="s">
        <v>285</v>
      </c>
      <c r="B97" s="46">
        <v>752</v>
      </c>
      <c r="C97" s="46">
        <v>358</v>
      </c>
      <c r="D97" s="47">
        <v>394</v>
      </c>
      <c r="E97" s="46">
        <v>688</v>
      </c>
      <c r="F97" s="46">
        <v>357</v>
      </c>
      <c r="G97" s="47">
        <v>331</v>
      </c>
      <c r="H97" s="46">
        <v>731</v>
      </c>
      <c r="I97" s="46">
        <v>381</v>
      </c>
      <c r="J97" s="47">
        <v>350</v>
      </c>
      <c r="K97" s="46">
        <v>731</v>
      </c>
      <c r="L97" s="46">
        <v>381</v>
      </c>
      <c r="M97" s="47">
        <v>350</v>
      </c>
      <c r="N97" s="47">
        <v>645</v>
      </c>
      <c r="O97" s="47">
        <v>327</v>
      </c>
      <c r="P97" s="47">
        <v>318</v>
      </c>
      <c r="Q97" s="50">
        <f t="shared" si="3"/>
        <v>0</v>
      </c>
      <c r="R97" s="51"/>
      <c r="S97" s="52"/>
    </row>
    <row r="98" spans="1:19" ht="25.5" customHeight="1">
      <c r="A98" s="44" t="s">
        <v>286</v>
      </c>
      <c r="B98" s="46">
        <v>823</v>
      </c>
      <c r="C98" s="46">
        <v>408</v>
      </c>
      <c r="D98" s="47">
        <v>415</v>
      </c>
      <c r="E98" s="46">
        <v>763</v>
      </c>
      <c r="F98" s="46">
        <v>359</v>
      </c>
      <c r="G98" s="47">
        <v>404</v>
      </c>
      <c r="H98" s="46">
        <v>692</v>
      </c>
      <c r="I98" s="46">
        <v>362</v>
      </c>
      <c r="J98" s="47">
        <v>330</v>
      </c>
      <c r="K98" s="46">
        <v>692</v>
      </c>
      <c r="L98" s="46">
        <v>362</v>
      </c>
      <c r="M98" s="47">
        <v>330</v>
      </c>
      <c r="N98" s="47">
        <v>740</v>
      </c>
      <c r="O98" s="47">
        <v>384</v>
      </c>
      <c r="P98" s="47">
        <v>356</v>
      </c>
      <c r="Q98" s="50">
        <f t="shared" si="3"/>
        <v>0</v>
      </c>
      <c r="R98" s="51"/>
      <c r="S98" s="52"/>
    </row>
    <row r="99" spans="1:19" ht="25.5" customHeight="1">
      <c r="A99" s="44" t="s">
        <v>287</v>
      </c>
      <c r="B99" s="46">
        <v>781</v>
      </c>
      <c r="C99" s="46">
        <v>383</v>
      </c>
      <c r="D99" s="47">
        <v>398</v>
      </c>
      <c r="E99" s="46">
        <v>831</v>
      </c>
      <c r="F99" s="46">
        <v>418</v>
      </c>
      <c r="G99" s="47">
        <v>413</v>
      </c>
      <c r="H99" s="46">
        <v>766</v>
      </c>
      <c r="I99" s="46">
        <v>371</v>
      </c>
      <c r="J99" s="47">
        <v>395</v>
      </c>
      <c r="K99" s="46">
        <v>766</v>
      </c>
      <c r="L99" s="46">
        <v>371</v>
      </c>
      <c r="M99" s="47">
        <v>395</v>
      </c>
      <c r="N99" s="47">
        <v>706</v>
      </c>
      <c r="O99" s="47">
        <v>366</v>
      </c>
      <c r="P99" s="47">
        <v>340</v>
      </c>
      <c r="Q99" s="50">
        <f t="shared" si="3"/>
        <v>0</v>
      </c>
      <c r="R99" s="51"/>
      <c r="S99" s="52"/>
    </row>
    <row r="100" spans="1:19" ht="25.5" customHeight="1">
      <c r="A100" s="44" t="s">
        <v>288</v>
      </c>
      <c r="B100" s="46">
        <v>724</v>
      </c>
      <c r="C100" s="46">
        <v>344</v>
      </c>
      <c r="D100" s="47">
        <v>380</v>
      </c>
      <c r="E100" s="46">
        <v>772</v>
      </c>
      <c r="F100" s="46">
        <v>383</v>
      </c>
      <c r="G100" s="47">
        <v>389</v>
      </c>
      <c r="H100" s="46">
        <v>846</v>
      </c>
      <c r="I100" s="46">
        <v>417</v>
      </c>
      <c r="J100" s="47">
        <v>429</v>
      </c>
      <c r="K100" s="46">
        <v>846</v>
      </c>
      <c r="L100" s="46">
        <v>417</v>
      </c>
      <c r="M100" s="47">
        <v>429</v>
      </c>
      <c r="N100" s="47">
        <v>775</v>
      </c>
      <c r="O100" s="47">
        <v>377</v>
      </c>
      <c r="P100" s="47">
        <v>398</v>
      </c>
      <c r="Q100" s="50">
        <f t="shared" si="3"/>
        <v>0</v>
      </c>
      <c r="R100" s="51"/>
      <c r="S100" s="52"/>
    </row>
    <row r="101" spans="1:19" s="6" customFormat="1" ht="25.5" customHeight="1">
      <c r="A101" s="44" t="s">
        <v>289</v>
      </c>
      <c r="B101" s="46">
        <v>687</v>
      </c>
      <c r="C101" s="46">
        <v>320</v>
      </c>
      <c r="D101" s="47">
        <v>367</v>
      </c>
      <c r="E101" s="46">
        <v>722</v>
      </c>
      <c r="F101" s="46">
        <v>341</v>
      </c>
      <c r="G101" s="47">
        <v>381</v>
      </c>
      <c r="H101" s="46">
        <v>776</v>
      </c>
      <c r="I101" s="46">
        <v>383</v>
      </c>
      <c r="J101" s="47">
        <v>393</v>
      </c>
      <c r="K101" s="46">
        <v>776</v>
      </c>
      <c r="L101" s="46">
        <v>383</v>
      </c>
      <c r="M101" s="47">
        <v>393</v>
      </c>
      <c r="N101" s="47">
        <v>839</v>
      </c>
      <c r="O101" s="47">
        <v>415</v>
      </c>
      <c r="P101" s="47">
        <v>424</v>
      </c>
      <c r="Q101" s="50">
        <f t="shared" si="3"/>
        <v>0</v>
      </c>
      <c r="R101" s="51"/>
      <c r="S101" s="52"/>
    </row>
    <row r="102" spans="1:19" s="6" customFormat="1" ht="25.5" customHeight="1">
      <c r="A102" s="44" t="s">
        <v>290</v>
      </c>
      <c r="B102" s="46">
        <v>771</v>
      </c>
      <c r="C102" s="46">
        <v>340</v>
      </c>
      <c r="D102" s="47">
        <v>431</v>
      </c>
      <c r="E102" s="46">
        <v>682</v>
      </c>
      <c r="F102" s="46">
        <v>312</v>
      </c>
      <c r="G102" s="47">
        <v>370</v>
      </c>
      <c r="H102" s="46">
        <v>720</v>
      </c>
      <c r="I102" s="46">
        <v>342</v>
      </c>
      <c r="J102" s="47">
        <v>378</v>
      </c>
      <c r="K102" s="46">
        <v>720</v>
      </c>
      <c r="L102" s="46">
        <v>342</v>
      </c>
      <c r="M102" s="47">
        <v>378</v>
      </c>
      <c r="N102" s="47">
        <v>777</v>
      </c>
      <c r="O102" s="47">
        <v>381</v>
      </c>
      <c r="P102" s="47">
        <v>396</v>
      </c>
      <c r="Q102" s="50">
        <f t="shared" si="3"/>
        <v>0</v>
      </c>
      <c r="R102" s="51"/>
      <c r="S102" s="52"/>
    </row>
    <row r="103" spans="1:19" s="6" customFormat="1" ht="25.5" customHeight="1">
      <c r="A103" s="73" t="s">
        <v>291</v>
      </c>
      <c r="B103" s="65">
        <v>892</v>
      </c>
      <c r="C103" s="65">
        <v>414</v>
      </c>
      <c r="D103" s="66">
        <v>478</v>
      </c>
      <c r="E103" s="65">
        <v>765</v>
      </c>
      <c r="F103" s="65">
        <v>339</v>
      </c>
      <c r="G103" s="66">
        <v>426</v>
      </c>
      <c r="H103" s="65">
        <v>668</v>
      </c>
      <c r="I103" s="65">
        <v>306</v>
      </c>
      <c r="J103" s="66">
        <v>362</v>
      </c>
      <c r="K103" s="65">
        <v>668</v>
      </c>
      <c r="L103" s="65">
        <v>306</v>
      </c>
      <c r="M103" s="66">
        <v>362</v>
      </c>
      <c r="N103" s="66">
        <v>715</v>
      </c>
      <c r="O103" s="66">
        <v>338</v>
      </c>
      <c r="P103" s="66">
        <v>377</v>
      </c>
      <c r="Q103" s="74">
        <f t="shared" si="3"/>
        <v>0</v>
      </c>
      <c r="R103" s="67"/>
      <c r="S103" s="68"/>
    </row>
    <row r="104" spans="1:19" ht="25.5" customHeight="1">
      <c r="A104" s="44" t="s">
        <v>292</v>
      </c>
      <c r="B104" s="46">
        <v>847</v>
      </c>
      <c r="C104" s="46">
        <v>375</v>
      </c>
      <c r="D104" s="47">
        <v>472</v>
      </c>
      <c r="E104" s="46">
        <v>876</v>
      </c>
      <c r="F104" s="46">
        <v>399</v>
      </c>
      <c r="G104" s="47">
        <v>477</v>
      </c>
      <c r="H104" s="46">
        <v>751</v>
      </c>
      <c r="I104" s="46">
        <v>335</v>
      </c>
      <c r="J104" s="47">
        <v>416</v>
      </c>
      <c r="K104" s="46">
        <v>751</v>
      </c>
      <c r="L104" s="46">
        <v>335</v>
      </c>
      <c r="M104" s="47">
        <v>416</v>
      </c>
      <c r="N104" s="47">
        <v>665</v>
      </c>
      <c r="O104" s="47">
        <v>305</v>
      </c>
      <c r="P104" s="47">
        <v>360</v>
      </c>
      <c r="Q104" s="50">
        <f t="shared" si="3"/>
        <v>0</v>
      </c>
      <c r="R104" s="51"/>
      <c r="S104" s="52"/>
    </row>
    <row r="105" spans="1:19" ht="25.5" customHeight="1">
      <c r="A105" s="44" t="s">
        <v>293</v>
      </c>
      <c r="B105" s="46">
        <v>783</v>
      </c>
      <c r="C105" s="46">
        <v>363</v>
      </c>
      <c r="D105" s="47">
        <v>420</v>
      </c>
      <c r="E105" s="46">
        <v>841</v>
      </c>
      <c r="F105" s="46">
        <v>369</v>
      </c>
      <c r="G105" s="47">
        <v>472</v>
      </c>
      <c r="H105" s="46">
        <v>879</v>
      </c>
      <c r="I105" s="46">
        <v>404</v>
      </c>
      <c r="J105" s="47">
        <v>475</v>
      </c>
      <c r="K105" s="46">
        <v>879</v>
      </c>
      <c r="L105" s="46">
        <v>404</v>
      </c>
      <c r="M105" s="47">
        <v>475</v>
      </c>
      <c r="N105" s="47">
        <v>746</v>
      </c>
      <c r="O105" s="47">
        <v>328</v>
      </c>
      <c r="P105" s="47">
        <v>418</v>
      </c>
      <c r="Q105" s="50">
        <f t="shared" si="3"/>
        <v>0</v>
      </c>
      <c r="R105" s="51"/>
      <c r="S105" s="52"/>
    </row>
    <row r="106" spans="1:19" ht="25.5" customHeight="1">
      <c r="A106" s="44" t="s">
        <v>294</v>
      </c>
      <c r="B106" s="46">
        <v>853</v>
      </c>
      <c r="C106" s="46">
        <v>363</v>
      </c>
      <c r="D106" s="47">
        <v>490</v>
      </c>
      <c r="E106" s="46">
        <v>763</v>
      </c>
      <c r="F106" s="46">
        <v>352</v>
      </c>
      <c r="G106" s="47">
        <v>411</v>
      </c>
      <c r="H106" s="46">
        <v>839</v>
      </c>
      <c r="I106" s="46">
        <v>369</v>
      </c>
      <c r="J106" s="47">
        <v>470</v>
      </c>
      <c r="K106" s="46">
        <v>839</v>
      </c>
      <c r="L106" s="46">
        <v>369</v>
      </c>
      <c r="M106" s="47">
        <v>470</v>
      </c>
      <c r="N106" s="47">
        <v>862</v>
      </c>
      <c r="O106" s="47">
        <v>394</v>
      </c>
      <c r="P106" s="47">
        <v>468</v>
      </c>
      <c r="Q106" s="50">
        <f t="shared" si="3"/>
        <v>0</v>
      </c>
      <c r="R106" s="51"/>
      <c r="S106" s="52"/>
    </row>
    <row r="107" spans="1:19" ht="25.5" customHeight="1">
      <c r="A107" s="53" t="s">
        <v>295</v>
      </c>
      <c r="B107" s="54">
        <v>786</v>
      </c>
      <c r="C107" s="54">
        <v>358</v>
      </c>
      <c r="D107" s="55">
        <v>428</v>
      </c>
      <c r="E107" s="54">
        <v>825</v>
      </c>
      <c r="F107" s="54">
        <v>353</v>
      </c>
      <c r="G107" s="55">
        <v>472</v>
      </c>
      <c r="H107" s="54">
        <v>746</v>
      </c>
      <c r="I107" s="54">
        <v>339</v>
      </c>
      <c r="J107" s="55">
        <v>407</v>
      </c>
      <c r="K107" s="54">
        <v>746</v>
      </c>
      <c r="L107" s="54">
        <v>339</v>
      </c>
      <c r="M107" s="55">
        <v>407</v>
      </c>
      <c r="N107" s="55">
        <v>824</v>
      </c>
      <c r="O107" s="55">
        <v>360</v>
      </c>
      <c r="P107" s="55">
        <v>464</v>
      </c>
      <c r="Q107" s="56">
        <f t="shared" si="3"/>
        <v>0</v>
      </c>
      <c r="R107" s="57"/>
      <c r="S107" s="58"/>
    </row>
    <row r="108" spans="1:19" s="6" customFormat="1" ht="18" customHeight="1">
      <c r="A108" s="7" t="s">
        <v>324</v>
      </c>
      <c r="B108" s="60"/>
      <c r="C108" s="59"/>
      <c r="D108" s="60"/>
      <c r="E108" s="59"/>
      <c r="F108" s="1074"/>
      <c r="G108" s="1074"/>
      <c r="H108" s="1074"/>
      <c r="I108" s="1074"/>
      <c r="J108" s="1074"/>
      <c r="Q108" s="34"/>
      <c r="R108" s="34"/>
      <c r="S108" s="34"/>
    </row>
    <row r="109" spans="1:19" s="6" customFormat="1" ht="12" customHeight="1">
      <c r="A109" s="7" t="s">
        <v>115</v>
      </c>
      <c r="B109" s="60"/>
      <c r="C109" s="59"/>
      <c r="D109" s="60"/>
      <c r="E109" s="59"/>
      <c r="F109" s="60"/>
      <c r="G109" s="60"/>
      <c r="H109" s="60"/>
      <c r="I109" s="60"/>
      <c r="J109" s="59"/>
      <c r="Q109" s="34"/>
      <c r="R109" s="34"/>
      <c r="S109" s="34"/>
    </row>
    <row r="110" spans="1:19" s="6" customFormat="1" ht="12" customHeight="1">
      <c r="A110" s="23" t="s">
        <v>423</v>
      </c>
      <c r="B110" s="21"/>
      <c r="C110" s="61"/>
      <c r="D110" s="21"/>
      <c r="E110" s="61"/>
      <c r="F110" s="21"/>
      <c r="G110" s="21"/>
      <c r="H110" s="21"/>
      <c r="I110" s="21"/>
      <c r="J110" s="61"/>
      <c r="Q110" s="34"/>
      <c r="R110" s="34"/>
      <c r="S110" s="34"/>
    </row>
    <row r="111" spans="1:19" s="3" customFormat="1" ht="24.95" customHeight="1">
      <c r="B111" s="63"/>
      <c r="C111" s="62"/>
      <c r="D111" s="63"/>
      <c r="E111" s="62"/>
      <c r="F111" s="63"/>
      <c r="G111" s="63"/>
      <c r="H111" s="63"/>
      <c r="I111" s="63"/>
      <c r="J111" s="17"/>
      <c r="M111" s="17"/>
      <c r="N111" s="17"/>
      <c r="O111" s="17"/>
      <c r="P111" s="17"/>
      <c r="Q111" s="31"/>
      <c r="R111" s="31"/>
      <c r="S111" s="64" t="s">
        <v>328</v>
      </c>
    </row>
    <row r="112" spans="1:19" s="4" customFormat="1" ht="23.1" customHeight="1">
      <c r="A112" s="1075" t="s">
        <v>329</v>
      </c>
      <c r="B112" s="1075"/>
      <c r="C112" s="1075"/>
      <c r="D112" s="1075"/>
      <c r="E112" s="1075"/>
      <c r="F112" s="1075"/>
      <c r="G112" s="1075"/>
      <c r="H112" s="1075"/>
      <c r="I112" s="1075"/>
      <c r="J112" s="1075"/>
      <c r="K112" s="1075"/>
      <c r="L112" s="1075"/>
      <c r="M112" s="1075"/>
      <c r="N112" s="1075"/>
      <c r="O112" s="1075"/>
      <c r="P112" s="1075"/>
      <c r="Q112" s="1075"/>
      <c r="R112" s="1075"/>
      <c r="S112" s="1075"/>
    </row>
    <row r="113" spans="1:19" s="4" customFormat="1" ht="23.1" customHeight="1">
      <c r="A113" s="1"/>
      <c r="B113" s="32"/>
      <c r="C113" s="32"/>
      <c r="D113" s="32"/>
      <c r="E113" s="32"/>
      <c r="F113" s="32"/>
      <c r="G113" s="32"/>
      <c r="H113" s="32"/>
      <c r="I113" s="32"/>
      <c r="Q113" s="33"/>
      <c r="R113" s="33"/>
      <c r="S113" s="33"/>
    </row>
    <row r="114" spans="1:19" s="6" customFormat="1" ht="15" customHeight="1" thickBot="1">
      <c r="A114" s="2" t="s">
        <v>357</v>
      </c>
      <c r="B114" s="2"/>
      <c r="C114" s="2"/>
      <c r="D114" s="2"/>
      <c r="E114" s="2"/>
      <c r="F114" s="2"/>
      <c r="G114" s="2"/>
      <c r="H114" s="2"/>
      <c r="I114" s="2"/>
      <c r="Q114" s="34"/>
      <c r="R114" s="34"/>
      <c r="S114" s="34"/>
    </row>
    <row r="115" spans="1:19" s="35" customFormat="1" ht="17.100000000000001" customHeight="1">
      <c r="A115" s="8" t="s">
        <v>358</v>
      </c>
      <c r="B115" s="69">
        <v>2012</v>
      </c>
      <c r="C115" s="70"/>
      <c r="D115" s="71"/>
      <c r="E115" s="70">
        <v>2013</v>
      </c>
      <c r="F115" s="70"/>
      <c r="G115" s="70"/>
      <c r="H115" s="69">
        <v>2014</v>
      </c>
      <c r="I115" s="70"/>
      <c r="J115" s="70"/>
      <c r="K115" s="1071">
        <v>2015</v>
      </c>
      <c r="L115" s="1072"/>
      <c r="M115" s="1073"/>
      <c r="N115" s="1071">
        <v>2016</v>
      </c>
      <c r="O115" s="1072"/>
      <c r="P115" s="1073"/>
      <c r="Q115" s="1078">
        <v>2017</v>
      </c>
      <c r="R115" s="1079"/>
      <c r="S115" s="1079"/>
    </row>
    <row r="116" spans="1:19" s="35" customFormat="1" ht="14.25" customHeight="1">
      <c r="A116" s="9"/>
      <c r="B116" s="36" t="s">
        <v>359</v>
      </c>
      <c r="C116" s="36" t="s">
        <v>360</v>
      </c>
      <c r="D116" s="37" t="s">
        <v>356</v>
      </c>
      <c r="E116" s="37" t="s">
        <v>359</v>
      </c>
      <c r="F116" s="37" t="s">
        <v>360</v>
      </c>
      <c r="G116" s="37" t="s">
        <v>361</v>
      </c>
      <c r="H116" s="37" t="s">
        <v>359</v>
      </c>
      <c r="I116" s="37" t="s">
        <v>360</v>
      </c>
      <c r="J116" s="37" t="s">
        <v>361</v>
      </c>
      <c r="K116" s="37" t="s">
        <v>359</v>
      </c>
      <c r="L116" s="37" t="s">
        <v>360</v>
      </c>
      <c r="M116" s="37" t="s">
        <v>361</v>
      </c>
      <c r="N116" s="37" t="s">
        <v>31</v>
      </c>
      <c r="O116" s="37" t="s">
        <v>510</v>
      </c>
      <c r="P116" s="37" t="s">
        <v>356</v>
      </c>
      <c r="Q116" s="38" t="s">
        <v>359</v>
      </c>
      <c r="R116" s="38" t="s">
        <v>360</v>
      </c>
      <c r="S116" s="38" t="s">
        <v>361</v>
      </c>
    </row>
    <row r="117" spans="1:19" s="35" customFormat="1" ht="14.25" customHeight="1">
      <c r="A117" s="10"/>
      <c r="B117" s="39"/>
      <c r="C117" s="18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22"/>
      <c r="O117" s="22"/>
      <c r="P117" s="22"/>
      <c r="Q117" s="40"/>
      <c r="R117" s="40"/>
      <c r="S117" s="40"/>
    </row>
    <row r="118" spans="1:19" ht="10.5" customHeight="1">
      <c r="A118" s="44"/>
      <c r="B118" s="45"/>
      <c r="C118" s="46"/>
      <c r="D118" s="46"/>
      <c r="E118" s="46"/>
      <c r="F118" s="46"/>
      <c r="G118" s="47"/>
      <c r="H118" s="46"/>
      <c r="I118" s="46"/>
      <c r="J118" s="47"/>
      <c r="K118" s="46"/>
      <c r="L118" s="46"/>
      <c r="M118" s="47"/>
      <c r="N118" s="47"/>
      <c r="O118" s="47"/>
      <c r="P118" s="47"/>
      <c r="Q118" s="48"/>
      <c r="R118" s="48"/>
      <c r="S118" s="49"/>
    </row>
    <row r="119" spans="1:19" ht="21.75" customHeight="1">
      <c r="A119" s="44" t="s">
        <v>296</v>
      </c>
      <c r="B119" s="46">
        <v>733</v>
      </c>
      <c r="C119" s="46">
        <v>327</v>
      </c>
      <c r="D119" s="47">
        <v>406</v>
      </c>
      <c r="E119" s="46">
        <v>730</v>
      </c>
      <c r="F119" s="46">
        <v>332</v>
      </c>
      <c r="G119" s="47">
        <v>398</v>
      </c>
      <c r="H119" s="46">
        <v>773</v>
      </c>
      <c r="I119" s="46">
        <v>352</v>
      </c>
      <c r="J119" s="47">
        <v>421</v>
      </c>
      <c r="K119" s="46">
        <v>803</v>
      </c>
      <c r="L119" s="46">
        <v>334</v>
      </c>
      <c r="M119" s="47">
        <v>469</v>
      </c>
      <c r="N119" s="47">
        <v>723</v>
      </c>
      <c r="O119" s="47">
        <v>324</v>
      </c>
      <c r="P119" s="47">
        <v>399</v>
      </c>
      <c r="Q119" s="50">
        <f>R119+S119</f>
        <v>0</v>
      </c>
      <c r="R119" s="51"/>
      <c r="S119" s="52"/>
    </row>
    <row r="120" spans="1:19" ht="21.75" customHeight="1">
      <c r="A120" s="44" t="s">
        <v>297</v>
      </c>
      <c r="B120" s="46">
        <v>629</v>
      </c>
      <c r="C120" s="46">
        <v>255</v>
      </c>
      <c r="D120" s="47">
        <v>374</v>
      </c>
      <c r="E120" s="46">
        <v>710</v>
      </c>
      <c r="F120" s="46">
        <v>310</v>
      </c>
      <c r="G120" s="47">
        <v>400</v>
      </c>
      <c r="H120" s="46">
        <v>718</v>
      </c>
      <c r="I120" s="46">
        <v>322</v>
      </c>
      <c r="J120" s="47">
        <v>396</v>
      </c>
      <c r="K120" s="46">
        <v>757</v>
      </c>
      <c r="L120" s="46">
        <v>345</v>
      </c>
      <c r="M120" s="47">
        <v>412</v>
      </c>
      <c r="N120" s="47">
        <v>778</v>
      </c>
      <c r="O120" s="47">
        <v>323</v>
      </c>
      <c r="P120" s="47">
        <v>455</v>
      </c>
      <c r="Q120" s="50">
        <f t="shared" ref="Q120:Q143" si="4">R120+S120</f>
        <v>0</v>
      </c>
      <c r="R120" s="51"/>
      <c r="S120" s="52"/>
    </row>
    <row r="121" spans="1:19" ht="21.75" customHeight="1">
      <c r="A121" s="44" t="s">
        <v>298</v>
      </c>
      <c r="B121" s="46">
        <v>562</v>
      </c>
      <c r="C121" s="46">
        <v>195</v>
      </c>
      <c r="D121" s="47">
        <v>367</v>
      </c>
      <c r="E121" s="46">
        <v>609</v>
      </c>
      <c r="F121" s="46">
        <v>243</v>
      </c>
      <c r="G121" s="47">
        <v>366</v>
      </c>
      <c r="H121" s="46">
        <v>675</v>
      </c>
      <c r="I121" s="46">
        <v>293</v>
      </c>
      <c r="J121" s="47">
        <v>382</v>
      </c>
      <c r="K121" s="46">
        <v>694</v>
      </c>
      <c r="L121" s="46">
        <v>306</v>
      </c>
      <c r="M121" s="47">
        <v>388</v>
      </c>
      <c r="N121" s="47">
        <v>730</v>
      </c>
      <c r="O121" s="47">
        <v>335</v>
      </c>
      <c r="P121" s="47">
        <v>395</v>
      </c>
      <c r="Q121" s="50">
        <f t="shared" si="4"/>
        <v>0</v>
      </c>
      <c r="R121" s="51"/>
      <c r="S121" s="52"/>
    </row>
    <row r="122" spans="1:19" ht="21.75" customHeight="1">
      <c r="A122" s="44" t="s">
        <v>299</v>
      </c>
      <c r="B122" s="46">
        <v>445</v>
      </c>
      <c r="C122" s="46">
        <v>160</v>
      </c>
      <c r="D122" s="47">
        <v>285</v>
      </c>
      <c r="E122" s="46">
        <v>534</v>
      </c>
      <c r="F122" s="46">
        <v>178</v>
      </c>
      <c r="G122" s="47">
        <v>356</v>
      </c>
      <c r="H122" s="46">
        <v>576</v>
      </c>
      <c r="I122" s="46">
        <v>226</v>
      </c>
      <c r="J122" s="47">
        <v>350</v>
      </c>
      <c r="K122" s="46">
        <v>637</v>
      </c>
      <c r="L122" s="46">
        <v>271</v>
      </c>
      <c r="M122" s="47">
        <v>366</v>
      </c>
      <c r="N122" s="47">
        <v>662</v>
      </c>
      <c r="O122" s="47">
        <v>293</v>
      </c>
      <c r="P122" s="47">
        <v>369</v>
      </c>
      <c r="Q122" s="50">
        <f t="shared" si="4"/>
        <v>0</v>
      </c>
      <c r="R122" s="51"/>
      <c r="S122" s="52"/>
    </row>
    <row r="123" spans="1:19" ht="21.75" customHeight="1">
      <c r="A123" s="44" t="s">
        <v>300</v>
      </c>
      <c r="B123" s="46">
        <v>373</v>
      </c>
      <c r="C123" s="46">
        <v>108</v>
      </c>
      <c r="D123" s="47">
        <v>265</v>
      </c>
      <c r="E123" s="46">
        <v>422</v>
      </c>
      <c r="F123" s="46">
        <v>149</v>
      </c>
      <c r="G123" s="47">
        <v>273</v>
      </c>
      <c r="H123" s="46">
        <v>516</v>
      </c>
      <c r="I123" s="46">
        <v>170</v>
      </c>
      <c r="J123" s="47">
        <v>346</v>
      </c>
      <c r="K123" s="46">
        <v>559</v>
      </c>
      <c r="L123" s="46">
        <v>212</v>
      </c>
      <c r="M123" s="47">
        <v>347</v>
      </c>
      <c r="N123" s="47">
        <v>597</v>
      </c>
      <c r="O123" s="47">
        <v>249</v>
      </c>
      <c r="P123" s="47">
        <v>348</v>
      </c>
      <c r="Q123" s="50">
        <f t="shared" si="4"/>
        <v>0</v>
      </c>
      <c r="R123" s="51"/>
      <c r="S123" s="52"/>
    </row>
    <row r="124" spans="1:19" ht="21.75" customHeight="1">
      <c r="A124" s="44" t="s">
        <v>301</v>
      </c>
      <c r="B124" s="46">
        <v>333</v>
      </c>
      <c r="C124" s="46">
        <v>107</v>
      </c>
      <c r="D124" s="47">
        <v>226</v>
      </c>
      <c r="E124" s="46">
        <v>357</v>
      </c>
      <c r="F124" s="46">
        <v>103</v>
      </c>
      <c r="G124" s="47">
        <v>254</v>
      </c>
      <c r="H124" s="46">
        <v>391</v>
      </c>
      <c r="I124" s="46">
        <v>126</v>
      </c>
      <c r="J124" s="47">
        <v>265</v>
      </c>
      <c r="K124" s="46">
        <v>495</v>
      </c>
      <c r="L124" s="46">
        <v>162</v>
      </c>
      <c r="M124" s="47">
        <v>333</v>
      </c>
      <c r="N124" s="47">
        <v>524</v>
      </c>
      <c r="O124" s="47">
        <v>191</v>
      </c>
      <c r="P124" s="47">
        <v>333</v>
      </c>
      <c r="Q124" s="50">
        <f t="shared" si="4"/>
        <v>0</v>
      </c>
      <c r="R124" s="51"/>
      <c r="S124" s="52"/>
    </row>
    <row r="125" spans="1:19" ht="21.75" customHeight="1">
      <c r="A125" s="44" t="s">
        <v>302</v>
      </c>
      <c r="B125" s="46">
        <v>354</v>
      </c>
      <c r="C125" s="46">
        <v>117</v>
      </c>
      <c r="D125" s="47">
        <v>237</v>
      </c>
      <c r="E125" s="46">
        <v>313</v>
      </c>
      <c r="F125" s="46">
        <v>97</v>
      </c>
      <c r="G125" s="47">
        <v>216</v>
      </c>
      <c r="H125" s="46">
        <v>341</v>
      </c>
      <c r="I125" s="46">
        <v>99</v>
      </c>
      <c r="J125" s="47">
        <v>242</v>
      </c>
      <c r="K125" s="46">
        <v>371</v>
      </c>
      <c r="L125" s="46">
        <v>115</v>
      </c>
      <c r="M125" s="47">
        <v>256</v>
      </c>
      <c r="N125" s="47">
        <v>481</v>
      </c>
      <c r="O125" s="47">
        <v>147</v>
      </c>
      <c r="P125" s="47">
        <v>334</v>
      </c>
      <c r="Q125" s="50">
        <f t="shared" si="4"/>
        <v>0</v>
      </c>
      <c r="R125" s="51"/>
      <c r="S125" s="52"/>
    </row>
    <row r="126" spans="1:19" ht="21.75" customHeight="1">
      <c r="A126" s="44" t="s">
        <v>303</v>
      </c>
      <c r="B126" s="46">
        <v>279</v>
      </c>
      <c r="C126" s="46">
        <v>107</v>
      </c>
      <c r="D126" s="47">
        <v>172</v>
      </c>
      <c r="E126" s="46">
        <v>324</v>
      </c>
      <c r="F126" s="46">
        <v>107</v>
      </c>
      <c r="G126" s="47">
        <v>217</v>
      </c>
      <c r="H126" s="46">
        <v>298</v>
      </c>
      <c r="I126" s="46">
        <v>86</v>
      </c>
      <c r="J126" s="47">
        <v>212</v>
      </c>
      <c r="K126" s="46">
        <v>313</v>
      </c>
      <c r="L126" s="46">
        <v>92</v>
      </c>
      <c r="M126" s="47">
        <v>221</v>
      </c>
      <c r="N126" s="47">
        <v>350</v>
      </c>
      <c r="O126" s="47">
        <v>105</v>
      </c>
      <c r="P126" s="47">
        <v>245</v>
      </c>
      <c r="Q126" s="50">
        <f t="shared" si="4"/>
        <v>0</v>
      </c>
      <c r="R126" s="51"/>
      <c r="S126" s="52"/>
    </row>
    <row r="127" spans="1:19" ht="21.75" customHeight="1">
      <c r="A127" s="44" t="s">
        <v>304</v>
      </c>
      <c r="B127" s="46">
        <v>233</v>
      </c>
      <c r="C127" s="46">
        <v>66</v>
      </c>
      <c r="D127" s="47">
        <v>167</v>
      </c>
      <c r="E127" s="46">
        <v>247</v>
      </c>
      <c r="F127" s="46">
        <v>84</v>
      </c>
      <c r="G127" s="47">
        <v>163</v>
      </c>
      <c r="H127" s="46">
        <v>318</v>
      </c>
      <c r="I127" s="46">
        <v>97</v>
      </c>
      <c r="J127" s="47">
        <v>221</v>
      </c>
      <c r="K127" s="46">
        <v>284</v>
      </c>
      <c r="L127" s="46">
        <v>77</v>
      </c>
      <c r="M127" s="47">
        <v>207</v>
      </c>
      <c r="N127" s="47">
        <v>298</v>
      </c>
      <c r="O127" s="47">
        <v>83</v>
      </c>
      <c r="P127" s="47">
        <v>215</v>
      </c>
      <c r="Q127" s="50">
        <f t="shared" si="4"/>
        <v>0</v>
      </c>
      <c r="R127" s="51"/>
      <c r="S127" s="52"/>
    </row>
    <row r="128" spans="1:19" ht="21.75" customHeight="1">
      <c r="A128" s="75" t="s">
        <v>320</v>
      </c>
      <c r="B128" s="46">
        <v>171</v>
      </c>
      <c r="C128" s="46">
        <v>62</v>
      </c>
      <c r="D128" s="47">
        <v>109</v>
      </c>
      <c r="E128" s="46">
        <v>223</v>
      </c>
      <c r="F128" s="46">
        <v>62</v>
      </c>
      <c r="G128" s="47">
        <v>161</v>
      </c>
      <c r="H128" s="46">
        <v>220</v>
      </c>
      <c r="I128" s="46">
        <v>70</v>
      </c>
      <c r="J128" s="47">
        <v>150</v>
      </c>
      <c r="K128" s="46">
        <v>297</v>
      </c>
      <c r="L128" s="46">
        <v>85</v>
      </c>
      <c r="M128" s="47">
        <v>212</v>
      </c>
      <c r="N128" s="47">
        <v>262</v>
      </c>
      <c r="O128" s="47">
        <v>71</v>
      </c>
      <c r="P128" s="47">
        <v>191</v>
      </c>
      <c r="Q128" s="50">
        <f t="shared" si="4"/>
        <v>0</v>
      </c>
      <c r="R128" s="51"/>
      <c r="S128" s="52"/>
    </row>
    <row r="129" spans="1:19" ht="21.75" customHeight="1">
      <c r="A129" s="44" t="s">
        <v>368</v>
      </c>
      <c r="B129" s="46">
        <v>176</v>
      </c>
      <c r="C129" s="46">
        <v>51</v>
      </c>
      <c r="D129" s="47">
        <v>125</v>
      </c>
      <c r="E129" s="46">
        <v>155</v>
      </c>
      <c r="F129" s="46">
        <v>53</v>
      </c>
      <c r="G129" s="47">
        <v>102</v>
      </c>
      <c r="H129" s="46">
        <v>200</v>
      </c>
      <c r="I129" s="46">
        <v>53</v>
      </c>
      <c r="J129" s="47">
        <v>147</v>
      </c>
      <c r="K129" s="46">
        <v>203</v>
      </c>
      <c r="L129" s="46">
        <v>63</v>
      </c>
      <c r="M129" s="47">
        <v>140</v>
      </c>
      <c r="N129" s="47">
        <v>278</v>
      </c>
      <c r="O129" s="47">
        <v>75</v>
      </c>
      <c r="P129" s="47">
        <v>203</v>
      </c>
      <c r="Q129" s="50">
        <f t="shared" si="4"/>
        <v>0</v>
      </c>
      <c r="R129" s="51"/>
      <c r="S129" s="52"/>
    </row>
    <row r="130" spans="1:19" ht="21.75" customHeight="1">
      <c r="A130" s="44" t="s">
        <v>305</v>
      </c>
      <c r="B130" s="46">
        <v>166</v>
      </c>
      <c r="C130" s="46">
        <v>63</v>
      </c>
      <c r="D130" s="47">
        <v>103</v>
      </c>
      <c r="E130" s="46">
        <v>161</v>
      </c>
      <c r="F130" s="46">
        <v>49</v>
      </c>
      <c r="G130" s="47">
        <v>112</v>
      </c>
      <c r="H130" s="46">
        <v>144</v>
      </c>
      <c r="I130" s="46">
        <v>45</v>
      </c>
      <c r="J130" s="47">
        <v>99</v>
      </c>
      <c r="K130" s="46">
        <v>182</v>
      </c>
      <c r="L130" s="46">
        <v>44</v>
      </c>
      <c r="M130" s="47">
        <v>138</v>
      </c>
      <c r="N130" s="47">
        <v>186</v>
      </c>
      <c r="O130" s="47">
        <v>56</v>
      </c>
      <c r="P130" s="47">
        <v>130</v>
      </c>
      <c r="Q130" s="50">
        <f t="shared" si="4"/>
        <v>0</v>
      </c>
      <c r="R130" s="51"/>
      <c r="S130" s="52"/>
    </row>
    <row r="131" spans="1:19" ht="21.75" customHeight="1">
      <c r="A131" s="44" t="s">
        <v>306</v>
      </c>
      <c r="B131" s="46">
        <v>139</v>
      </c>
      <c r="C131" s="46">
        <v>54</v>
      </c>
      <c r="D131" s="47">
        <v>85</v>
      </c>
      <c r="E131" s="46">
        <v>149</v>
      </c>
      <c r="F131" s="46">
        <v>57</v>
      </c>
      <c r="G131" s="47">
        <v>92</v>
      </c>
      <c r="H131" s="46">
        <v>134</v>
      </c>
      <c r="I131" s="46">
        <v>44</v>
      </c>
      <c r="J131" s="47">
        <v>90</v>
      </c>
      <c r="K131" s="46">
        <v>131</v>
      </c>
      <c r="L131" s="46">
        <v>43</v>
      </c>
      <c r="M131" s="47">
        <v>88</v>
      </c>
      <c r="N131" s="47">
        <v>160</v>
      </c>
      <c r="O131" s="47">
        <v>38</v>
      </c>
      <c r="P131" s="47">
        <v>122</v>
      </c>
      <c r="Q131" s="50">
        <f t="shared" si="4"/>
        <v>0</v>
      </c>
      <c r="R131" s="51"/>
      <c r="S131" s="52"/>
    </row>
    <row r="132" spans="1:19" ht="21.75" customHeight="1">
      <c r="A132" s="44" t="s">
        <v>307</v>
      </c>
      <c r="B132" s="46">
        <v>114</v>
      </c>
      <c r="C132" s="46">
        <v>40</v>
      </c>
      <c r="D132" s="47">
        <v>74</v>
      </c>
      <c r="E132" s="46">
        <v>122</v>
      </c>
      <c r="F132" s="46">
        <v>45</v>
      </c>
      <c r="G132" s="47">
        <v>77</v>
      </c>
      <c r="H132" s="46">
        <v>134</v>
      </c>
      <c r="I132" s="46">
        <v>51</v>
      </c>
      <c r="J132" s="47">
        <v>83</v>
      </c>
      <c r="K132" s="46">
        <v>122</v>
      </c>
      <c r="L132" s="46">
        <v>38</v>
      </c>
      <c r="M132" s="47">
        <v>84</v>
      </c>
      <c r="N132" s="47">
        <v>113</v>
      </c>
      <c r="O132" s="47">
        <v>36</v>
      </c>
      <c r="P132" s="47">
        <v>77</v>
      </c>
      <c r="Q132" s="50">
        <f t="shared" si="4"/>
        <v>0</v>
      </c>
      <c r="R132" s="51"/>
      <c r="S132" s="52"/>
    </row>
    <row r="133" spans="1:19" ht="21.75" customHeight="1">
      <c r="A133" s="44" t="s">
        <v>308</v>
      </c>
      <c r="B133" s="46">
        <v>79</v>
      </c>
      <c r="C133" s="46">
        <v>23</v>
      </c>
      <c r="D133" s="47">
        <v>56</v>
      </c>
      <c r="E133" s="46">
        <v>103</v>
      </c>
      <c r="F133" s="46">
        <v>39</v>
      </c>
      <c r="G133" s="47">
        <v>64</v>
      </c>
      <c r="H133" s="46">
        <v>96</v>
      </c>
      <c r="I133" s="46">
        <v>38</v>
      </c>
      <c r="J133" s="47">
        <v>58</v>
      </c>
      <c r="K133" s="46">
        <v>124</v>
      </c>
      <c r="L133" s="46">
        <v>45</v>
      </c>
      <c r="M133" s="47">
        <v>79</v>
      </c>
      <c r="N133" s="47">
        <v>102</v>
      </c>
      <c r="O133" s="47">
        <v>28</v>
      </c>
      <c r="P133" s="47">
        <v>74</v>
      </c>
      <c r="Q133" s="50">
        <f t="shared" si="4"/>
        <v>0</v>
      </c>
      <c r="R133" s="51"/>
      <c r="S133" s="52"/>
    </row>
    <row r="134" spans="1:19" ht="21.75" customHeight="1">
      <c r="A134" s="44" t="s">
        <v>309</v>
      </c>
      <c r="B134" s="46">
        <v>70</v>
      </c>
      <c r="C134" s="46">
        <v>19</v>
      </c>
      <c r="D134" s="47">
        <v>51</v>
      </c>
      <c r="E134" s="46">
        <v>60</v>
      </c>
      <c r="F134" s="46">
        <v>18</v>
      </c>
      <c r="G134" s="47">
        <v>42</v>
      </c>
      <c r="H134" s="46">
        <v>89</v>
      </c>
      <c r="I134" s="46">
        <v>34</v>
      </c>
      <c r="J134" s="47">
        <v>55</v>
      </c>
      <c r="K134" s="46">
        <v>84</v>
      </c>
      <c r="L134" s="46">
        <v>30</v>
      </c>
      <c r="M134" s="47">
        <v>54</v>
      </c>
      <c r="N134" s="47">
        <v>106</v>
      </c>
      <c r="O134" s="47">
        <v>36</v>
      </c>
      <c r="P134" s="47">
        <v>70</v>
      </c>
      <c r="Q134" s="50">
        <f t="shared" si="4"/>
        <v>0</v>
      </c>
      <c r="R134" s="51"/>
      <c r="S134" s="52"/>
    </row>
    <row r="135" spans="1:19" ht="21.75" customHeight="1">
      <c r="A135" s="44" t="s">
        <v>310</v>
      </c>
      <c r="B135" s="46">
        <v>54</v>
      </c>
      <c r="C135" s="46">
        <v>12</v>
      </c>
      <c r="D135" s="47">
        <v>42</v>
      </c>
      <c r="E135" s="46">
        <v>51</v>
      </c>
      <c r="F135" s="46">
        <v>14</v>
      </c>
      <c r="G135" s="47">
        <v>37</v>
      </c>
      <c r="H135" s="46">
        <v>52</v>
      </c>
      <c r="I135" s="46">
        <v>16</v>
      </c>
      <c r="J135" s="47">
        <v>36</v>
      </c>
      <c r="K135" s="46">
        <v>75</v>
      </c>
      <c r="L135" s="46">
        <v>27</v>
      </c>
      <c r="M135" s="47">
        <v>48</v>
      </c>
      <c r="N135" s="47">
        <v>67</v>
      </c>
      <c r="O135" s="47">
        <v>23</v>
      </c>
      <c r="P135" s="47">
        <v>44</v>
      </c>
      <c r="Q135" s="50">
        <f t="shared" si="4"/>
        <v>0</v>
      </c>
      <c r="R135" s="51"/>
      <c r="S135" s="52"/>
    </row>
    <row r="136" spans="1:19" ht="21.75" customHeight="1">
      <c r="A136" s="44" t="s">
        <v>311</v>
      </c>
      <c r="B136" s="46">
        <v>33</v>
      </c>
      <c r="C136" s="46">
        <v>11</v>
      </c>
      <c r="D136" s="47">
        <v>22</v>
      </c>
      <c r="E136" s="46">
        <v>47</v>
      </c>
      <c r="F136" s="46">
        <v>10</v>
      </c>
      <c r="G136" s="47">
        <v>37</v>
      </c>
      <c r="H136" s="46">
        <v>45</v>
      </c>
      <c r="I136" s="46">
        <v>10</v>
      </c>
      <c r="J136" s="47">
        <v>35</v>
      </c>
      <c r="K136" s="46">
        <v>37</v>
      </c>
      <c r="L136" s="46">
        <v>10</v>
      </c>
      <c r="M136" s="47">
        <v>27</v>
      </c>
      <c r="N136" s="47">
        <v>65</v>
      </c>
      <c r="O136" s="47">
        <v>23</v>
      </c>
      <c r="P136" s="47">
        <v>42</v>
      </c>
      <c r="Q136" s="50">
        <f t="shared" si="4"/>
        <v>0</v>
      </c>
      <c r="R136" s="51"/>
      <c r="S136" s="52"/>
    </row>
    <row r="137" spans="1:19" ht="21.75" customHeight="1">
      <c r="A137" s="44" t="s">
        <v>312</v>
      </c>
      <c r="B137" s="46">
        <v>35</v>
      </c>
      <c r="C137" s="46">
        <v>10</v>
      </c>
      <c r="D137" s="47">
        <v>25</v>
      </c>
      <c r="E137" s="46">
        <v>28</v>
      </c>
      <c r="F137" s="46">
        <v>8</v>
      </c>
      <c r="G137" s="47">
        <v>20</v>
      </c>
      <c r="H137" s="46">
        <v>34</v>
      </c>
      <c r="I137" s="46">
        <v>8</v>
      </c>
      <c r="J137" s="47">
        <v>26</v>
      </c>
      <c r="K137" s="46">
        <v>37</v>
      </c>
      <c r="L137" s="46">
        <v>9</v>
      </c>
      <c r="M137" s="47">
        <v>28</v>
      </c>
      <c r="N137" s="47">
        <v>30</v>
      </c>
      <c r="O137" s="47">
        <v>6</v>
      </c>
      <c r="P137" s="47">
        <v>24</v>
      </c>
      <c r="Q137" s="50">
        <f t="shared" si="4"/>
        <v>0</v>
      </c>
      <c r="R137" s="51"/>
      <c r="S137" s="52"/>
    </row>
    <row r="138" spans="1:19" ht="21.75" customHeight="1">
      <c r="A138" s="44" t="s">
        <v>313</v>
      </c>
      <c r="B138" s="46">
        <v>29</v>
      </c>
      <c r="C138" s="46">
        <v>10</v>
      </c>
      <c r="D138" s="47">
        <v>19</v>
      </c>
      <c r="E138" s="46">
        <v>28</v>
      </c>
      <c r="F138" s="46">
        <v>8</v>
      </c>
      <c r="G138" s="47">
        <v>20</v>
      </c>
      <c r="H138" s="46">
        <v>21</v>
      </c>
      <c r="I138" s="46">
        <v>6</v>
      </c>
      <c r="J138" s="47">
        <v>15</v>
      </c>
      <c r="K138" s="46">
        <v>28</v>
      </c>
      <c r="L138" s="46">
        <v>6</v>
      </c>
      <c r="M138" s="47">
        <v>22</v>
      </c>
      <c r="N138" s="47">
        <v>29</v>
      </c>
      <c r="O138" s="47">
        <v>6</v>
      </c>
      <c r="P138" s="47">
        <v>23</v>
      </c>
      <c r="Q138" s="50">
        <f t="shared" si="4"/>
        <v>0</v>
      </c>
      <c r="R138" s="51"/>
      <c r="S138" s="52"/>
    </row>
    <row r="139" spans="1:19" ht="21.75" customHeight="1">
      <c r="A139" s="44" t="s">
        <v>314</v>
      </c>
      <c r="B139" s="46">
        <v>16</v>
      </c>
      <c r="C139" s="46">
        <v>3</v>
      </c>
      <c r="D139" s="47">
        <v>13</v>
      </c>
      <c r="E139" s="46">
        <v>22</v>
      </c>
      <c r="F139" s="46">
        <v>9</v>
      </c>
      <c r="G139" s="47">
        <v>13</v>
      </c>
      <c r="H139" s="46">
        <v>23</v>
      </c>
      <c r="I139" s="46">
        <v>6</v>
      </c>
      <c r="J139" s="47">
        <v>17</v>
      </c>
      <c r="K139" s="46">
        <v>15</v>
      </c>
      <c r="L139" s="46">
        <v>6</v>
      </c>
      <c r="M139" s="47">
        <v>9</v>
      </c>
      <c r="N139" s="47">
        <v>23</v>
      </c>
      <c r="O139" s="47">
        <v>4</v>
      </c>
      <c r="P139" s="47">
        <v>19</v>
      </c>
      <c r="Q139" s="50">
        <f t="shared" si="4"/>
        <v>0</v>
      </c>
      <c r="R139" s="51"/>
      <c r="S139" s="52"/>
    </row>
    <row r="140" spans="1:19" ht="21.75" customHeight="1">
      <c r="A140" s="44" t="s">
        <v>315</v>
      </c>
      <c r="B140" s="46">
        <v>16</v>
      </c>
      <c r="C140" s="46">
        <v>4</v>
      </c>
      <c r="D140" s="47">
        <v>12</v>
      </c>
      <c r="E140" s="46">
        <v>14</v>
      </c>
      <c r="F140" s="46">
        <v>3</v>
      </c>
      <c r="G140" s="47">
        <v>11</v>
      </c>
      <c r="H140" s="46">
        <v>20</v>
      </c>
      <c r="I140" s="46">
        <v>8</v>
      </c>
      <c r="J140" s="47">
        <v>12</v>
      </c>
      <c r="K140" s="46">
        <v>16</v>
      </c>
      <c r="L140" s="46">
        <v>4</v>
      </c>
      <c r="M140" s="47">
        <v>12</v>
      </c>
      <c r="N140" s="47">
        <v>12</v>
      </c>
      <c r="O140" s="47">
        <v>5</v>
      </c>
      <c r="P140" s="47">
        <v>7</v>
      </c>
      <c r="Q140" s="50">
        <f t="shared" si="4"/>
        <v>0</v>
      </c>
      <c r="R140" s="51"/>
      <c r="S140" s="52"/>
    </row>
    <row r="141" spans="1:19" ht="21.75" customHeight="1">
      <c r="A141" s="44" t="s">
        <v>316</v>
      </c>
      <c r="B141" s="46">
        <v>11</v>
      </c>
      <c r="C141" s="46">
        <v>3</v>
      </c>
      <c r="D141" s="47">
        <v>8</v>
      </c>
      <c r="E141" s="46">
        <v>11</v>
      </c>
      <c r="F141" s="46">
        <v>3</v>
      </c>
      <c r="G141" s="47">
        <v>8</v>
      </c>
      <c r="H141" s="46">
        <v>9</v>
      </c>
      <c r="I141" s="46">
        <v>2</v>
      </c>
      <c r="J141" s="47">
        <v>7</v>
      </c>
      <c r="K141" s="46">
        <v>15</v>
      </c>
      <c r="L141" s="46">
        <v>6</v>
      </c>
      <c r="M141" s="47">
        <v>9</v>
      </c>
      <c r="N141" s="47">
        <v>13</v>
      </c>
      <c r="O141" s="47">
        <v>3</v>
      </c>
      <c r="P141" s="47">
        <v>10</v>
      </c>
      <c r="Q141" s="50">
        <f t="shared" si="4"/>
        <v>0</v>
      </c>
      <c r="R141" s="51"/>
      <c r="S141" s="52"/>
    </row>
    <row r="142" spans="1:19" ht="21.75" customHeight="1">
      <c r="A142" s="44" t="s">
        <v>317</v>
      </c>
      <c r="B142" s="46">
        <v>10</v>
      </c>
      <c r="C142" s="46">
        <v>5</v>
      </c>
      <c r="D142" s="47">
        <v>5</v>
      </c>
      <c r="E142" s="46">
        <v>9</v>
      </c>
      <c r="F142" s="46">
        <v>3</v>
      </c>
      <c r="G142" s="47">
        <v>6</v>
      </c>
      <c r="H142" s="46">
        <v>10</v>
      </c>
      <c r="I142" s="46">
        <v>3</v>
      </c>
      <c r="J142" s="47">
        <v>7</v>
      </c>
      <c r="K142" s="46">
        <v>6</v>
      </c>
      <c r="L142" s="46">
        <v>1</v>
      </c>
      <c r="M142" s="47">
        <v>5</v>
      </c>
      <c r="N142" s="47">
        <v>9</v>
      </c>
      <c r="O142" s="47">
        <v>3</v>
      </c>
      <c r="P142" s="47">
        <v>6</v>
      </c>
      <c r="Q142" s="50">
        <f t="shared" si="4"/>
        <v>0</v>
      </c>
      <c r="R142" s="51"/>
      <c r="S142" s="52"/>
    </row>
    <row r="143" spans="1:19" ht="21.75" customHeight="1">
      <c r="A143" s="75" t="s">
        <v>319</v>
      </c>
      <c r="B143" s="46">
        <v>27</v>
      </c>
      <c r="C143" s="46">
        <v>6</v>
      </c>
      <c r="D143" s="47">
        <v>21</v>
      </c>
      <c r="E143" s="46">
        <v>31</v>
      </c>
      <c r="F143" s="46">
        <v>10</v>
      </c>
      <c r="G143" s="47">
        <v>21</v>
      </c>
      <c r="H143" s="46">
        <v>35</v>
      </c>
      <c r="I143" s="46">
        <v>11</v>
      </c>
      <c r="J143" s="47">
        <v>24</v>
      </c>
      <c r="K143" s="46">
        <v>40</v>
      </c>
      <c r="L143" s="46">
        <v>13</v>
      </c>
      <c r="M143" s="47">
        <v>27</v>
      </c>
      <c r="N143" s="47">
        <v>41</v>
      </c>
      <c r="O143" s="47">
        <v>12</v>
      </c>
      <c r="P143" s="47">
        <v>29</v>
      </c>
      <c r="Q143" s="50">
        <f t="shared" si="4"/>
        <v>0</v>
      </c>
      <c r="R143" s="51"/>
      <c r="S143" s="52"/>
    </row>
    <row r="144" spans="1:19" ht="21.75" customHeight="1">
      <c r="A144" s="44"/>
      <c r="B144" s="72"/>
      <c r="C144" s="72"/>
      <c r="D144" s="46"/>
      <c r="E144" s="45"/>
      <c r="F144" s="46"/>
      <c r="G144" s="46"/>
      <c r="H144" s="46"/>
      <c r="I144" s="46"/>
      <c r="J144" s="47"/>
    </row>
    <row r="145" spans="1:19" ht="21.75" customHeight="1">
      <c r="A145" s="44"/>
      <c r="B145" s="72"/>
      <c r="C145" s="72"/>
      <c r="D145" s="46"/>
      <c r="E145" s="45"/>
      <c r="F145" s="46"/>
      <c r="G145" s="46"/>
      <c r="H145" s="46"/>
      <c r="I145" s="46"/>
      <c r="J145" s="47"/>
    </row>
    <row r="146" spans="1:19" ht="21.75" customHeight="1">
      <c r="A146" s="44"/>
      <c r="B146" s="72"/>
      <c r="C146" s="72"/>
      <c r="D146" s="46"/>
      <c r="E146" s="45"/>
      <c r="F146" s="46"/>
      <c r="G146" s="46"/>
      <c r="H146" s="46"/>
      <c r="I146" s="46"/>
      <c r="J146" s="47"/>
    </row>
    <row r="147" spans="1:19">
      <c r="A147" s="76"/>
      <c r="B147" s="77"/>
      <c r="C147" s="77"/>
      <c r="D147" s="77"/>
      <c r="E147" s="78"/>
      <c r="F147" s="77"/>
      <c r="G147" s="77"/>
      <c r="H147" s="77"/>
      <c r="I147" s="77"/>
      <c r="J147" s="79"/>
      <c r="K147" s="80"/>
      <c r="L147" s="80"/>
      <c r="M147" s="80"/>
      <c r="N147" s="80"/>
      <c r="O147" s="80"/>
      <c r="P147" s="80"/>
      <c r="Q147" s="81"/>
      <c r="R147" s="81"/>
      <c r="S147" s="81"/>
    </row>
    <row r="148" spans="1:19">
      <c r="A148" s="7" t="s">
        <v>324</v>
      </c>
      <c r="B148" s="60"/>
      <c r="C148" s="59"/>
      <c r="D148" s="60"/>
      <c r="E148" s="59"/>
      <c r="F148" s="1074"/>
      <c r="G148" s="1074"/>
      <c r="H148" s="1074"/>
      <c r="I148" s="1074"/>
      <c r="J148" s="1074"/>
    </row>
    <row r="149" spans="1:19">
      <c r="A149" s="7" t="s">
        <v>318</v>
      </c>
      <c r="B149" s="60"/>
      <c r="C149" s="59"/>
      <c r="D149" s="60"/>
      <c r="E149" s="59"/>
      <c r="F149" s="60"/>
      <c r="G149" s="60"/>
      <c r="H149" s="60"/>
      <c r="I149" s="60"/>
      <c r="J149" s="59"/>
    </row>
    <row r="150" spans="1:19">
      <c r="A150" s="23" t="s">
        <v>423</v>
      </c>
      <c r="B150" s="21"/>
      <c r="C150" s="61"/>
      <c r="D150" s="21"/>
      <c r="E150" s="61"/>
      <c r="F150" s="21"/>
      <c r="G150" s="21"/>
      <c r="H150" s="21"/>
      <c r="I150" s="21"/>
      <c r="J150" s="61"/>
    </row>
    <row r="151" spans="1:19">
      <c r="B151" s="16"/>
      <c r="C151" s="16"/>
      <c r="D151" s="16"/>
      <c r="E151" s="16"/>
      <c r="F151" s="16"/>
      <c r="G151" s="16"/>
      <c r="H151" s="16"/>
      <c r="I151" s="16"/>
    </row>
    <row r="152" spans="1:19">
      <c r="B152" s="16"/>
      <c r="C152" s="16"/>
      <c r="D152" s="16"/>
      <c r="E152" s="16"/>
      <c r="F152" s="16"/>
      <c r="G152" s="16"/>
      <c r="H152" s="16"/>
      <c r="I152" s="16"/>
    </row>
    <row r="153" spans="1:19">
      <c r="B153" s="16"/>
      <c r="C153" s="16"/>
      <c r="D153" s="16"/>
      <c r="E153" s="16"/>
      <c r="F153" s="16"/>
      <c r="G153" s="16"/>
      <c r="H153" s="16"/>
      <c r="I153" s="16"/>
    </row>
    <row r="154" spans="1:19">
      <c r="B154" s="16"/>
      <c r="C154" s="16"/>
      <c r="D154" s="16"/>
      <c r="E154" s="16"/>
      <c r="F154" s="16"/>
      <c r="G154" s="16"/>
      <c r="H154" s="16"/>
      <c r="I154" s="16"/>
    </row>
    <row r="155" spans="1:19">
      <c r="B155" s="16"/>
      <c r="C155" s="16"/>
      <c r="D155" s="16"/>
      <c r="E155" s="16"/>
      <c r="F155" s="16"/>
      <c r="G155" s="16"/>
      <c r="H155" s="16"/>
      <c r="I155" s="16"/>
    </row>
    <row r="156" spans="1:19">
      <c r="B156" s="16"/>
      <c r="C156" s="16"/>
      <c r="D156" s="16"/>
      <c r="E156" s="16"/>
      <c r="F156" s="16"/>
      <c r="G156" s="16"/>
      <c r="H156" s="16"/>
      <c r="I156" s="16"/>
    </row>
    <row r="157" spans="1:19">
      <c r="B157" s="16"/>
      <c r="C157" s="16"/>
      <c r="D157" s="16"/>
      <c r="E157" s="16"/>
      <c r="F157" s="16"/>
      <c r="G157" s="16"/>
      <c r="H157" s="16"/>
      <c r="I157" s="16"/>
    </row>
    <row r="158" spans="1:19">
      <c r="B158" s="16"/>
      <c r="C158" s="16"/>
      <c r="D158" s="16"/>
      <c r="E158" s="16"/>
      <c r="F158" s="16"/>
      <c r="G158" s="16"/>
      <c r="H158" s="16"/>
      <c r="I158" s="16"/>
    </row>
    <row r="159" spans="1:19">
      <c r="B159" s="16"/>
      <c r="C159" s="16"/>
      <c r="D159" s="16"/>
      <c r="E159" s="16"/>
      <c r="F159" s="16"/>
      <c r="G159" s="16"/>
      <c r="H159" s="16"/>
      <c r="I159" s="16"/>
    </row>
    <row r="160" spans="1:19">
      <c r="B160" s="16"/>
      <c r="C160" s="16"/>
      <c r="D160" s="16"/>
      <c r="E160" s="16"/>
      <c r="F160" s="16"/>
      <c r="G160" s="16"/>
      <c r="H160" s="16"/>
      <c r="I160" s="16"/>
    </row>
    <row r="161" spans="2:9">
      <c r="B161" s="16"/>
      <c r="C161" s="16"/>
      <c r="D161" s="16"/>
      <c r="E161" s="16"/>
      <c r="F161" s="16"/>
      <c r="G161" s="16"/>
      <c r="H161" s="16"/>
      <c r="I161" s="16"/>
    </row>
    <row r="162" spans="2:9">
      <c r="B162" s="16"/>
      <c r="C162" s="16"/>
      <c r="D162" s="16"/>
      <c r="E162" s="16"/>
      <c r="F162" s="16"/>
      <c r="G162" s="16"/>
      <c r="H162" s="16"/>
      <c r="I162" s="16"/>
    </row>
    <row r="163" spans="2:9">
      <c r="B163" s="16"/>
      <c r="C163" s="16"/>
      <c r="D163" s="16"/>
      <c r="E163" s="16"/>
      <c r="F163" s="16"/>
      <c r="G163" s="16"/>
      <c r="H163" s="16"/>
      <c r="I163" s="16"/>
    </row>
    <row r="164" spans="2:9">
      <c r="B164" s="16"/>
      <c r="C164" s="16"/>
      <c r="D164" s="16"/>
      <c r="E164" s="16"/>
      <c r="F164" s="16"/>
      <c r="G164" s="16"/>
      <c r="H164" s="16"/>
      <c r="I164" s="16"/>
    </row>
    <row r="165" spans="2:9">
      <c r="B165" s="16"/>
      <c r="C165" s="16"/>
      <c r="D165" s="16"/>
      <c r="E165" s="16"/>
      <c r="F165" s="16"/>
      <c r="G165" s="16"/>
      <c r="H165" s="16"/>
      <c r="I165" s="16"/>
    </row>
    <row r="166" spans="2:9">
      <c r="B166" s="16"/>
      <c r="C166" s="16"/>
      <c r="D166" s="16"/>
      <c r="E166" s="16"/>
      <c r="F166" s="16"/>
      <c r="G166" s="16"/>
      <c r="H166" s="16"/>
      <c r="I166" s="16"/>
    </row>
    <row r="167" spans="2:9">
      <c r="B167" s="16"/>
      <c r="C167" s="16"/>
      <c r="D167" s="16"/>
      <c r="E167" s="16"/>
      <c r="F167" s="16"/>
      <c r="G167" s="16"/>
      <c r="H167" s="16"/>
      <c r="I167" s="16"/>
    </row>
    <row r="168" spans="2:9">
      <c r="B168" s="16"/>
      <c r="C168" s="16"/>
      <c r="D168" s="16"/>
      <c r="E168" s="16"/>
      <c r="F168" s="16"/>
      <c r="G168" s="16"/>
      <c r="H168" s="16"/>
      <c r="I168" s="16"/>
    </row>
    <row r="169" spans="2:9">
      <c r="B169" s="16"/>
      <c r="C169" s="16"/>
      <c r="D169" s="16"/>
      <c r="E169" s="16"/>
      <c r="F169" s="16"/>
      <c r="G169" s="16"/>
      <c r="H169" s="16"/>
      <c r="I169" s="16"/>
    </row>
    <row r="170" spans="2:9">
      <c r="B170" s="16"/>
      <c r="C170" s="16"/>
      <c r="D170" s="16"/>
      <c r="E170" s="16"/>
      <c r="F170" s="16"/>
      <c r="G170" s="16"/>
      <c r="H170" s="16"/>
      <c r="I170" s="16"/>
    </row>
    <row r="171" spans="2:9">
      <c r="B171" s="16"/>
      <c r="C171" s="16"/>
      <c r="D171" s="16"/>
      <c r="E171" s="16"/>
      <c r="F171" s="16"/>
      <c r="G171" s="16"/>
      <c r="H171" s="16"/>
      <c r="I171" s="16"/>
    </row>
    <row r="172" spans="2:9">
      <c r="B172" s="16"/>
      <c r="C172" s="16"/>
      <c r="D172" s="16"/>
      <c r="E172" s="16"/>
      <c r="F172" s="16"/>
      <c r="G172" s="16"/>
      <c r="H172" s="16"/>
      <c r="I172" s="16"/>
    </row>
    <row r="173" spans="2:9">
      <c r="B173" s="16"/>
      <c r="C173" s="16"/>
      <c r="D173" s="16"/>
      <c r="E173" s="16"/>
      <c r="F173" s="16"/>
      <c r="G173" s="16"/>
      <c r="H173" s="16"/>
      <c r="I173" s="16"/>
    </row>
    <row r="174" spans="2:9">
      <c r="B174" s="16"/>
      <c r="C174" s="16"/>
      <c r="D174" s="16"/>
      <c r="E174" s="16"/>
      <c r="F174" s="16"/>
      <c r="G174" s="16"/>
      <c r="H174" s="16"/>
      <c r="I174" s="16"/>
    </row>
    <row r="175" spans="2:9">
      <c r="B175" s="16"/>
      <c r="C175" s="16"/>
      <c r="D175" s="16"/>
      <c r="E175" s="16"/>
      <c r="F175" s="16"/>
      <c r="G175" s="16"/>
      <c r="H175" s="16"/>
      <c r="I175" s="16"/>
    </row>
    <row r="176" spans="2:9">
      <c r="B176" s="16"/>
      <c r="C176" s="16"/>
      <c r="D176" s="16"/>
      <c r="E176" s="16"/>
      <c r="F176" s="16"/>
      <c r="G176" s="16"/>
      <c r="H176" s="16"/>
      <c r="I176" s="16"/>
    </row>
    <row r="177" spans="2:9">
      <c r="B177" s="16"/>
      <c r="C177" s="16"/>
      <c r="D177" s="16"/>
      <c r="E177" s="16"/>
      <c r="F177" s="16"/>
      <c r="G177" s="16"/>
      <c r="H177" s="16"/>
      <c r="I177" s="16"/>
    </row>
    <row r="178" spans="2:9">
      <c r="B178" s="16"/>
      <c r="C178" s="16"/>
      <c r="D178" s="16"/>
      <c r="E178" s="16"/>
      <c r="F178" s="16"/>
      <c r="G178" s="16"/>
      <c r="H178" s="16"/>
      <c r="I178" s="16"/>
    </row>
    <row r="179" spans="2:9">
      <c r="B179" s="16"/>
      <c r="C179" s="16"/>
      <c r="D179" s="16"/>
      <c r="E179" s="16"/>
      <c r="F179" s="16"/>
      <c r="G179" s="16"/>
      <c r="H179" s="16"/>
      <c r="I179" s="16"/>
    </row>
    <row r="180" spans="2:9">
      <c r="B180" s="16"/>
      <c r="C180" s="16"/>
      <c r="D180" s="16"/>
      <c r="E180" s="16"/>
      <c r="F180" s="16"/>
      <c r="G180" s="16"/>
      <c r="H180" s="16"/>
      <c r="I180" s="16"/>
    </row>
    <row r="181" spans="2:9">
      <c r="B181" s="16"/>
      <c r="C181" s="16"/>
      <c r="D181" s="16"/>
      <c r="E181" s="16"/>
      <c r="F181" s="16"/>
      <c r="G181" s="16"/>
      <c r="H181" s="16"/>
      <c r="I181" s="16"/>
    </row>
    <row r="182" spans="2:9">
      <c r="B182" s="16"/>
      <c r="C182" s="16"/>
      <c r="D182" s="16"/>
      <c r="E182" s="16"/>
      <c r="F182" s="16"/>
      <c r="G182" s="16"/>
      <c r="H182" s="16"/>
      <c r="I182" s="16"/>
    </row>
    <row r="183" spans="2:9">
      <c r="B183" s="16"/>
      <c r="C183" s="16"/>
      <c r="D183" s="16"/>
      <c r="E183" s="16"/>
      <c r="F183" s="16"/>
      <c r="G183" s="16"/>
      <c r="H183" s="16"/>
      <c r="I183" s="16"/>
    </row>
    <row r="184" spans="2:9">
      <c r="B184" s="16"/>
      <c r="C184" s="16"/>
      <c r="D184" s="16"/>
      <c r="E184" s="16"/>
      <c r="F184" s="16"/>
      <c r="G184" s="16"/>
      <c r="H184" s="16"/>
      <c r="I184" s="16"/>
    </row>
    <row r="185" spans="2:9">
      <c r="B185" s="16"/>
      <c r="C185" s="16"/>
      <c r="D185" s="16"/>
      <c r="E185" s="16"/>
      <c r="F185" s="16"/>
      <c r="G185" s="16"/>
      <c r="H185" s="16"/>
      <c r="I185" s="16"/>
    </row>
    <row r="186" spans="2:9">
      <c r="B186" s="16"/>
      <c r="C186" s="16"/>
      <c r="D186" s="16"/>
      <c r="E186" s="16"/>
      <c r="F186" s="16"/>
      <c r="G186" s="16"/>
      <c r="H186" s="16"/>
      <c r="I186" s="16"/>
    </row>
    <row r="187" spans="2:9">
      <c r="B187" s="16"/>
      <c r="C187" s="16"/>
      <c r="D187" s="16"/>
      <c r="E187" s="16"/>
      <c r="F187" s="16"/>
      <c r="G187" s="16"/>
      <c r="H187" s="16"/>
      <c r="I187" s="16"/>
    </row>
    <row r="188" spans="2:9">
      <c r="B188" s="16"/>
      <c r="C188" s="16"/>
      <c r="D188" s="16"/>
      <c r="E188" s="16"/>
      <c r="F188" s="16"/>
      <c r="G188" s="16"/>
      <c r="H188" s="16"/>
      <c r="I188" s="16"/>
    </row>
    <row r="189" spans="2:9">
      <c r="B189" s="16"/>
      <c r="C189" s="16"/>
      <c r="D189" s="16"/>
      <c r="E189" s="16"/>
      <c r="F189" s="16"/>
      <c r="G189" s="16"/>
      <c r="H189" s="16"/>
      <c r="I189" s="16"/>
    </row>
    <row r="190" spans="2:9">
      <c r="B190" s="16"/>
      <c r="C190" s="16"/>
      <c r="D190" s="16"/>
      <c r="E190" s="16"/>
      <c r="F190" s="16"/>
      <c r="G190" s="16"/>
      <c r="H190" s="16"/>
      <c r="I190" s="16"/>
    </row>
    <row r="191" spans="2:9">
      <c r="B191" s="16"/>
      <c r="C191" s="16"/>
      <c r="D191" s="16"/>
      <c r="E191" s="16"/>
      <c r="F191" s="16"/>
      <c r="G191" s="16"/>
      <c r="H191" s="16"/>
      <c r="I191" s="16"/>
    </row>
    <row r="192" spans="2:9">
      <c r="B192" s="16"/>
      <c r="C192" s="16"/>
      <c r="D192" s="16"/>
      <c r="E192" s="16"/>
      <c r="F192" s="16"/>
      <c r="G192" s="16"/>
      <c r="H192" s="16"/>
      <c r="I192" s="16"/>
    </row>
    <row r="193" spans="2:9">
      <c r="B193" s="16"/>
      <c r="C193" s="16"/>
      <c r="D193" s="16"/>
      <c r="E193" s="16"/>
      <c r="F193" s="16"/>
      <c r="G193" s="16"/>
      <c r="H193" s="16"/>
      <c r="I193" s="16"/>
    </row>
    <row r="194" spans="2:9">
      <c r="B194" s="16"/>
      <c r="C194" s="16"/>
      <c r="D194" s="16"/>
      <c r="E194" s="16"/>
      <c r="F194" s="16"/>
      <c r="G194" s="16"/>
      <c r="H194" s="16"/>
      <c r="I194" s="16"/>
    </row>
    <row r="195" spans="2:9">
      <c r="B195" s="16"/>
      <c r="C195" s="16"/>
      <c r="D195" s="16"/>
      <c r="E195" s="16"/>
      <c r="F195" s="16"/>
      <c r="G195" s="16"/>
      <c r="H195" s="16"/>
      <c r="I195" s="16"/>
    </row>
    <row r="196" spans="2:9">
      <c r="B196" s="16"/>
      <c r="C196" s="16"/>
      <c r="D196" s="16"/>
      <c r="E196" s="16"/>
      <c r="F196" s="16"/>
      <c r="G196" s="16"/>
      <c r="H196" s="16"/>
      <c r="I196" s="16"/>
    </row>
    <row r="197" spans="2:9">
      <c r="B197" s="16"/>
      <c r="C197" s="16"/>
      <c r="D197" s="16"/>
      <c r="E197" s="16"/>
      <c r="F197" s="16"/>
      <c r="G197" s="16"/>
      <c r="H197" s="16"/>
      <c r="I197" s="16"/>
    </row>
    <row r="198" spans="2:9">
      <c r="B198" s="16"/>
      <c r="C198" s="16"/>
      <c r="D198" s="16"/>
      <c r="E198" s="16"/>
      <c r="F198" s="16"/>
      <c r="G198" s="16"/>
      <c r="H198" s="16"/>
      <c r="I198" s="16"/>
    </row>
    <row r="199" spans="2:9">
      <c r="B199" s="16"/>
      <c r="C199" s="16"/>
      <c r="D199" s="16"/>
      <c r="E199" s="16"/>
      <c r="F199" s="16"/>
      <c r="G199" s="16"/>
      <c r="H199" s="16"/>
      <c r="I199" s="16"/>
    </row>
    <row r="200" spans="2:9">
      <c r="B200" s="16"/>
      <c r="C200" s="16"/>
      <c r="D200" s="16"/>
      <c r="E200" s="16"/>
      <c r="F200" s="16"/>
      <c r="G200" s="16"/>
      <c r="H200" s="16"/>
      <c r="I200" s="16"/>
    </row>
    <row r="201" spans="2:9">
      <c r="B201" s="16"/>
      <c r="C201" s="16"/>
      <c r="D201" s="16"/>
      <c r="E201" s="16"/>
      <c r="F201" s="16"/>
      <c r="G201" s="16"/>
      <c r="H201" s="16"/>
      <c r="I201" s="16"/>
    </row>
    <row r="202" spans="2:9">
      <c r="B202" s="16"/>
      <c r="C202" s="16"/>
      <c r="D202" s="16"/>
      <c r="E202" s="16"/>
      <c r="F202" s="16"/>
      <c r="G202" s="16"/>
      <c r="H202" s="16"/>
      <c r="I202" s="16"/>
    </row>
    <row r="203" spans="2:9">
      <c r="B203" s="16"/>
      <c r="C203" s="16"/>
      <c r="D203" s="16"/>
      <c r="E203" s="16"/>
      <c r="F203" s="16"/>
      <c r="G203" s="16"/>
      <c r="H203" s="16"/>
      <c r="I203" s="16"/>
    </row>
    <row r="204" spans="2:9">
      <c r="B204" s="16"/>
      <c r="C204" s="16"/>
      <c r="D204" s="16"/>
      <c r="E204" s="16"/>
      <c r="F204" s="16"/>
      <c r="G204" s="16"/>
      <c r="H204" s="16"/>
      <c r="I204" s="16"/>
    </row>
    <row r="205" spans="2:9">
      <c r="B205" s="16"/>
      <c r="C205" s="16"/>
      <c r="D205" s="16"/>
      <c r="E205" s="16"/>
      <c r="F205" s="16"/>
      <c r="G205" s="16"/>
      <c r="H205" s="16"/>
      <c r="I205" s="16"/>
    </row>
    <row r="206" spans="2:9">
      <c r="B206" s="16"/>
      <c r="C206" s="16"/>
      <c r="D206" s="16"/>
      <c r="E206" s="16"/>
      <c r="F206" s="16"/>
      <c r="G206" s="16"/>
      <c r="H206" s="16"/>
      <c r="I206" s="16"/>
    </row>
    <row r="207" spans="2:9">
      <c r="B207" s="16"/>
      <c r="C207" s="16"/>
      <c r="D207" s="16"/>
      <c r="E207" s="16"/>
      <c r="F207" s="16"/>
      <c r="G207" s="16"/>
      <c r="H207" s="16"/>
      <c r="I207" s="16"/>
    </row>
    <row r="208" spans="2:9">
      <c r="B208" s="16"/>
      <c r="C208" s="16"/>
      <c r="D208" s="16"/>
      <c r="E208" s="16"/>
      <c r="F208" s="16"/>
      <c r="G208" s="16"/>
      <c r="H208" s="16"/>
      <c r="I208" s="16"/>
    </row>
    <row r="209" spans="2:9">
      <c r="B209" s="16"/>
      <c r="C209" s="16"/>
      <c r="D209" s="16"/>
      <c r="E209" s="16"/>
      <c r="F209" s="16"/>
      <c r="G209" s="16"/>
      <c r="H209" s="16"/>
      <c r="I209" s="16"/>
    </row>
    <row r="210" spans="2:9">
      <c r="B210" s="16"/>
      <c r="C210" s="16"/>
      <c r="D210" s="16"/>
      <c r="E210" s="16"/>
      <c r="F210" s="16"/>
      <c r="G210" s="16"/>
      <c r="H210" s="16"/>
      <c r="I210" s="16"/>
    </row>
    <row r="211" spans="2:9">
      <c r="B211" s="16"/>
      <c r="C211" s="16"/>
      <c r="D211" s="16"/>
      <c r="E211" s="16"/>
      <c r="F211" s="16"/>
      <c r="G211" s="16"/>
      <c r="H211" s="16"/>
      <c r="I211" s="16"/>
    </row>
    <row r="212" spans="2:9">
      <c r="B212" s="16"/>
      <c r="C212" s="16"/>
      <c r="D212" s="16"/>
      <c r="E212" s="16"/>
      <c r="F212" s="16"/>
      <c r="G212" s="16"/>
      <c r="H212" s="16"/>
      <c r="I212" s="16"/>
    </row>
    <row r="213" spans="2:9">
      <c r="B213" s="16"/>
      <c r="C213" s="16"/>
      <c r="D213" s="16"/>
      <c r="E213" s="16"/>
      <c r="F213" s="16"/>
      <c r="G213" s="16"/>
      <c r="H213" s="16"/>
      <c r="I213" s="16"/>
    </row>
    <row r="214" spans="2:9">
      <c r="B214" s="16"/>
      <c r="C214" s="16"/>
      <c r="D214" s="16"/>
      <c r="E214" s="16"/>
      <c r="F214" s="16"/>
      <c r="G214" s="16"/>
      <c r="H214" s="16"/>
      <c r="I214" s="16"/>
    </row>
    <row r="215" spans="2:9">
      <c r="B215" s="16"/>
      <c r="C215" s="16"/>
      <c r="D215" s="16"/>
      <c r="E215" s="16"/>
      <c r="F215" s="16"/>
      <c r="G215" s="16"/>
      <c r="H215" s="16"/>
      <c r="I215" s="16"/>
    </row>
    <row r="216" spans="2:9">
      <c r="B216" s="16"/>
      <c r="C216" s="16"/>
      <c r="D216" s="16"/>
      <c r="E216" s="16"/>
      <c r="F216" s="16"/>
      <c r="G216" s="16"/>
      <c r="H216" s="16"/>
      <c r="I216" s="16"/>
    </row>
    <row r="217" spans="2:9">
      <c r="B217" s="16"/>
      <c r="C217" s="16"/>
      <c r="D217" s="16"/>
      <c r="E217" s="16"/>
      <c r="F217" s="16"/>
      <c r="G217" s="16"/>
      <c r="H217" s="16"/>
      <c r="I217" s="16"/>
    </row>
    <row r="218" spans="2:9">
      <c r="B218" s="16"/>
      <c r="C218" s="16"/>
      <c r="D218" s="16"/>
      <c r="E218" s="16"/>
      <c r="F218" s="16"/>
      <c r="G218" s="16"/>
      <c r="H218" s="16"/>
      <c r="I218" s="16"/>
    </row>
    <row r="219" spans="2:9">
      <c r="B219" s="16"/>
      <c r="C219" s="16"/>
      <c r="D219" s="16"/>
      <c r="E219" s="16"/>
      <c r="F219" s="16"/>
      <c r="G219" s="16"/>
      <c r="H219" s="16"/>
      <c r="I219" s="16"/>
    </row>
    <row r="220" spans="2:9">
      <c r="B220" s="16"/>
      <c r="C220" s="16"/>
      <c r="D220" s="16"/>
      <c r="E220" s="16"/>
      <c r="F220" s="16"/>
      <c r="G220" s="16"/>
      <c r="H220" s="16"/>
      <c r="I220" s="16"/>
    </row>
    <row r="221" spans="2:9">
      <c r="B221" s="16"/>
      <c r="C221" s="16"/>
      <c r="D221" s="16"/>
      <c r="E221" s="16"/>
      <c r="F221" s="16"/>
      <c r="G221" s="16"/>
      <c r="H221" s="16"/>
      <c r="I221" s="16"/>
    </row>
    <row r="222" spans="2:9">
      <c r="B222" s="16"/>
      <c r="C222" s="16"/>
      <c r="D222" s="16"/>
      <c r="E222" s="16"/>
      <c r="F222" s="16"/>
      <c r="G222" s="16"/>
      <c r="H222" s="16"/>
      <c r="I222" s="16"/>
    </row>
  </sheetData>
  <mergeCells count="21">
    <mergeCell ref="N43:P43"/>
    <mergeCell ref="K115:M115"/>
    <mergeCell ref="N115:P115"/>
    <mergeCell ref="H43:J43"/>
    <mergeCell ref="F36:J36"/>
    <mergeCell ref="B5:D5"/>
    <mergeCell ref="F148:J148"/>
    <mergeCell ref="F72:J72"/>
    <mergeCell ref="F108:J108"/>
    <mergeCell ref="A112:S112"/>
    <mergeCell ref="B43:D43"/>
    <mergeCell ref="E43:G43"/>
    <mergeCell ref="Q5:S5"/>
    <mergeCell ref="Q43:S43"/>
    <mergeCell ref="K43:M43"/>
    <mergeCell ref="E5:G5"/>
    <mergeCell ref="K5:M5"/>
    <mergeCell ref="Q79:S79"/>
    <mergeCell ref="Q115:S115"/>
    <mergeCell ref="H5:J5"/>
    <mergeCell ref="N5:P5"/>
  </mergeCells>
  <phoneticPr fontId="4" type="noConversion"/>
  <printOptions horizontalCentered="1" gridLinesSet="0"/>
  <pageMargins left="0.51181102362204722" right="0.51181102362204722" top="0.55118110236220474" bottom="0.55118110236220474" header="0.51181102362204722" footer="0.51181102362204722"/>
  <pageSetup paperSize="9" scale="66" pageOrder="overThenDown" orientation="portrait" blackAndWhite="1" r:id="rId1"/>
  <headerFooter alignWithMargins="0"/>
  <rowBreaks count="3" manualBreakCount="3">
    <brk id="38" max="16383" man="1"/>
    <brk id="74" max="16383" man="1"/>
    <brk id="11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06"/>
  <sheetViews>
    <sheetView view="pageBreakPreview" zoomScaleNormal="100" zoomScaleSheetLayoutView="100" workbookViewId="0">
      <selection activeCell="P37" sqref="P36:P37"/>
    </sheetView>
  </sheetViews>
  <sheetFormatPr defaultRowHeight="12"/>
  <cols>
    <col min="1" max="1" width="9.28515625" style="284" bestFit="1" customWidth="1"/>
    <col min="2" max="2" width="11" style="284" bestFit="1" customWidth="1"/>
    <col min="3" max="3" width="9.7109375" style="284" bestFit="1" customWidth="1"/>
    <col min="4" max="4" width="11.5703125" style="284" bestFit="1" customWidth="1"/>
    <col min="5" max="5" width="11" style="284" bestFit="1" customWidth="1"/>
    <col min="6" max="6" width="9.7109375" style="284" bestFit="1" customWidth="1"/>
    <col min="7" max="7" width="11.5703125" style="284" bestFit="1" customWidth="1"/>
    <col min="8" max="8" width="13.28515625" style="284" customWidth="1"/>
    <col min="9" max="9" width="12.5703125" style="284" customWidth="1"/>
    <col min="10" max="16384" width="9.140625" style="284"/>
  </cols>
  <sheetData>
    <row r="1" spans="1:9" ht="17.25">
      <c r="I1" s="491"/>
    </row>
    <row r="3" spans="1:9" ht="34.5">
      <c r="A3" s="1081" t="s">
        <v>745</v>
      </c>
      <c r="B3" s="1082"/>
      <c r="C3" s="1082"/>
      <c r="D3" s="1082"/>
      <c r="E3" s="1082"/>
      <c r="F3" s="1082"/>
      <c r="G3" s="1082"/>
      <c r="H3" s="1082"/>
      <c r="I3" s="1082"/>
    </row>
    <row r="4" spans="1:9" ht="40.5" customHeight="1">
      <c r="A4" s="1083" t="s">
        <v>650</v>
      </c>
      <c r="B4" s="1083"/>
      <c r="C4" s="1083"/>
      <c r="D4" s="1083"/>
      <c r="E4" s="1083"/>
      <c r="F4" s="1083"/>
      <c r="G4" s="1083"/>
      <c r="H4" s="1083"/>
      <c r="I4" s="1083"/>
    </row>
    <row r="5" spans="1:9" ht="12" customHeight="1">
      <c r="A5" s="241"/>
      <c r="B5" s="241"/>
      <c r="C5" s="241"/>
      <c r="D5" s="241"/>
      <c r="E5" s="241"/>
      <c r="F5" s="241"/>
      <c r="G5" s="241"/>
      <c r="H5" s="241"/>
      <c r="I5" s="241"/>
    </row>
    <row r="6" spans="1:9" ht="18" thickBot="1">
      <c r="A6" s="208" t="s">
        <v>651</v>
      </c>
      <c r="B6" s="208"/>
      <c r="C6" s="208"/>
      <c r="D6" s="209"/>
      <c r="E6" s="209"/>
      <c r="F6" s="209"/>
      <c r="G6" s="209"/>
      <c r="H6" s="209"/>
      <c r="I6" s="140" t="s">
        <v>782</v>
      </c>
    </row>
    <row r="7" spans="1:9" ht="28.5" customHeight="1">
      <c r="A7" s="835" t="s">
        <v>652</v>
      </c>
      <c r="B7" s="1084" t="s">
        <v>687</v>
      </c>
      <c r="C7" s="1085"/>
      <c r="D7" s="1086"/>
      <c r="E7" s="1084" t="s">
        <v>688</v>
      </c>
      <c r="F7" s="1087"/>
      <c r="G7" s="1088"/>
      <c r="H7" s="836" t="s">
        <v>653</v>
      </c>
      <c r="I7" s="837" t="s">
        <v>654</v>
      </c>
    </row>
    <row r="8" spans="1:9" ht="24.75" customHeight="1">
      <c r="A8" s="838"/>
      <c r="B8" s="839"/>
      <c r="C8" s="840" t="s">
        <v>655</v>
      </c>
      <c r="D8" s="841" t="s">
        <v>656</v>
      </c>
      <c r="E8" s="839"/>
      <c r="F8" s="840" t="s">
        <v>657</v>
      </c>
      <c r="G8" s="841" t="s">
        <v>658</v>
      </c>
      <c r="H8" s="839"/>
      <c r="I8" s="842"/>
    </row>
    <row r="9" spans="1:9" ht="17.25">
      <c r="A9" s="843" t="s">
        <v>659</v>
      </c>
      <c r="B9" s="844"/>
      <c r="C9" s="845" t="s">
        <v>660</v>
      </c>
      <c r="D9" s="843" t="s">
        <v>661</v>
      </c>
      <c r="E9" s="844"/>
      <c r="F9" s="845" t="s">
        <v>662</v>
      </c>
      <c r="G9" s="843" t="s">
        <v>663</v>
      </c>
      <c r="H9" s="844" t="s">
        <v>664</v>
      </c>
      <c r="I9" s="846" t="s">
        <v>665</v>
      </c>
    </row>
    <row r="10" spans="1:9" ht="17.25" hidden="1">
      <c r="A10" s="210">
        <v>2012</v>
      </c>
      <c r="B10" s="211">
        <f t="shared" ref="B10:B13" si="0">SUM(C10:D10)</f>
        <v>493</v>
      </c>
      <c r="C10" s="212">
        <v>241</v>
      </c>
      <c r="D10" s="213">
        <v>252</v>
      </c>
      <c r="E10" s="211">
        <f t="shared" ref="E10:E13" si="1">SUM(F10:G10)</f>
        <v>668</v>
      </c>
      <c r="F10" s="213">
        <v>360</v>
      </c>
      <c r="G10" s="213">
        <v>308</v>
      </c>
      <c r="H10" s="213">
        <v>356</v>
      </c>
      <c r="I10" s="213">
        <v>169</v>
      </c>
    </row>
    <row r="11" spans="1:9" ht="17.25">
      <c r="A11" s="210">
        <v>2013</v>
      </c>
      <c r="B11" s="211">
        <f t="shared" si="0"/>
        <v>420</v>
      </c>
      <c r="C11" s="212">
        <v>213</v>
      </c>
      <c r="D11" s="213">
        <v>207</v>
      </c>
      <c r="E11" s="211">
        <f t="shared" si="1"/>
        <v>644</v>
      </c>
      <c r="F11" s="213">
        <v>358</v>
      </c>
      <c r="G11" s="213">
        <v>286</v>
      </c>
      <c r="H11" s="213">
        <v>315</v>
      </c>
      <c r="I11" s="213">
        <v>142</v>
      </c>
    </row>
    <row r="12" spans="1:9" ht="17.25">
      <c r="A12" s="210">
        <v>2014</v>
      </c>
      <c r="B12" s="211">
        <f t="shared" si="0"/>
        <v>428</v>
      </c>
      <c r="C12" s="212">
        <v>202</v>
      </c>
      <c r="D12" s="213">
        <v>226</v>
      </c>
      <c r="E12" s="211">
        <f t="shared" si="1"/>
        <v>644</v>
      </c>
      <c r="F12" s="213">
        <v>367</v>
      </c>
      <c r="G12" s="213">
        <v>277</v>
      </c>
      <c r="H12" s="213">
        <v>362</v>
      </c>
      <c r="I12" s="213">
        <v>174</v>
      </c>
    </row>
    <row r="13" spans="1:9" ht="17.25">
      <c r="A13" s="210">
        <v>2015</v>
      </c>
      <c r="B13" s="211">
        <f t="shared" si="0"/>
        <v>474</v>
      </c>
      <c r="C13" s="212">
        <v>250</v>
      </c>
      <c r="D13" s="213">
        <v>224</v>
      </c>
      <c r="E13" s="211">
        <f t="shared" si="1"/>
        <v>641</v>
      </c>
      <c r="F13" s="213">
        <v>349</v>
      </c>
      <c r="G13" s="213">
        <v>292</v>
      </c>
      <c r="H13" s="213">
        <v>337</v>
      </c>
      <c r="I13" s="213">
        <v>168</v>
      </c>
    </row>
    <row r="14" spans="1:9" ht="17.25">
      <c r="A14" s="210">
        <v>2016</v>
      </c>
      <c r="B14" s="211">
        <f t="shared" ref="B14:B15" si="2">SUM(C14:D14)</f>
        <v>403</v>
      </c>
      <c r="C14" s="212">
        <v>217</v>
      </c>
      <c r="D14" s="213">
        <v>186</v>
      </c>
      <c r="E14" s="211">
        <f t="shared" ref="E14:E15" si="3">SUM(F14:G14)</f>
        <v>698</v>
      </c>
      <c r="F14" s="213">
        <v>427</v>
      </c>
      <c r="G14" s="213">
        <v>271</v>
      </c>
      <c r="H14" s="213">
        <v>304</v>
      </c>
      <c r="I14" s="213">
        <v>164</v>
      </c>
    </row>
    <row r="15" spans="1:9" ht="17.25">
      <c r="A15" s="210">
        <v>2017</v>
      </c>
      <c r="B15" s="211">
        <f t="shared" si="2"/>
        <v>378</v>
      </c>
      <c r="C15" s="212">
        <v>199</v>
      </c>
      <c r="D15" s="213">
        <v>179</v>
      </c>
      <c r="E15" s="211">
        <f t="shared" si="3"/>
        <v>668</v>
      </c>
      <c r="F15" s="213">
        <v>367</v>
      </c>
      <c r="G15" s="213">
        <v>301</v>
      </c>
      <c r="H15" s="213">
        <v>322</v>
      </c>
      <c r="I15" s="213">
        <v>148</v>
      </c>
    </row>
    <row r="16" spans="1:9" ht="17.25" hidden="1">
      <c r="A16" s="210"/>
      <c r="B16" s="211"/>
      <c r="C16" s="211"/>
      <c r="D16" s="214"/>
      <c r="E16" s="214"/>
      <c r="F16" s="214"/>
      <c r="G16" s="214"/>
      <c r="H16" s="214"/>
      <c r="I16" s="214"/>
    </row>
    <row r="17" spans="1:9" ht="17.25" hidden="1">
      <c r="A17" s="210" t="s">
        <v>666</v>
      </c>
      <c r="B17" s="211">
        <f t="shared" ref="B17:B34" si="4">SUM(C17:D17)</f>
        <v>1742</v>
      </c>
      <c r="C17" s="212">
        <v>897</v>
      </c>
      <c r="D17" s="213">
        <v>845</v>
      </c>
      <c r="E17" s="211">
        <f t="shared" ref="E17:E34" si="5">SUM(F17:G17)</f>
        <v>1771</v>
      </c>
      <c r="F17" s="213">
        <v>983</v>
      </c>
      <c r="G17" s="213">
        <v>788</v>
      </c>
      <c r="H17" s="213">
        <v>1292</v>
      </c>
      <c r="I17" s="213">
        <v>523</v>
      </c>
    </row>
    <row r="18" spans="1:9" ht="17.25" hidden="1">
      <c r="A18" s="210" t="s">
        <v>667</v>
      </c>
      <c r="B18" s="211">
        <f t="shared" si="4"/>
        <v>2291</v>
      </c>
      <c r="C18" s="212">
        <v>1189</v>
      </c>
      <c r="D18" s="213">
        <v>1102</v>
      </c>
      <c r="E18" s="211">
        <f t="shared" si="5"/>
        <v>1998</v>
      </c>
      <c r="F18" s="213">
        <v>1079</v>
      </c>
      <c r="G18" s="213">
        <v>919</v>
      </c>
      <c r="H18" s="213">
        <v>1740</v>
      </c>
      <c r="I18" s="213">
        <v>795</v>
      </c>
    </row>
    <row r="19" spans="1:9" ht="17.25" hidden="1">
      <c r="A19" s="210" t="s">
        <v>668</v>
      </c>
      <c r="B19" s="211">
        <f t="shared" si="4"/>
        <v>1084</v>
      </c>
      <c r="C19" s="212">
        <v>558</v>
      </c>
      <c r="D19" s="213">
        <v>526</v>
      </c>
      <c r="E19" s="211">
        <f t="shared" si="5"/>
        <v>1529</v>
      </c>
      <c r="F19" s="213">
        <v>809</v>
      </c>
      <c r="G19" s="213">
        <v>720</v>
      </c>
      <c r="H19" s="213">
        <v>924</v>
      </c>
      <c r="I19" s="213">
        <v>444</v>
      </c>
    </row>
    <row r="20" spans="1:9" ht="17.25" hidden="1">
      <c r="A20" s="210" t="s">
        <v>669</v>
      </c>
      <c r="B20" s="211">
        <f t="shared" si="4"/>
        <v>561</v>
      </c>
      <c r="C20" s="212">
        <v>275</v>
      </c>
      <c r="D20" s="213">
        <v>286</v>
      </c>
      <c r="E20" s="211">
        <f t="shared" si="5"/>
        <v>625</v>
      </c>
      <c r="F20" s="213">
        <v>323</v>
      </c>
      <c r="G20" s="213">
        <v>302</v>
      </c>
      <c r="H20" s="213">
        <v>419</v>
      </c>
      <c r="I20" s="213">
        <v>218</v>
      </c>
    </row>
    <row r="21" spans="1:9" ht="17.25" hidden="1">
      <c r="A21" s="210" t="s">
        <v>670</v>
      </c>
      <c r="B21" s="211">
        <f t="shared" si="4"/>
        <v>242</v>
      </c>
      <c r="C21" s="212">
        <v>124</v>
      </c>
      <c r="D21" s="213">
        <v>118</v>
      </c>
      <c r="E21" s="211">
        <f t="shared" si="5"/>
        <v>388</v>
      </c>
      <c r="F21" s="213">
        <v>232</v>
      </c>
      <c r="G21" s="213">
        <v>156</v>
      </c>
      <c r="H21" s="213">
        <v>209</v>
      </c>
      <c r="I21" s="213">
        <v>113</v>
      </c>
    </row>
    <row r="22" spans="1:9" ht="17.25" hidden="1">
      <c r="A22" s="210" t="s">
        <v>671</v>
      </c>
      <c r="B22" s="211">
        <f t="shared" si="4"/>
        <v>383</v>
      </c>
      <c r="C22" s="212">
        <v>210</v>
      </c>
      <c r="D22" s="213">
        <v>173</v>
      </c>
      <c r="E22" s="211">
        <f t="shared" si="5"/>
        <v>587</v>
      </c>
      <c r="F22" s="213">
        <v>336</v>
      </c>
      <c r="G22" s="213">
        <v>251</v>
      </c>
      <c r="H22" s="213">
        <v>358</v>
      </c>
      <c r="I22" s="213">
        <v>186</v>
      </c>
    </row>
    <row r="23" spans="1:9" ht="17.25" hidden="1">
      <c r="A23" s="210" t="s">
        <v>672</v>
      </c>
      <c r="B23" s="211">
        <f t="shared" si="4"/>
        <v>337</v>
      </c>
      <c r="C23" s="212">
        <v>185</v>
      </c>
      <c r="D23" s="213">
        <v>152</v>
      </c>
      <c r="E23" s="211">
        <f t="shared" si="5"/>
        <v>620</v>
      </c>
      <c r="F23" s="213">
        <v>319</v>
      </c>
      <c r="G23" s="213">
        <v>301</v>
      </c>
      <c r="H23" s="213">
        <v>274</v>
      </c>
      <c r="I23" s="213">
        <v>122</v>
      </c>
    </row>
    <row r="24" spans="1:9" ht="17.25" hidden="1">
      <c r="A24" s="222" t="s">
        <v>673</v>
      </c>
      <c r="B24" s="522">
        <f t="shared" si="4"/>
        <v>378</v>
      </c>
      <c r="C24" s="523">
        <v>199</v>
      </c>
      <c r="D24" s="524">
        <v>179</v>
      </c>
      <c r="E24" s="522">
        <f t="shared" si="5"/>
        <v>668</v>
      </c>
      <c r="F24" s="524">
        <v>367</v>
      </c>
      <c r="G24" s="524">
        <v>301</v>
      </c>
      <c r="H24" s="524">
        <v>322</v>
      </c>
      <c r="I24" s="524">
        <v>148</v>
      </c>
    </row>
    <row r="25" spans="1:9" ht="17.25" hidden="1">
      <c r="A25" s="210" t="s">
        <v>674</v>
      </c>
      <c r="B25" s="211">
        <f t="shared" si="4"/>
        <v>174</v>
      </c>
      <c r="C25" s="212">
        <v>93</v>
      </c>
      <c r="D25" s="213">
        <v>81</v>
      </c>
      <c r="E25" s="211">
        <f t="shared" si="5"/>
        <v>479</v>
      </c>
      <c r="F25" s="213">
        <v>258</v>
      </c>
      <c r="G25" s="213">
        <v>221</v>
      </c>
      <c r="H25" s="213">
        <v>172</v>
      </c>
      <c r="I25" s="213">
        <v>88</v>
      </c>
    </row>
    <row r="26" spans="1:9" ht="17.25" hidden="1">
      <c r="A26" s="210" t="s">
        <v>675</v>
      </c>
      <c r="B26" s="211">
        <f t="shared" si="4"/>
        <v>142</v>
      </c>
      <c r="C26" s="212">
        <v>80</v>
      </c>
      <c r="D26" s="213">
        <v>62</v>
      </c>
      <c r="E26" s="211">
        <f t="shared" si="5"/>
        <v>447</v>
      </c>
      <c r="F26" s="213">
        <v>258</v>
      </c>
      <c r="G26" s="213">
        <v>189</v>
      </c>
      <c r="H26" s="213">
        <v>139</v>
      </c>
      <c r="I26" s="213">
        <v>77</v>
      </c>
    </row>
    <row r="27" spans="1:9" ht="17.25" hidden="1">
      <c r="A27" s="210" t="s">
        <v>676</v>
      </c>
      <c r="B27" s="211">
        <f t="shared" si="4"/>
        <v>185</v>
      </c>
      <c r="C27" s="212">
        <v>101</v>
      </c>
      <c r="D27" s="213">
        <v>84</v>
      </c>
      <c r="E27" s="211">
        <f t="shared" si="5"/>
        <v>403</v>
      </c>
      <c r="F27" s="213">
        <v>249</v>
      </c>
      <c r="G27" s="213">
        <v>154</v>
      </c>
      <c r="H27" s="213">
        <v>184</v>
      </c>
      <c r="I27" s="213">
        <v>76</v>
      </c>
    </row>
    <row r="28" spans="1:9" ht="17.25" hidden="1">
      <c r="A28" s="210" t="s">
        <v>677</v>
      </c>
      <c r="B28" s="211">
        <f t="shared" si="4"/>
        <v>150</v>
      </c>
      <c r="C28" s="212">
        <v>72</v>
      </c>
      <c r="D28" s="213">
        <v>78</v>
      </c>
      <c r="E28" s="211">
        <f t="shared" si="5"/>
        <v>377</v>
      </c>
      <c r="F28" s="213">
        <v>233</v>
      </c>
      <c r="G28" s="213">
        <v>144</v>
      </c>
      <c r="H28" s="213">
        <v>157</v>
      </c>
      <c r="I28" s="213">
        <v>89</v>
      </c>
    </row>
    <row r="29" spans="1:9" ht="17.25" hidden="1">
      <c r="A29" s="210" t="s">
        <v>678</v>
      </c>
      <c r="B29" s="211">
        <f t="shared" si="4"/>
        <v>349</v>
      </c>
      <c r="C29" s="212">
        <v>186</v>
      </c>
      <c r="D29" s="213">
        <v>163</v>
      </c>
      <c r="E29" s="211">
        <f t="shared" si="5"/>
        <v>414</v>
      </c>
      <c r="F29" s="213">
        <v>242</v>
      </c>
      <c r="G29" s="213">
        <v>172</v>
      </c>
      <c r="H29" s="213">
        <v>272</v>
      </c>
      <c r="I29" s="213">
        <v>96</v>
      </c>
    </row>
    <row r="30" spans="1:9" ht="17.25" hidden="1">
      <c r="A30" s="210" t="s">
        <v>679</v>
      </c>
      <c r="B30" s="211">
        <f t="shared" si="4"/>
        <v>199</v>
      </c>
      <c r="C30" s="212">
        <v>108</v>
      </c>
      <c r="D30" s="213">
        <v>91</v>
      </c>
      <c r="E30" s="211">
        <f t="shared" si="5"/>
        <v>200</v>
      </c>
      <c r="F30" s="213">
        <v>118</v>
      </c>
      <c r="G30" s="213">
        <v>82</v>
      </c>
      <c r="H30" s="213">
        <v>196</v>
      </c>
      <c r="I30" s="213">
        <v>49</v>
      </c>
    </row>
    <row r="31" spans="1:9" ht="17.25" hidden="1">
      <c r="A31" s="210" t="s">
        <v>680</v>
      </c>
      <c r="B31" s="211">
        <f t="shared" si="4"/>
        <v>201</v>
      </c>
      <c r="C31" s="212">
        <v>92</v>
      </c>
      <c r="D31" s="213">
        <v>109</v>
      </c>
      <c r="E31" s="211">
        <f t="shared" si="5"/>
        <v>173</v>
      </c>
      <c r="F31" s="213">
        <v>99</v>
      </c>
      <c r="G31" s="213">
        <v>74</v>
      </c>
      <c r="H31" s="213">
        <v>172</v>
      </c>
      <c r="I31" s="213">
        <v>44</v>
      </c>
    </row>
    <row r="32" spans="1:9" ht="17.25" hidden="1">
      <c r="A32" s="210" t="s">
        <v>681</v>
      </c>
      <c r="B32" s="211">
        <f t="shared" si="4"/>
        <v>310</v>
      </c>
      <c r="C32" s="212">
        <v>157</v>
      </c>
      <c r="D32" s="213">
        <v>153</v>
      </c>
      <c r="E32" s="211">
        <f t="shared" si="5"/>
        <v>258</v>
      </c>
      <c r="F32" s="213">
        <v>138</v>
      </c>
      <c r="G32" s="213">
        <v>120</v>
      </c>
      <c r="H32" s="213">
        <v>210</v>
      </c>
      <c r="I32" s="213">
        <v>71</v>
      </c>
    </row>
    <row r="33" spans="1:9" ht="17.25" hidden="1">
      <c r="A33" s="210" t="s">
        <v>682</v>
      </c>
      <c r="B33" s="211">
        <f t="shared" si="4"/>
        <v>135</v>
      </c>
      <c r="C33" s="212">
        <v>57</v>
      </c>
      <c r="D33" s="213">
        <v>78</v>
      </c>
      <c r="E33" s="211">
        <f t="shared" si="5"/>
        <v>307</v>
      </c>
      <c r="F33" s="213">
        <v>172</v>
      </c>
      <c r="G33" s="213">
        <v>135</v>
      </c>
      <c r="H33" s="213">
        <v>137</v>
      </c>
      <c r="I33" s="213">
        <v>54</v>
      </c>
    </row>
    <row r="34" spans="1:9" ht="17.25" hidden="1">
      <c r="A34" s="210" t="s">
        <v>683</v>
      </c>
      <c r="B34" s="211">
        <f t="shared" si="4"/>
        <v>95</v>
      </c>
      <c r="C34" s="212">
        <v>45</v>
      </c>
      <c r="D34" s="220">
        <v>50</v>
      </c>
      <c r="E34" s="211">
        <f t="shared" si="5"/>
        <v>301</v>
      </c>
      <c r="F34" s="220">
        <v>174</v>
      </c>
      <c r="G34" s="220">
        <v>127</v>
      </c>
      <c r="H34" s="221">
        <v>118</v>
      </c>
      <c r="I34" s="220">
        <v>70</v>
      </c>
    </row>
    <row r="35" spans="1:9" ht="24.95" customHeight="1">
      <c r="A35" s="222">
        <v>2018</v>
      </c>
      <c r="B35" s="522">
        <v>361</v>
      </c>
      <c r="C35" s="523">
        <v>188</v>
      </c>
      <c r="D35" s="524">
        <v>173</v>
      </c>
      <c r="E35" s="522">
        <v>691</v>
      </c>
      <c r="F35" s="524">
        <v>382</v>
      </c>
      <c r="G35" s="524">
        <v>309</v>
      </c>
      <c r="H35" s="524">
        <v>313</v>
      </c>
      <c r="I35" s="524">
        <v>148</v>
      </c>
    </row>
    <row r="36" spans="1:9" ht="18.75" customHeight="1">
      <c r="A36" s="728"/>
      <c r="B36" s="729"/>
      <c r="C36" s="729"/>
      <c r="D36" s="730"/>
      <c r="E36" s="730"/>
      <c r="F36" s="730"/>
      <c r="G36" s="730"/>
      <c r="H36" s="730"/>
      <c r="I36" s="730"/>
    </row>
    <row r="37" spans="1:9" ht="24.95" customHeight="1">
      <c r="A37" s="728" t="s">
        <v>666</v>
      </c>
      <c r="B37" s="731">
        <f t="shared" ref="B37:B54" si="6">SUM(C37:D37)</f>
        <v>1705</v>
      </c>
      <c r="C37" s="732">
        <v>854</v>
      </c>
      <c r="D37" s="733">
        <v>851</v>
      </c>
      <c r="E37" s="731">
        <f t="shared" ref="E37:E54" si="7">SUM(F37:G37)</f>
        <v>1836</v>
      </c>
      <c r="F37" s="733">
        <v>993</v>
      </c>
      <c r="G37" s="733">
        <v>843</v>
      </c>
      <c r="H37" s="733">
        <v>1244</v>
      </c>
      <c r="I37" s="733">
        <v>544</v>
      </c>
    </row>
    <row r="38" spans="1:9" ht="24.95" customHeight="1">
      <c r="A38" s="728" t="s">
        <v>667</v>
      </c>
      <c r="B38" s="731">
        <f t="shared" si="6"/>
        <v>2041</v>
      </c>
      <c r="C38" s="732">
        <v>1014</v>
      </c>
      <c r="D38" s="733">
        <v>1027</v>
      </c>
      <c r="E38" s="731">
        <f t="shared" si="7"/>
        <v>1998</v>
      </c>
      <c r="F38" s="733">
        <v>1079</v>
      </c>
      <c r="G38" s="733">
        <v>919</v>
      </c>
      <c r="H38" s="733">
        <v>1645</v>
      </c>
      <c r="I38" s="733">
        <v>843</v>
      </c>
    </row>
    <row r="39" spans="1:9" ht="24.95" customHeight="1">
      <c r="A39" s="728" t="s">
        <v>668</v>
      </c>
      <c r="B39" s="731">
        <f t="shared" si="6"/>
        <v>1036</v>
      </c>
      <c r="C39" s="732">
        <v>548</v>
      </c>
      <c r="D39" s="733">
        <v>488</v>
      </c>
      <c r="E39" s="731">
        <f t="shared" si="7"/>
        <v>1678</v>
      </c>
      <c r="F39" s="733">
        <v>908</v>
      </c>
      <c r="G39" s="733">
        <v>770</v>
      </c>
      <c r="H39" s="733">
        <v>876</v>
      </c>
      <c r="I39" s="733">
        <v>433</v>
      </c>
    </row>
    <row r="40" spans="1:9" ht="24.95" customHeight="1">
      <c r="A40" s="728" t="s">
        <v>669</v>
      </c>
      <c r="B40" s="731">
        <f t="shared" si="6"/>
        <v>472</v>
      </c>
      <c r="C40" s="732">
        <v>232</v>
      </c>
      <c r="D40" s="733">
        <v>240</v>
      </c>
      <c r="E40" s="731">
        <f t="shared" si="7"/>
        <v>731</v>
      </c>
      <c r="F40" s="733">
        <v>404</v>
      </c>
      <c r="G40" s="733">
        <v>327</v>
      </c>
      <c r="H40" s="733">
        <v>375</v>
      </c>
      <c r="I40" s="733">
        <v>190</v>
      </c>
    </row>
    <row r="41" spans="1:9" ht="24.95" customHeight="1">
      <c r="A41" s="728" t="s">
        <v>670</v>
      </c>
      <c r="B41" s="731">
        <f t="shared" si="6"/>
        <v>228</v>
      </c>
      <c r="C41" s="732">
        <v>109</v>
      </c>
      <c r="D41" s="733">
        <v>119</v>
      </c>
      <c r="E41" s="731">
        <f t="shared" si="7"/>
        <v>385</v>
      </c>
      <c r="F41" s="733">
        <v>226</v>
      </c>
      <c r="G41" s="733">
        <v>159</v>
      </c>
      <c r="H41" s="733">
        <v>158</v>
      </c>
      <c r="I41" s="733">
        <v>121</v>
      </c>
    </row>
    <row r="42" spans="1:9" ht="24.95" customHeight="1">
      <c r="A42" s="728" t="s">
        <v>671</v>
      </c>
      <c r="B42" s="731">
        <f t="shared" si="6"/>
        <v>416</v>
      </c>
      <c r="C42" s="732">
        <v>206</v>
      </c>
      <c r="D42" s="733">
        <v>210</v>
      </c>
      <c r="E42" s="731">
        <f t="shared" si="7"/>
        <v>597</v>
      </c>
      <c r="F42" s="733">
        <v>341</v>
      </c>
      <c r="G42" s="733">
        <v>256</v>
      </c>
      <c r="H42" s="733">
        <v>344</v>
      </c>
      <c r="I42" s="733">
        <v>215</v>
      </c>
    </row>
    <row r="43" spans="1:9" ht="24.95" customHeight="1">
      <c r="A43" s="728" t="s">
        <v>672</v>
      </c>
      <c r="B43" s="731">
        <f t="shared" si="6"/>
        <v>341</v>
      </c>
      <c r="C43" s="732">
        <v>181</v>
      </c>
      <c r="D43" s="733">
        <v>160</v>
      </c>
      <c r="E43" s="731">
        <f t="shared" si="7"/>
        <v>667</v>
      </c>
      <c r="F43" s="733">
        <v>387</v>
      </c>
      <c r="G43" s="733">
        <v>280</v>
      </c>
      <c r="H43" s="733">
        <v>298</v>
      </c>
      <c r="I43" s="733">
        <v>141</v>
      </c>
    </row>
    <row r="44" spans="1:9" ht="24.95" customHeight="1">
      <c r="A44" s="737" t="s">
        <v>673</v>
      </c>
      <c r="B44" s="731">
        <f t="shared" si="6"/>
        <v>361</v>
      </c>
      <c r="C44" s="732">
        <v>188</v>
      </c>
      <c r="D44" s="733">
        <v>173</v>
      </c>
      <c r="E44" s="731">
        <f t="shared" si="7"/>
        <v>691</v>
      </c>
      <c r="F44" s="733">
        <v>382</v>
      </c>
      <c r="G44" s="733">
        <v>309</v>
      </c>
      <c r="H44" s="733">
        <v>313</v>
      </c>
      <c r="I44" s="733">
        <v>148</v>
      </c>
    </row>
    <row r="45" spans="1:9" ht="24.95" customHeight="1">
      <c r="A45" s="728" t="s">
        <v>674</v>
      </c>
      <c r="B45" s="731">
        <f t="shared" si="6"/>
        <v>149</v>
      </c>
      <c r="C45" s="732">
        <v>88</v>
      </c>
      <c r="D45" s="733">
        <v>61</v>
      </c>
      <c r="E45" s="731">
        <f t="shared" si="7"/>
        <v>509</v>
      </c>
      <c r="F45" s="733">
        <v>265</v>
      </c>
      <c r="G45" s="733">
        <v>244</v>
      </c>
      <c r="H45" s="733">
        <v>174</v>
      </c>
      <c r="I45" s="733">
        <v>106</v>
      </c>
    </row>
    <row r="46" spans="1:9" ht="24.95" customHeight="1">
      <c r="A46" s="728" t="s">
        <v>675</v>
      </c>
      <c r="B46" s="731">
        <f t="shared" si="6"/>
        <v>122</v>
      </c>
      <c r="C46" s="732">
        <v>70</v>
      </c>
      <c r="D46" s="733">
        <v>52</v>
      </c>
      <c r="E46" s="731">
        <f t="shared" si="7"/>
        <v>405</v>
      </c>
      <c r="F46" s="733">
        <v>235</v>
      </c>
      <c r="G46" s="733">
        <v>170</v>
      </c>
      <c r="H46" s="733">
        <v>145</v>
      </c>
      <c r="I46" s="733">
        <v>75</v>
      </c>
    </row>
    <row r="47" spans="1:9" ht="24.95" customHeight="1">
      <c r="A47" s="728" t="s">
        <v>676</v>
      </c>
      <c r="B47" s="731">
        <f t="shared" si="6"/>
        <v>142</v>
      </c>
      <c r="C47" s="732">
        <v>69</v>
      </c>
      <c r="D47" s="733">
        <v>73</v>
      </c>
      <c r="E47" s="731">
        <f t="shared" si="7"/>
        <v>415</v>
      </c>
      <c r="F47" s="733">
        <v>238</v>
      </c>
      <c r="G47" s="733">
        <v>177</v>
      </c>
      <c r="H47" s="733">
        <v>164</v>
      </c>
      <c r="I47" s="733">
        <v>104</v>
      </c>
    </row>
    <row r="48" spans="1:9" ht="24.95" customHeight="1">
      <c r="A48" s="728" t="s">
        <v>677</v>
      </c>
      <c r="B48" s="731">
        <f t="shared" si="6"/>
        <v>136</v>
      </c>
      <c r="C48" s="732">
        <v>74</v>
      </c>
      <c r="D48" s="733">
        <v>62</v>
      </c>
      <c r="E48" s="731">
        <f t="shared" si="7"/>
        <v>401</v>
      </c>
      <c r="F48" s="733">
        <v>219</v>
      </c>
      <c r="G48" s="733">
        <v>182</v>
      </c>
      <c r="H48" s="733">
        <v>171</v>
      </c>
      <c r="I48" s="733">
        <v>91</v>
      </c>
    </row>
    <row r="49" spans="1:9" ht="24.95" customHeight="1">
      <c r="A49" s="728" t="s">
        <v>678</v>
      </c>
      <c r="B49" s="731">
        <f t="shared" si="6"/>
        <v>334</v>
      </c>
      <c r="C49" s="732">
        <v>157</v>
      </c>
      <c r="D49" s="733">
        <v>177</v>
      </c>
      <c r="E49" s="731">
        <f t="shared" si="7"/>
        <v>409</v>
      </c>
      <c r="F49" s="733">
        <v>221</v>
      </c>
      <c r="G49" s="733">
        <v>188</v>
      </c>
      <c r="H49" s="733">
        <v>287</v>
      </c>
      <c r="I49" s="733">
        <v>94</v>
      </c>
    </row>
    <row r="50" spans="1:9" ht="24.95" customHeight="1">
      <c r="A50" s="728" t="s">
        <v>679</v>
      </c>
      <c r="B50" s="731">
        <f t="shared" si="6"/>
        <v>202</v>
      </c>
      <c r="C50" s="732">
        <v>93</v>
      </c>
      <c r="D50" s="733">
        <v>109</v>
      </c>
      <c r="E50" s="731">
        <f t="shared" si="7"/>
        <v>204</v>
      </c>
      <c r="F50" s="733">
        <v>111</v>
      </c>
      <c r="G50" s="733">
        <v>93</v>
      </c>
      <c r="H50" s="733">
        <v>190</v>
      </c>
      <c r="I50" s="733">
        <v>60</v>
      </c>
    </row>
    <row r="51" spans="1:9" ht="24.95" customHeight="1">
      <c r="A51" s="728" t="s">
        <v>680</v>
      </c>
      <c r="B51" s="731">
        <f t="shared" si="6"/>
        <v>164</v>
      </c>
      <c r="C51" s="732">
        <v>80</v>
      </c>
      <c r="D51" s="733">
        <v>84</v>
      </c>
      <c r="E51" s="731">
        <f t="shared" si="7"/>
        <v>176</v>
      </c>
      <c r="F51" s="733">
        <v>87</v>
      </c>
      <c r="G51" s="733">
        <v>89</v>
      </c>
      <c r="H51" s="733">
        <v>152</v>
      </c>
      <c r="I51" s="733">
        <v>42</v>
      </c>
    </row>
    <row r="52" spans="1:9" ht="24.95" customHeight="1">
      <c r="A52" s="728" t="s">
        <v>681</v>
      </c>
      <c r="B52" s="731">
        <f t="shared" si="6"/>
        <v>262</v>
      </c>
      <c r="C52" s="732">
        <v>128</v>
      </c>
      <c r="D52" s="733">
        <v>134</v>
      </c>
      <c r="E52" s="731">
        <f t="shared" si="7"/>
        <v>272</v>
      </c>
      <c r="F52" s="733">
        <v>148</v>
      </c>
      <c r="G52" s="733">
        <v>124</v>
      </c>
      <c r="H52" s="733">
        <v>216</v>
      </c>
      <c r="I52" s="733">
        <v>77</v>
      </c>
    </row>
    <row r="53" spans="1:9" ht="24.95" customHeight="1">
      <c r="A53" s="728" t="s">
        <v>682</v>
      </c>
      <c r="B53" s="731">
        <f t="shared" si="6"/>
        <v>106</v>
      </c>
      <c r="C53" s="732">
        <v>56</v>
      </c>
      <c r="D53" s="733">
        <v>50</v>
      </c>
      <c r="E53" s="731">
        <f t="shared" si="7"/>
        <v>332</v>
      </c>
      <c r="F53" s="733">
        <v>159</v>
      </c>
      <c r="G53" s="733">
        <v>173</v>
      </c>
      <c r="H53" s="733">
        <v>140</v>
      </c>
      <c r="I53" s="733">
        <v>73</v>
      </c>
    </row>
    <row r="54" spans="1:9" ht="24.95" customHeight="1">
      <c r="A54" s="728" t="s">
        <v>748</v>
      </c>
      <c r="B54" s="731">
        <f t="shared" si="6"/>
        <v>134</v>
      </c>
      <c r="C54" s="732">
        <v>69</v>
      </c>
      <c r="D54" s="734">
        <v>65</v>
      </c>
      <c r="E54" s="731">
        <f t="shared" si="7"/>
        <v>270</v>
      </c>
      <c r="F54" s="734">
        <v>154</v>
      </c>
      <c r="G54" s="734">
        <v>116</v>
      </c>
      <c r="H54" s="735">
        <v>102</v>
      </c>
      <c r="I54" s="734">
        <v>61</v>
      </c>
    </row>
    <row r="55" spans="1:9" ht="17.25">
      <c r="A55" s="215"/>
      <c r="B55" s="216"/>
      <c r="C55" s="217"/>
      <c r="D55" s="218"/>
      <c r="E55" s="216"/>
      <c r="F55" s="218"/>
      <c r="G55" s="218"/>
      <c r="H55" s="219"/>
      <c r="I55" s="218"/>
    </row>
    <row r="56" spans="1:9" ht="17.25">
      <c r="A56" s="229"/>
      <c r="B56" s="211"/>
      <c r="C56" s="212"/>
      <c r="D56" s="220"/>
      <c r="E56" s="211"/>
      <c r="F56" s="220"/>
      <c r="G56" s="220"/>
      <c r="H56" s="221"/>
      <c r="I56" s="220"/>
    </row>
    <row r="57" spans="1:9" ht="17.25">
      <c r="A57" s="208" t="s">
        <v>684</v>
      </c>
      <c r="B57" s="208"/>
      <c r="C57" s="208"/>
      <c r="D57" s="209"/>
      <c r="E57" s="209"/>
      <c r="F57" s="209"/>
      <c r="G57" s="207"/>
      <c r="H57" s="207"/>
      <c r="I57" s="223"/>
    </row>
    <row r="58" spans="1:9" ht="17.25">
      <c r="A58" s="208" t="s">
        <v>685</v>
      </c>
      <c r="B58" s="208"/>
      <c r="C58" s="208"/>
      <c r="D58" s="209"/>
      <c r="E58" s="209"/>
      <c r="F58" s="209"/>
      <c r="G58" s="224"/>
      <c r="H58" s="225"/>
      <c r="I58" s="226"/>
    </row>
    <row r="59" spans="1:9" ht="17.25">
      <c r="A59" s="208" t="s">
        <v>686</v>
      </c>
      <c r="B59" s="208"/>
      <c r="C59" s="208"/>
      <c r="D59" s="209"/>
      <c r="E59" s="209"/>
      <c r="F59" s="209"/>
      <c r="G59" s="1089"/>
      <c r="H59" s="1089"/>
      <c r="I59" s="1089"/>
    </row>
    <row r="60" spans="1:9" ht="17.25">
      <c r="A60" s="208"/>
      <c r="B60" s="208"/>
      <c r="C60" s="208"/>
      <c r="D60" s="209"/>
      <c r="E60" s="209"/>
      <c r="F60" s="227"/>
      <c r="G60" s="227"/>
      <c r="H60" s="1080"/>
      <c r="I60" s="1080"/>
    </row>
    <row r="61" spans="1:9" ht="17.25">
      <c r="A61" s="228"/>
      <c r="B61" s="228"/>
      <c r="C61" s="228"/>
      <c r="D61" s="207"/>
      <c r="E61" s="207"/>
      <c r="F61" s="207"/>
      <c r="G61" s="207"/>
      <c r="H61" s="226"/>
      <c r="I61" s="226"/>
    </row>
    <row r="62" spans="1:9" ht="17.25">
      <c r="A62" s="228"/>
      <c r="B62" s="228"/>
      <c r="C62" s="228"/>
      <c r="D62" s="207"/>
      <c r="E62" s="207"/>
      <c r="F62" s="207"/>
      <c r="G62" s="207"/>
      <c r="H62" s="226"/>
      <c r="I62" s="226"/>
    </row>
    <row r="63" spans="1:9" ht="17.25">
      <c r="A63" s="228"/>
      <c r="B63" s="228"/>
      <c r="C63" s="228"/>
      <c r="D63" s="207"/>
      <c r="E63" s="207"/>
      <c r="F63" s="207"/>
      <c r="G63" s="207"/>
      <c r="H63" s="226"/>
      <c r="I63" s="226"/>
    </row>
    <row r="64" spans="1:9" ht="17.25">
      <c r="A64" s="228"/>
      <c r="B64" s="228"/>
      <c r="C64" s="228"/>
      <c r="D64" s="207"/>
      <c r="E64" s="207"/>
      <c r="F64" s="207"/>
      <c r="G64" s="207"/>
      <c r="H64" s="226"/>
      <c r="I64" s="226"/>
    </row>
    <row r="65" spans="1:9" ht="17.25">
      <c r="A65" s="228"/>
      <c r="B65" s="228"/>
      <c r="C65" s="228"/>
      <c r="D65" s="207"/>
      <c r="E65" s="207"/>
      <c r="F65" s="207"/>
      <c r="G65" s="207"/>
      <c r="H65" s="226"/>
      <c r="I65" s="226"/>
    </row>
    <row r="66" spans="1:9" ht="17.25">
      <c r="A66" s="228"/>
      <c r="B66" s="228"/>
      <c r="C66" s="228"/>
      <c r="D66" s="207"/>
      <c r="E66" s="207"/>
      <c r="F66" s="207"/>
      <c r="G66" s="207"/>
      <c r="H66" s="226"/>
      <c r="I66" s="226"/>
    </row>
    <row r="67" spans="1:9" ht="17.25">
      <c r="A67" s="228"/>
      <c r="B67" s="228"/>
      <c r="C67" s="228"/>
      <c r="D67" s="207"/>
      <c r="E67" s="207"/>
      <c r="F67" s="207"/>
      <c r="G67" s="207"/>
      <c r="H67" s="226"/>
      <c r="I67" s="226"/>
    </row>
    <row r="68" spans="1:9" ht="17.25">
      <c r="A68" s="228"/>
      <c r="B68" s="228"/>
      <c r="C68" s="228"/>
      <c r="D68" s="207"/>
      <c r="E68" s="207"/>
      <c r="F68" s="207"/>
      <c r="G68" s="207"/>
      <c r="H68" s="226"/>
      <c r="I68" s="226"/>
    </row>
    <row r="69" spans="1:9" ht="17.25">
      <c r="A69" s="228"/>
      <c r="B69" s="228"/>
      <c r="C69" s="228"/>
      <c r="D69" s="207"/>
      <c r="E69" s="207"/>
      <c r="F69" s="207"/>
      <c r="G69" s="207"/>
      <c r="H69" s="226"/>
      <c r="I69" s="226"/>
    </row>
    <row r="70" spans="1:9" ht="17.25">
      <c r="A70" s="228"/>
      <c r="B70" s="228"/>
      <c r="C70" s="228"/>
      <c r="D70" s="207"/>
      <c r="E70" s="207"/>
      <c r="F70" s="207"/>
      <c r="G70" s="207"/>
      <c r="H70" s="226"/>
      <c r="I70" s="226"/>
    </row>
    <row r="71" spans="1:9" ht="17.25">
      <c r="A71" s="228"/>
      <c r="B71" s="228"/>
      <c r="C71" s="228"/>
      <c r="D71" s="207"/>
      <c r="E71" s="207"/>
      <c r="F71" s="207"/>
      <c r="G71" s="207"/>
      <c r="H71" s="226"/>
      <c r="I71" s="226"/>
    </row>
    <row r="72" spans="1:9" ht="17.25">
      <c r="A72" s="228"/>
      <c r="B72" s="228"/>
      <c r="C72" s="228"/>
      <c r="D72" s="207"/>
      <c r="E72" s="207"/>
      <c r="F72" s="207"/>
      <c r="G72" s="207"/>
      <c r="H72" s="226"/>
      <c r="I72" s="226"/>
    </row>
    <row r="73" spans="1:9" ht="17.25">
      <c r="A73" s="228"/>
      <c r="B73" s="228"/>
      <c r="C73" s="228"/>
      <c r="D73" s="207"/>
      <c r="E73" s="207"/>
      <c r="F73" s="207"/>
      <c r="G73" s="207"/>
      <c r="H73" s="226"/>
      <c r="I73" s="226"/>
    </row>
    <row r="74" spans="1:9" ht="17.25">
      <c r="A74" s="228"/>
      <c r="B74" s="228"/>
      <c r="C74" s="228"/>
      <c r="D74" s="207"/>
      <c r="E74" s="207"/>
      <c r="F74" s="207"/>
      <c r="G74" s="207"/>
      <c r="H74" s="226"/>
      <c r="I74" s="226"/>
    </row>
    <row r="75" spans="1:9" ht="17.25">
      <c r="A75" s="228"/>
      <c r="B75" s="228"/>
      <c r="C75" s="228"/>
      <c r="D75" s="207"/>
      <c r="E75" s="207"/>
      <c r="F75" s="207"/>
      <c r="G75" s="207"/>
      <c r="H75" s="226"/>
      <c r="I75" s="226"/>
    </row>
    <row r="76" spans="1:9" ht="17.25">
      <c r="A76" s="228"/>
      <c r="B76" s="228"/>
      <c r="C76" s="228"/>
      <c r="D76" s="207"/>
      <c r="E76" s="207"/>
      <c r="F76" s="207"/>
      <c r="G76" s="207"/>
      <c r="H76" s="226"/>
      <c r="I76" s="226"/>
    </row>
    <row r="77" spans="1:9" ht="17.25">
      <c r="A77" s="228"/>
      <c r="B77" s="228"/>
      <c r="C77" s="228"/>
      <c r="D77" s="207"/>
      <c r="E77" s="207"/>
      <c r="F77" s="207"/>
      <c r="G77" s="207"/>
      <c r="H77" s="226"/>
      <c r="I77" s="226"/>
    </row>
    <row r="78" spans="1:9" ht="17.25">
      <c r="A78" s="228"/>
      <c r="B78" s="228"/>
      <c r="C78" s="228"/>
      <c r="D78" s="207"/>
      <c r="E78" s="207"/>
      <c r="F78" s="207"/>
      <c r="G78" s="207"/>
      <c r="H78" s="226"/>
      <c r="I78" s="226"/>
    </row>
    <row r="79" spans="1:9" ht="17.25">
      <c r="A79" s="228"/>
      <c r="B79" s="228"/>
      <c r="C79" s="228"/>
      <c r="D79" s="207"/>
      <c r="E79" s="207"/>
      <c r="F79" s="207"/>
      <c r="G79" s="207"/>
      <c r="H79" s="226"/>
      <c r="I79" s="226"/>
    </row>
    <row r="80" spans="1:9" ht="17.25">
      <c r="A80" s="228"/>
      <c r="B80" s="228"/>
      <c r="C80" s="228"/>
      <c r="D80" s="207"/>
      <c r="E80" s="207"/>
      <c r="F80" s="207"/>
      <c r="G80" s="207"/>
      <c r="H80" s="226"/>
      <c r="I80" s="226"/>
    </row>
    <row r="81" spans="1:9" ht="17.25">
      <c r="A81" s="228"/>
      <c r="B81" s="228"/>
      <c r="C81" s="228"/>
      <c r="D81" s="207"/>
      <c r="E81" s="207"/>
      <c r="F81" s="207"/>
      <c r="G81" s="207"/>
      <c r="H81" s="226"/>
      <c r="I81" s="226"/>
    </row>
    <row r="82" spans="1:9" ht="17.25">
      <c r="A82" s="228"/>
      <c r="B82" s="228"/>
      <c r="C82" s="228"/>
      <c r="D82" s="207"/>
      <c r="E82" s="207"/>
      <c r="F82" s="207"/>
      <c r="G82" s="207"/>
      <c r="H82" s="226"/>
      <c r="I82" s="226"/>
    </row>
    <row r="83" spans="1:9" ht="17.25">
      <c r="A83" s="228"/>
      <c r="B83" s="228"/>
      <c r="C83" s="228"/>
      <c r="D83" s="207"/>
      <c r="E83" s="207"/>
      <c r="F83" s="207"/>
      <c r="G83" s="207"/>
      <c r="H83" s="226"/>
      <c r="I83" s="226"/>
    </row>
    <row r="84" spans="1:9" ht="17.25">
      <c r="A84" s="228"/>
      <c r="B84" s="228"/>
      <c r="C84" s="228"/>
      <c r="D84" s="207"/>
      <c r="E84" s="207"/>
      <c r="F84" s="207"/>
      <c r="G84" s="207"/>
      <c r="H84" s="226"/>
      <c r="I84" s="226"/>
    </row>
    <row r="85" spans="1:9" ht="17.25">
      <c r="A85" s="228"/>
      <c r="B85" s="228"/>
      <c r="C85" s="228"/>
      <c r="D85" s="207"/>
      <c r="E85" s="207"/>
      <c r="F85" s="207"/>
      <c r="G85" s="207"/>
      <c r="H85" s="226"/>
      <c r="I85" s="226"/>
    </row>
    <row r="86" spans="1:9" ht="17.25">
      <c r="A86" s="228"/>
      <c r="B86" s="228"/>
      <c r="C86" s="228"/>
      <c r="D86" s="207"/>
      <c r="E86" s="207"/>
      <c r="F86" s="207"/>
      <c r="G86" s="207"/>
      <c r="H86" s="226"/>
      <c r="I86" s="226"/>
    </row>
    <row r="87" spans="1:9" ht="17.25">
      <c r="A87" s="228"/>
      <c r="B87" s="228"/>
      <c r="C87" s="228"/>
      <c r="D87" s="207"/>
      <c r="E87" s="207"/>
      <c r="F87" s="207"/>
      <c r="G87" s="207"/>
      <c r="H87" s="226"/>
      <c r="I87" s="226"/>
    </row>
    <row r="88" spans="1:9" ht="17.25">
      <c r="A88" s="228"/>
      <c r="B88" s="228"/>
      <c r="C88" s="228"/>
      <c r="D88" s="207"/>
      <c r="E88" s="207"/>
      <c r="F88" s="207"/>
      <c r="G88" s="207"/>
      <c r="H88" s="226"/>
      <c r="I88" s="226"/>
    </row>
    <row r="89" spans="1:9" ht="17.25">
      <c r="A89" s="228"/>
      <c r="B89" s="228"/>
      <c r="C89" s="228"/>
      <c r="D89" s="207"/>
      <c r="E89" s="207"/>
      <c r="F89" s="207"/>
      <c r="G89" s="207"/>
      <c r="H89" s="226"/>
      <c r="I89" s="226"/>
    </row>
    <row r="90" spans="1:9" ht="17.25">
      <c r="A90" s="228"/>
      <c r="B90" s="228"/>
      <c r="C90" s="228"/>
      <c r="D90" s="207"/>
      <c r="E90" s="207"/>
      <c r="F90" s="207"/>
      <c r="G90" s="207"/>
      <c r="H90" s="226"/>
      <c r="I90" s="226"/>
    </row>
    <row r="91" spans="1:9" ht="17.25">
      <c r="A91" s="228"/>
      <c r="B91" s="228"/>
      <c r="C91" s="228"/>
      <c r="D91" s="207"/>
      <c r="E91" s="207"/>
      <c r="F91" s="207"/>
      <c r="G91" s="207"/>
      <c r="H91" s="226"/>
      <c r="I91" s="226"/>
    </row>
    <row r="92" spans="1:9" ht="17.25">
      <c r="A92" s="228"/>
      <c r="B92" s="228"/>
      <c r="C92" s="228"/>
      <c r="D92" s="207"/>
      <c r="E92" s="207"/>
      <c r="F92" s="207"/>
      <c r="G92" s="207"/>
      <c r="H92" s="226"/>
      <c r="I92" s="226"/>
    </row>
    <row r="93" spans="1:9" ht="17.25">
      <c r="A93" s="228"/>
      <c r="B93" s="228"/>
      <c r="C93" s="228"/>
      <c r="D93" s="207"/>
      <c r="E93" s="207"/>
      <c r="F93" s="207"/>
      <c r="G93" s="207"/>
      <c r="H93" s="226"/>
      <c r="I93" s="226"/>
    </row>
    <row r="94" spans="1:9" ht="17.25">
      <c r="A94" s="228"/>
      <c r="B94" s="228"/>
      <c r="C94" s="228"/>
      <c r="D94" s="207"/>
      <c r="E94" s="207"/>
      <c r="F94" s="207"/>
      <c r="G94" s="207"/>
      <c r="H94" s="226"/>
      <c r="I94" s="226"/>
    </row>
    <row r="95" spans="1:9" ht="17.25">
      <c r="A95" s="228"/>
      <c r="B95" s="228"/>
      <c r="C95" s="228"/>
      <c r="D95" s="207"/>
      <c r="E95" s="207"/>
      <c r="F95" s="207"/>
      <c r="G95" s="207"/>
      <c r="H95" s="226"/>
      <c r="I95" s="226"/>
    </row>
    <row r="96" spans="1:9" ht="17.25">
      <c r="A96" s="228"/>
      <c r="B96" s="228"/>
      <c r="C96" s="228"/>
      <c r="D96" s="207"/>
      <c r="E96" s="207"/>
      <c r="F96" s="207"/>
      <c r="G96" s="207"/>
      <c r="H96" s="226"/>
      <c r="I96" s="226"/>
    </row>
    <row r="97" spans="1:9" ht="17.25">
      <c r="A97" s="228"/>
      <c r="B97" s="228"/>
      <c r="C97" s="228"/>
      <c r="D97" s="207"/>
      <c r="E97" s="207"/>
      <c r="F97" s="207"/>
      <c r="G97" s="207"/>
      <c r="H97" s="226"/>
      <c r="I97" s="226"/>
    </row>
    <row r="98" spans="1:9" ht="17.25">
      <c r="A98" s="228"/>
      <c r="B98" s="228"/>
      <c r="C98" s="228"/>
      <c r="D98" s="207"/>
      <c r="E98" s="207"/>
      <c r="F98" s="207"/>
      <c r="G98" s="207"/>
      <c r="H98" s="226"/>
      <c r="I98" s="226"/>
    </row>
    <row r="99" spans="1:9" ht="17.25">
      <c r="A99" s="228"/>
      <c r="B99" s="228"/>
      <c r="C99" s="228"/>
      <c r="D99" s="207"/>
      <c r="E99" s="207"/>
      <c r="F99" s="207"/>
      <c r="G99" s="207"/>
      <c r="H99" s="226"/>
      <c r="I99" s="226"/>
    </row>
    <row r="100" spans="1:9" ht="17.25">
      <c r="A100" s="228"/>
      <c r="B100" s="228"/>
      <c r="C100" s="228"/>
      <c r="D100" s="207"/>
      <c r="E100" s="207"/>
      <c r="F100" s="207"/>
      <c r="G100" s="207"/>
      <c r="H100" s="226"/>
      <c r="I100" s="226"/>
    </row>
    <row r="101" spans="1:9" ht="17.25">
      <c r="A101" s="228"/>
      <c r="B101" s="228"/>
      <c r="C101" s="228"/>
      <c r="D101" s="207"/>
      <c r="E101" s="207"/>
      <c r="F101" s="207"/>
      <c r="G101" s="207"/>
      <c r="H101" s="226"/>
      <c r="I101" s="226"/>
    </row>
    <row r="102" spans="1:9" ht="17.25">
      <c r="A102" s="228"/>
      <c r="B102" s="228"/>
      <c r="C102" s="228"/>
      <c r="D102" s="207"/>
      <c r="E102" s="207"/>
      <c r="F102" s="207"/>
      <c r="G102" s="207"/>
      <c r="H102" s="226"/>
      <c r="I102" s="226"/>
    </row>
    <row r="103" spans="1:9" ht="17.25">
      <c r="A103" s="228"/>
      <c r="B103" s="228"/>
      <c r="C103" s="228"/>
      <c r="D103" s="207"/>
      <c r="E103" s="207"/>
      <c r="F103" s="207"/>
      <c r="G103" s="207"/>
      <c r="H103" s="226"/>
      <c r="I103" s="226"/>
    </row>
    <row r="104" spans="1:9" ht="17.25">
      <c r="A104" s="228"/>
      <c r="B104" s="228"/>
      <c r="C104" s="228"/>
      <c r="D104" s="207"/>
      <c r="E104" s="207"/>
      <c r="F104" s="207"/>
      <c r="G104" s="207"/>
      <c r="H104" s="226"/>
      <c r="I104" s="226"/>
    </row>
    <row r="105" spans="1:9" ht="17.25">
      <c r="A105" s="228"/>
      <c r="B105" s="228"/>
      <c r="C105" s="228"/>
      <c r="D105" s="207"/>
      <c r="E105" s="207"/>
      <c r="F105" s="207"/>
      <c r="G105" s="207"/>
      <c r="H105" s="226"/>
      <c r="I105" s="226"/>
    </row>
    <row r="106" spans="1:9" ht="17.25">
      <c r="A106" s="228"/>
      <c r="B106" s="228"/>
      <c r="C106" s="228"/>
      <c r="D106" s="207"/>
      <c r="E106" s="207"/>
      <c r="F106" s="207"/>
      <c r="G106" s="207"/>
      <c r="H106" s="226"/>
      <c r="I106" s="226"/>
    </row>
  </sheetData>
  <mergeCells count="6">
    <mergeCell ref="H60:I60"/>
    <mergeCell ref="A3:I3"/>
    <mergeCell ref="A4:I4"/>
    <mergeCell ref="B7:D7"/>
    <mergeCell ref="E7:G7"/>
    <mergeCell ref="G59:I59"/>
  </mergeCells>
  <phoneticPr fontId="6" type="noConversion"/>
  <pageMargins left="0.7" right="0.7" top="0.75" bottom="0.75" header="0.3" footer="0.3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73"/>
  <sheetViews>
    <sheetView view="pageBreakPreview" zoomScaleNormal="100" zoomScaleSheetLayoutView="100" workbookViewId="0">
      <selection activeCell="I5" sqref="I5"/>
    </sheetView>
  </sheetViews>
  <sheetFormatPr defaultRowHeight="12"/>
  <cols>
    <col min="1" max="1" width="9.140625" style="284"/>
    <col min="2" max="9" width="10.7109375" style="284" customWidth="1"/>
    <col min="10" max="16384" width="9.140625" style="284"/>
  </cols>
  <sheetData>
    <row r="1" spans="1:16" ht="17.25">
      <c r="A1" s="282"/>
      <c r="B1" s="137"/>
      <c r="C1" s="137"/>
      <c r="D1" s="138"/>
      <c r="E1" s="138"/>
      <c r="F1" s="138"/>
      <c r="G1" s="138"/>
      <c r="H1" s="138"/>
      <c r="J1" s="283"/>
      <c r="K1" s="283"/>
      <c r="L1" s="283"/>
      <c r="M1" s="283"/>
      <c r="N1" s="283"/>
      <c r="O1" s="283"/>
      <c r="P1" s="283"/>
    </row>
    <row r="2" spans="1:16" ht="15.75">
      <c r="A2" s="136"/>
      <c r="B2" s="137"/>
      <c r="C2" s="137"/>
      <c r="D2" s="138"/>
      <c r="E2" s="138"/>
      <c r="F2" s="138"/>
      <c r="G2" s="138"/>
      <c r="H2" s="138"/>
      <c r="I2" s="138"/>
      <c r="J2" s="283"/>
      <c r="K2" s="283"/>
      <c r="L2" s="283"/>
      <c r="M2" s="283"/>
      <c r="N2" s="283"/>
      <c r="O2" s="283"/>
      <c r="P2" s="283"/>
    </row>
    <row r="3" spans="1:16" ht="34.5">
      <c r="A3" s="1081" t="s">
        <v>747</v>
      </c>
      <c r="B3" s="1081"/>
      <c r="C3" s="1081"/>
      <c r="D3" s="1081"/>
      <c r="E3" s="1081"/>
      <c r="F3" s="1081"/>
      <c r="G3" s="1081"/>
      <c r="H3" s="1081"/>
      <c r="I3" s="1081"/>
      <c r="J3" s="283"/>
      <c r="K3" s="283"/>
      <c r="L3" s="283"/>
      <c r="M3" s="283"/>
      <c r="N3" s="283"/>
      <c r="O3" s="283"/>
      <c r="P3" s="283"/>
    </row>
    <row r="4" spans="1:16" ht="30">
      <c r="A4" s="1090" t="s">
        <v>643</v>
      </c>
      <c r="B4" s="1090"/>
      <c r="C4" s="1090"/>
      <c r="D4" s="1090"/>
      <c r="E4" s="1090"/>
      <c r="F4" s="1090"/>
      <c r="G4" s="1090"/>
      <c r="H4" s="1090"/>
      <c r="I4" s="1090"/>
      <c r="J4" s="283"/>
      <c r="K4" s="283"/>
      <c r="L4" s="283"/>
      <c r="M4" s="283"/>
      <c r="N4" s="283"/>
      <c r="O4" s="283"/>
      <c r="P4" s="283"/>
    </row>
    <row r="5" spans="1:16" ht="16.5" thickBot="1">
      <c r="A5" s="127" t="s">
        <v>647</v>
      </c>
      <c r="B5" s="127"/>
      <c r="C5" s="127"/>
      <c r="D5" s="139"/>
      <c r="E5" s="139"/>
      <c r="F5" s="139"/>
      <c r="G5" s="139"/>
      <c r="H5" s="139"/>
      <c r="I5" s="140" t="s">
        <v>782</v>
      </c>
      <c r="J5" s="283"/>
      <c r="K5" s="283"/>
      <c r="L5" s="283"/>
      <c r="M5" s="283"/>
      <c r="N5" s="283"/>
      <c r="O5" s="283"/>
      <c r="P5" s="283"/>
    </row>
    <row r="6" spans="1:16" ht="24.95" customHeight="1">
      <c r="A6" s="141" t="s">
        <v>513</v>
      </c>
      <c r="B6" s="1091" t="s">
        <v>606</v>
      </c>
      <c r="C6" s="1092"/>
      <c r="D6" s="1093"/>
      <c r="E6" s="1094" t="s">
        <v>607</v>
      </c>
      <c r="F6" s="1095"/>
      <c r="G6" s="1096"/>
      <c r="H6" s="142" t="s">
        <v>588</v>
      </c>
      <c r="I6" s="242" t="s">
        <v>589</v>
      </c>
      <c r="J6" s="283"/>
      <c r="K6" s="283"/>
      <c r="L6" s="283"/>
      <c r="M6" s="283"/>
      <c r="N6" s="283"/>
      <c r="O6" s="283"/>
      <c r="P6" s="283"/>
    </row>
    <row r="7" spans="1:16" ht="24.95" customHeight="1">
      <c r="A7" s="143"/>
      <c r="B7" s="144" t="s">
        <v>590</v>
      </c>
      <c r="C7" s="124" t="s">
        <v>514</v>
      </c>
      <c r="D7" s="145" t="s">
        <v>591</v>
      </c>
      <c r="E7" s="144" t="s">
        <v>359</v>
      </c>
      <c r="F7" s="124" t="s">
        <v>514</v>
      </c>
      <c r="G7" s="124" t="s">
        <v>592</v>
      </c>
      <c r="H7" s="143"/>
      <c r="I7" s="146"/>
      <c r="J7" s="283"/>
      <c r="K7" s="283"/>
      <c r="L7" s="283"/>
      <c r="M7" s="283"/>
      <c r="N7" s="283"/>
      <c r="O7" s="283"/>
      <c r="P7" s="283"/>
    </row>
    <row r="8" spans="1:16" ht="24.95" customHeight="1">
      <c r="A8" s="147" t="s">
        <v>593</v>
      </c>
      <c r="B8" s="148" t="s">
        <v>594</v>
      </c>
      <c r="C8" s="149" t="s">
        <v>595</v>
      </c>
      <c r="D8" s="147" t="s">
        <v>596</v>
      </c>
      <c r="E8" s="148" t="s">
        <v>597</v>
      </c>
      <c r="F8" s="149" t="s">
        <v>598</v>
      </c>
      <c r="G8" s="148" t="s">
        <v>12</v>
      </c>
      <c r="H8" s="147" t="s">
        <v>599</v>
      </c>
      <c r="I8" s="150" t="s">
        <v>600</v>
      </c>
      <c r="J8" s="283"/>
      <c r="K8" s="283"/>
      <c r="L8" s="283"/>
      <c r="M8" s="283"/>
      <c r="N8" s="283"/>
      <c r="O8" s="283"/>
      <c r="P8" s="283"/>
    </row>
    <row r="9" spans="1:16" ht="24.95" hidden="1" customHeight="1">
      <c r="A9" s="151">
        <v>2012</v>
      </c>
      <c r="B9" s="152">
        <f t="shared" ref="B9:B14" si="0">SUM(C9:D9)</f>
        <v>493</v>
      </c>
      <c r="C9" s="153">
        <v>241</v>
      </c>
      <c r="D9" s="154">
        <v>252</v>
      </c>
      <c r="E9" s="152">
        <f t="shared" ref="E9:E14" si="1">SUM(F9:G9)</f>
        <v>668</v>
      </c>
      <c r="F9" s="154">
        <v>360</v>
      </c>
      <c r="G9" s="154">
        <v>308</v>
      </c>
      <c r="H9" s="154">
        <v>356</v>
      </c>
      <c r="I9" s="154">
        <v>169</v>
      </c>
      <c r="J9" s="283"/>
      <c r="K9" s="283"/>
      <c r="L9" s="283"/>
      <c r="M9" s="283"/>
      <c r="N9" s="283"/>
      <c r="O9" s="283"/>
      <c r="P9" s="283"/>
    </row>
    <row r="10" spans="1:16" ht="24.95" customHeight="1">
      <c r="A10" s="151">
        <v>2013</v>
      </c>
      <c r="B10" s="152">
        <f t="shared" si="0"/>
        <v>420</v>
      </c>
      <c r="C10" s="153">
        <v>213</v>
      </c>
      <c r="D10" s="154">
        <v>207</v>
      </c>
      <c r="E10" s="152">
        <f t="shared" si="1"/>
        <v>644</v>
      </c>
      <c r="F10" s="154">
        <v>358</v>
      </c>
      <c r="G10" s="154">
        <v>286</v>
      </c>
      <c r="H10" s="154">
        <v>315</v>
      </c>
      <c r="I10" s="154">
        <v>142</v>
      </c>
      <c r="J10" s="283"/>
      <c r="K10" s="283"/>
      <c r="L10" s="283"/>
      <c r="M10" s="283"/>
      <c r="N10" s="283"/>
      <c r="O10" s="283"/>
      <c r="P10" s="283"/>
    </row>
    <row r="11" spans="1:16" ht="24.95" customHeight="1">
      <c r="A11" s="151">
        <v>2014</v>
      </c>
      <c r="B11" s="152">
        <f t="shared" si="0"/>
        <v>428</v>
      </c>
      <c r="C11" s="153">
        <v>202</v>
      </c>
      <c r="D11" s="154">
        <v>226</v>
      </c>
      <c r="E11" s="152">
        <f t="shared" si="1"/>
        <v>644</v>
      </c>
      <c r="F11" s="154">
        <v>367</v>
      </c>
      <c r="G11" s="154">
        <v>277</v>
      </c>
      <c r="H11" s="154">
        <v>362</v>
      </c>
      <c r="I11" s="154">
        <v>174</v>
      </c>
      <c r="J11" s="283"/>
      <c r="K11" s="283"/>
      <c r="L11" s="283"/>
      <c r="M11" s="283"/>
      <c r="N11" s="283"/>
      <c r="O11" s="283"/>
      <c r="P11" s="283"/>
    </row>
    <row r="12" spans="1:16" ht="24.95" customHeight="1">
      <c r="A12" s="151">
        <v>2015</v>
      </c>
      <c r="B12" s="152">
        <f t="shared" si="0"/>
        <v>474</v>
      </c>
      <c r="C12" s="153">
        <v>250</v>
      </c>
      <c r="D12" s="154">
        <v>224</v>
      </c>
      <c r="E12" s="152">
        <f t="shared" si="1"/>
        <v>641</v>
      </c>
      <c r="F12" s="154">
        <v>349</v>
      </c>
      <c r="G12" s="154">
        <v>292</v>
      </c>
      <c r="H12" s="154">
        <v>337</v>
      </c>
      <c r="I12" s="154">
        <v>168</v>
      </c>
      <c r="J12" s="283"/>
      <c r="K12" s="283"/>
      <c r="L12" s="283"/>
      <c r="M12" s="283"/>
      <c r="N12" s="283"/>
      <c r="O12" s="283"/>
      <c r="P12" s="283"/>
    </row>
    <row r="13" spans="1:16" ht="24.95" customHeight="1">
      <c r="A13" s="151">
        <v>2016</v>
      </c>
      <c r="B13" s="152">
        <f t="shared" si="0"/>
        <v>403</v>
      </c>
      <c r="C13" s="153">
        <v>217</v>
      </c>
      <c r="D13" s="154">
        <v>186</v>
      </c>
      <c r="E13" s="152">
        <f t="shared" si="1"/>
        <v>698</v>
      </c>
      <c r="F13" s="154">
        <v>427</v>
      </c>
      <c r="G13" s="154">
        <v>271</v>
      </c>
      <c r="H13" s="154">
        <v>304</v>
      </c>
      <c r="I13" s="154">
        <v>164</v>
      </c>
      <c r="J13" s="283"/>
      <c r="K13" s="283"/>
      <c r="L13" s="283"/>
      <c r="M13" s="283"/>
      <c r="N13" s="283"/>
      <c r="O13" s="283"/>
      <c r="P13" s="283"/>
    </row>
    <row r="14" spans="1:16" ht="24.95" customHeight="1">
      <c r="A14" s="151">
        <v>2017</v>
      </c>
      <c r="B14" s="152">
        <f t="shared" si="0"/>
        <v>378</v>
      </c>
      <c r="C14" s="152">
        <v>199</v>
      </c>
      <c r="D14" s="152">
        <v>179</v>
      </c>
      <c r="E14" s="152">
        <f t="shared" si="1"/>
        <v>668</v>
      </c>
      <c r="F14" s="152">
        <v>367</v>
      </c>
      <c r="G14" s="152">
        <v>301</v>
      </c>
      <c r="H14" s="152">
        <v>322</v>
      </c>
      <c r="I14" s="152">
        <v>148</v>
      </c>
      <c r="J14" s="283"/>
      <c r="K14" s="283"/>
      <c r="L14" s="283"/>
      <c r="M14" s="283"/>
      <c r="N14" s="283"/>
      <c r="O14" s="283"/>
      <c r="P14" s="283"/>
    </row>
    <row r="15" spans="1:16" ht="14.25" hidden="1" customHeight="1">
      <c r="A15" s="156"/>
      <c r="B15" s="152"/>
      <c r="C15" s="157"/>
      <c r="D15" s="158"/>
      <c r="E15" s="158"/>
      <c r="F15" s="158"/>
      <c r="G15" s="158"/>
      <c r="H15" s="158"/>
      <c r="I15" s="158"/>
      <c r="J15" s="283"/>
      <c r="K15" s="283"/>
      <c r="L15" s="283"/>
      <c r="M15" s="283"/>
      <c r="N15" s="283"/>
      <c r="O15" s="283"/>
      <c r="P15" s="283"/>
    </row>
    <row r="16" spans="1:16" ht="24.95" hidden="1" customHeight="1">
      <c r="A16" s="151" t="s">
        <v>608</v>
      </c>
      <c r="B16" s="159">
        <v>37</v>
      </c>
      <c r="C16" s="160">
        <v>20</v>
      </c>
      <c r="D16" s="161">
        <v>17</v>
      </c>
      <c r="E16" s="162">
        <v>71</v>
      </c>
      <c r="F16" s="161">
        <v>36</v>
      </c>
      <c r="G16" s="161">
        <v>35</v>
      </c>
      <c r="H16" s="161">
        <v>34</v>
      </c>
      <c r="I16" s="161">
        <v>7</v>
      </c>
      <c r="J16" s="283"/>
      <c r="K16" s="283"/>
      <c r="L16" s="283"/>
      <c r="M16" s="283"/>
      <c r="N16" s="283"/>
      <c r="O16" s="283"/>
      <c r="P16" s="283"/>
    </row>
    <row r="17" spans="1:16" ht="24.95" hidden="1" customHeight="1">
      <c r="A17" s="151" t="s">
        <v>609</v>
      </c>
      <c r="B17" s="159">
        <v>39</v>
      </c>
      <c r="C17" s="160">
        <v>18</v>
      </c>
      <c r="D17" s="161">
        <v>21</v>
      </c>
      <c r="E17" s="162">
        <v>50</v>
      </c>
      <c r="F17" s="161">
        <v>21</v>
      </c>
      <c r="G17" s="161">
        <v>29</v>
      </c>
      <c r="H17" s="161">
        <v>28</v>
      </c>
      <c r="I17" s="161">
        <v>17</v>
      </c>
      <c r="J17" s="283"/>
      <c r="K17" s="283"/>
      <c r="L17" s="283"/>
      <c r="M17" s="283"/>
      <c r="N17" s="283"/>
      <c r="O17" s="283"/>
      <c r="P17" s="283"/>
    </row>
    <row r="18" spans="1:16" ht="24.95" hidden="1" customHeight="1">
      <c r="A18" s="151" t="s">
        <v>90</v>
      </c>
      <c r="B18" s="159">
        <v>26</v>
      </c>
      <c r="C18" s="160">
        <v>14</v>
      </c>
      <c r="D18" s="161">
        <v>12</v>
      </c>
      <c r="E18" s="162">
        <v>46</v>
      </c>
      <c r="F18" s="161">
        <v>27</v>
      </c>
      <c r="G18" s="161">
        <v>19</v>
      </c>
      <c r="H18" s="161">
        <v>32</v>
      </c>
      <c r="I18" s="161">
        <v>14</v>
      </c>
      <c r="J18" s="283"/>
      <c r="K18" s="283"/>
      <c r="L18" s="283"/>
      <c r="M18" s="283"/>
      <c r="N18" s="283"/>
      <c r="O18" s="283"/>
      <c r="P18" s="283"/>
    </row>
    <row r="19" spans="1:16" ht="24.95" hidden="1" customHeight="1">
      <c r="A19" s="151" t="s">
        <v>91</v>
      </c>
      <c r="B19" s="159">
        <v>32</v>
      </c>
      <c r="C19" s="160">
        <v>12</v>
      </c>
      <c r="D19" s="161">
        <v>20</v>
      </c>
      <c r="E19" s="162">
        <v>42</v>
      </c>
      <c r="F19" s="161">
        <v>26</v>
      </c>
      <c r="G19" s="161">
        <v>16</v>
      </c>
      <c r="H19" s="161">
        <v>32</v>
      </c>
      <c r="I19" s="161">
        <v>14</v>
      </c>
      <c r="J19" s="283"/>
      <c r="K19" s="283"/>
      <c r="L19" s="283"/>
      <c r="M19" s="283"/>
      <c r="N19" s="283"/>
      <c r="O19" s="283"/>
      <c r="P19" s="283"/>
    </row>
    <row r="20" spans="1:16" ht="24.95" hidden="1" customHeight="1">
      <c r="A20" s="151" t="s">
        <v>92</v>
      </c>
      <c r="B20" s="159">
        <v>33</v>
      </c>
      <c r="C20" s="160">
        <v>15</v>
      </c>
      <c r="D20" s="161">
        <v>18</v>
      </c>
      <c r="E20" s="162">
        <v>58</v>
      </c>
      <c r="F20" s="161">
        <v>35</v>
      </c>
      <c r="G20" s="161">
        <v>23</v>
      </c>
      <c r="H20" s="161">
        <v>21</v>
      </c>
      <c r="I20" s="161">
        <v>15</v>
      </c>
      <c r="J20" s="283"/>
      <c r="K20" s="283"/>
      <c r="L20" s="283"/>
      <c r="M20" s="283"/>
      <c r="N20" s="283"/>
      <c r="O20" s="283"/>
      <c r="P20" s="283"/>
    </row>
    <row r="21" spans="1:16" ht="24.95" hidden="1" customHeight="1">
      <c r="A21" s="151" t="s">
        <v>93</v>
      </c>
      <c r="B21" s="159">
        <v>29</v>
      </c>
      <c r="C21" s="160">
        <v>20</v>
      </c>
      <c r="D21" s="161">
        <v>9</v>
      </c>
      <c r="E21" s="162">
        <v>58</v>
      </c>
      <c r="F21" s="161">
        <v>34</v>
      </c>
      <c r="G21" s="161">
        <v>24</v>
      </c>
      <c r="H21" s="161">
        <v>33</v>
      </c>
      <c r="I21" s="161">
        <v>11</v>
      </c>
      <c r="J21" s="283"/>
      <c r="K21" s="283"/>
      <c r="L21" s="283"/>
      <c r="M21" s="283"/>
      <c r="N21" s="283"/>
      <c r="O21" s="283"/>
      <c r="P21" s="283"/>
    </row>
    <row r="22" spans="1:16" ht="24.95" hidden="1" customHeight="1">
      <c r="A22" s="151" t="s">
        <v>94</v>
      </c>
      <c r="B22" s="159">
        <v>30</v>
      </c>
      <c r="C22" s="160">
        <v>16</v>
      </c>
      <c r="D22" s="161">
        <v>14</v>
      </c>
      <c r="E22" s="162">
        <v>45</v>
      </c>
      <c r="F22" s="161">
        <v>23</v>
      </c>
      <c r="G22" s="161">
        <v>22</v>
      </c>
      <c r="H22" s="161">
        <v>29</v>
      </c>
      <c r="I22" s="161">
        <v>8</v>
      </c>
      <c r="J22" s="283"/>
      <c r="K22" s="283"/>
      <c r="L22" s="283"/>
      <c r="M22" s="283"/>
      <c r="N22" s="283"/>
      <c r="O22" s="283"/>
      <c r="P22" s="283"/>
    </row>
    <row r="23" spans="1:16" ht="24.95" hidden="1" customHeight="1">
      <c r="A23" s="151" t="s">
        <v>95</v>
      </c>
      <c r="B23" s="159">
        <v>36</v>
      </c>
      <c r="C23" s="160">
        <v>15</v>
      </c>
      <c r="D23" s="161">
        <v>21</v>
      </c>
      <c r="E23" s="162">
        <v>48</v>
      </c>
      <c r="F23" s="161">
        <v>22</v>
      </c>
      <c r="G23" s="161">
        <v>26</v>
      </c>
      <c r="H23" s="161">
        <v>13</v>
      </c>
      <c r="I23" s="161">
        <v>16</v>
      </c>
      <c r="J23" s="283"/>
      <c r="K23" s="283"/>
      <c r="L23" s="283"/>
      <c r="M23" s="283"/>
      <c r="N23" s="283"/>
      <c r="O23" s="283"/>
      <c r="P23" s="283"/>
    </row>
    <row r="24" spans="1:16" ht="24.95" hidden="1" customHeight="1">
      <c r="A24" s="151" t="s">
        <v>96</v>
      </c>
      <c r="B24" s="159">
        <v>38</v>
      </c>
      <c r="C24" s="160">
        <v>20</v>
      </c>
      <c r="D24" s="161">
        <v>18</v>
      </c>
      <c r="E24" s="162">
        <v>61</v>
      </c>
      <c r="F24" s="161">
        <v>37</v>
      </c>
      <c r="G24" s="161">
        <v>24</v>
      </c>
      <c r="H24" s="161">
        <v>26</v>
      </c>
      <c r="I24" s="161">
        <v>13</v>
      </c>
      <c r="J24" s="283"/>
      <c r="K24" s="283"/>
      <c r="L24" s="283"/>
      <c r="M24" s="283"/>
      <c r="N24" s="283"/>
      <c r="O24" s="283"/>
      <c r="P24" s="283"/>
    </row>
    <row r="25" spans="1:16" ht="24.95" hidden="1" customHeight="1">
      <c r="A25" s="151" t="s">
        <v>97</v>
      </c>
      <c r="B25" s="159">
        <v>27</v>
      </c>
      <c r="C25" s="160">
        <v>18</v>
      </c>
      <c r="D25" s="161">
        <v>9</v>
      </c>
      <c r="E25" s="162">
        <v>80</v>
      </c>
      <c r="F25" s="161">
        <v>43</v>
      </c>
      <c r="G25" s="161">
        <v>37</v>
      </c>
      <c r="H25" s="161">
        <v>18</v>
      </c>
      <c r="I25" s="161">
        <v>7</v>
      </c>
      <c r="J25" s="283"/>
      <c r="K25" s="283"/>
      <c r="L25" s="283"/>
      <c r="M25" s="283"/>
      <c r="N25" s="283"/>
      <c r="O25" s="283"/>
      <c r="P25" s="283"/>
    </row>
    <row r="26" spans="1:16" ht="24.95" hidden="1" customHeight="1">
      <c r="A26" s="151" t="s">
        <v>98</v>
      </c>
      <c r="B26" s="159">
        <v>25</v>
      </c>
      <c r="C26" s="160">
        <v>16</v>
      </c>
      <c r="D26" s="161">
        <v>9</v>
      </c>
      <c r="E26" s="162">
        <v>47</v>
      </c>
      <c r="F26" s="161">
        <v>28</v>
      </c>
      <c r="G26" s="161">
        <v>19</v>
      </c>
      <c r="H26" s="161">
        <v>25</v>
      </c>
      <c r="I26" s="161">
        <v>14</v>
      </c>
      <c r="J26" s="283"/>
      <c r="K26" s="283"/>
      <c r="L26" s="283"/>
      <c r="M26" s="283"/>
      <c r="N26" s="283"/>
      <c r="O26" s="283"/>
      <c r="P26" s="283"/>
    </row>
    <row r="27" spans="1:16" ht="24.95" hidden="1" customHeight="1">
      <c r="A27" s="151" t="s">
        <v>99</v>
      </c>
      <c r="B27" s="159">
        <v>26</v>
      </c>
      <c r="C27" s="160">
        <v>15</v>
      </c>
      <c r="D27" s="161">
        <v>11</v>
      </c>
      <c r="E27" s="162">
        <v>62</v>
      </c>
      <c r="F27" s="161">
        <v>35</v>
      </c>
      <c r="G27" s="161">
        <v>27</v>
      </c>
      <c r="H27" s="161">
        <v>31</v>
      </c>
      <c r="I27" s="161">
        <v>12</v>
      </c>
      <c r="J27" s="283"/>
      <c r="K27" s="283"/>
      <c r="L27" s="283"/>
      <c r="M27" s="283"/>
      <c r="N27" s="283"/>
      <c r="O27" s="283"/>
      <c r="P27" s="283"/>
    </row>
    <row r="28" spans="1:16" ht="21.75" customHeight="1">
      <c r="A28" s="155">
        <v>2018</v>
      </c>
      <c r="B28" s="738">
        <f>SUM(B30:B41)</f>
        <v>361</v>
      </c>
      <c r="C28" s="738">
        <f t="shared" ref="C28:I28" si="2">SUM(C30:C41)</f>
        <v>188</v>
      </c>
      <c r="D28" s="738">
        <f t="shared" si="2"/>
        <v>173</v>
      </c>
      <c r="E28" s="738">
        <f t="shared" si="2"/>
        <v>691</v>
      </c>
      <c r="F28" s="738">
        <f t="shared" si="2"/>
        <v>382</v>
      </c>
      <c r="G28" s="738">
        <f t="shared" si="2"/>
        <v>309</v>
      </c>
      <c r="H28" s="738">
        <f t="shared" si="2"/>
        <v>313</v>
      </c>
      <c r="I28" s="738">
        <f t="shared" si="2"/>
        <v>148</v>
      </c>
      <c r="J28" s="283"/>
      <c r="K28" s="283"/>
      <c r="L28" s="283"/>
      <c r="M28" s="283"/>
      <c r="N28" s="283"/>
      <c r="O28" s="283"/>
      <c r="P28" s="283"/>
    </row>
    <row r="29" spans="1:16" ht="21.75" customHeight="1">
      <c r="A29" s="739"/>
      <c r="B29" s="847"/>
      <c r="C29" s="848"/>
      <c r="D29" s="849"/>
      <c r="E29" s="847"/>
      <c r="F29" s="849"/>
      <c r="G29" s="849"/>
      <c r="H29" s="849"/>
      <c r="I29" s="849"/>
      <c r="J29" s="283"/>
      <c r="K29" s="283"/>
      <c r="L29" s="283"/>
      <c r="M29" s="283"/>
      <c r="N29" s="283"/>
      <c r="O29" s="283"/>
      <c r="P29" s="283"/>
    </row>
    <row r="30" spans="1:16" ht="24.95" customHeight="1">
      <c r="A30" s="151" t="s">
        <v>608</v>
      </c>
      <c r="B30" s="152">
        <f>SUM(C30:D30)</f>
        <v>41</v>
      </c>
      <c r="C30" s="160">
        <v>21</v>
      </c>
      <c r="D30" s="161">
        <v>20</v>
      </c>
      <c r="E30" s="162">
        <f>SUM(F30:G30)</f>
        <v>77</v>
      </c>
      <c r="F30" s="161">
        <v>36</v>
      </c>
      <c r="G30" s="161">
        <v>41</v>
      </c>
      <c r="H30" s="161">
        <v>27</v>
      </c>
      <c r="I30" s="161">
        <v>13</v>
      </c>
      <c r="J30" s="283"/>
      <c r="K30" s="283"/>
      <c r="L30" s="283"/>
      <c r="M30" s="283"/>
      <c r="N30" s="283"/>
      <c r="O30" s="283"/>
      <c r="P30" s="283"/>
    </row>
    <row r="31" spans="1:16" ht="24.95" customHeight="1">
      <c r="A31" s="151" t="s">
        <v>609</v>
      </c>
      <c r="B31" s="152">
        <f t="shared" ref="B31:B41" si="3">SUM(C31:D31)</f>
        <v>35</v>
      </c>
      <c r="C31" s="160">
        <v>19</v>
      </c>
      <c r="D31" s="161">
        <v>16</v>
      </c>
      <c r="E31" s="162">
        <f t="shared" ref="E31:E41" si="4">SUM(F31:G31)</f>
        <v>61</v>
      </c>
      <c r="F31" s="161">
        <v>29</v>
      </c>
      <c r="G31" s="161">
        <v>32</v>
      </c>
      <c r="H31" s="161">
        <v>23</v>
      </c>
      <c r="I31" s="161">
        <v>9</v>
      </c>
      <c r="J31" s="283"/>
      <c r="K31" s="283"/>
      <c r="L31" s="283"/>
      <c r="M31" s="283"/>
      <c r="N31" s="283"/>
      <c r="O31" s="283"/>
      <c r="P31" s="283"/>
    </row>
    <row r="32" spans="1:16" ht="24.95" customHeight="1">
      <c r="A32" s="151" t="s">
        <v>90</v>
      </c>
      <c r="B32" s="152">
        <f t="shared" si="3"/>
        <v>33</v>
      </c>
      <c r="C32" s="160">
        <v>18</v>
      </c>
      <c r="D32" s="161">
        <v>15</v>
      </c>
      <c r="E32" s="162">
        <f t="shared" si="4"/>
        <v>51</v>
      </c>
      <c r="F32" s="161">
        <v>28</v>
      </c>
      <c r="G32" s="161">
        <v>23</v>
      </c>
      <c r="H32" s="161">
        <v>31</v>
      </c>
      <c r="I32" s="161">
        <v>13</v>
      </c>
      <c r="J32" s="283"/>
      <c r="K32" s="283"/>
      <c r="L32" s="283"/>
      <c r="M32" s="283"/>
      <c r="N32" s="283"/>
      <c r="O32" s="283"/>
      <c r="P32" s="283"/>
    </row>
    <row r="33" spans="1:16" ht="24.95" customHeight="1">
      <c r="A33" s="151" t="s">
        <v>91</v>
      </c>
      <c r="B33" s="152">
        <f t="shared" si="3"/>
        <v>38</v>
      </c>
      <c r="C33" s="160">
        <v>19</v>
      </c>
      <c r="D33" s="161">
        <v>19</v>
      </c>
      <c r="E33" s="162">
        <f t="shared" si="4"/>
        <v>45</v>
      </c>
      <c r="F33" s="161">
        <v>31</v>
      </c>
      <c r="G33" s="161">
        <v>14</v>
      </c>
      <c r="H33" s="161">
        <v>29</v>
      </c>
      <c r="I33" s="161">
        <v>10</v>
      </c>
      <c r="J33" s="283"/>
      <c r="K33" s="283"/>
      <c r="L33" s="283"/>
      <c r="M33" s="283"/>
      <c r="N33" s="283"/>
      <c r="O33" s="283"/>
      <c r="P33" s="283"/>
    </row>
    <row r="34" spans="1:16" ht="24.95" customHeight="1">
      <c r="A34" s="151" t="s">
        <v>92</v>
      </c>
      <c r="B34" s="152">
        <f t="shared" si="3"/>
        <v>19</v>
      </c>
      <c r="C34" s="160">
        <v>7</v>
      </c>
      <c r="D34" s="161">
        <v>12</v>
      </c>
      <c r="E34" s="162">
        <f t="shared" si="4"/>
        <v>60</v>
      </c>
      <c r="F34" s="161">
        <v>35</v>
      </c>
      <c r="G34" s="161">
        <v>25</v>
      </c>
      <c r="H34" s="161">
        <v>28</v>
      </c>
      <c r="I34" s="161">
        <v>16</v>
      </c>
      <c r="J34" s="283"/>
      <c r="K34" s="283"/>
      <c r="L34" s="283"/>
      <c r="M34" s="283"/>
      <c r="N34" s="283"/>
      <c r="O34" s="283"/>
      <c r="P34" s="283"/>
    </row>
    <row r="35" spans="1:16" ht="24.95" customHeight="1">
      <c r="A35" s="151" t="s">
        <v>93</v>
      </c>
      <c r="B35" s="152">
        <f t="shared" si="3"/>
        <v>23</v>
      </c>
      <c r="C35" s="160">
        <v>8</v>
      </c>
      <c r="D35" s="161">
        <v>15</v>
      </c>
      <c r="E35" s="162">
        <f t="shared" si="4"/>
        <v>51</v>
      </c>
      <c r="F35" s="161">
        <v>28</v>
      </c>
      <c r="G35" s="161">
        <v>23</v>
      </c>
      <c r="H35" s="161">
        <v>24</v>
      </c>
      <c r="I35" s="161">
        <v>12</v>
      </c>
      <c r="J35" s="283"/>
      <c r="K35" s="283"/>
      <c r="L35" s="283"/>
      <c r="M35" s="283"/>
      <c r="N35" s="283"/>
      <c r="O35" s="283"/>
      <c r="P35" s="283"/>
    </row>
    <row r="36" spans="1:16" ht="24.95" customHeight="1">
      <c r="A36" s="151" t="s">
        <v>94</v>
      </c>
      <c r="B36" s="152">
        <f t="shared" si="3"/>
        <v>24</v>
      </c>
      <c r="C36" s="160">
        <v>16</v>
      </c>
      <c r="D36" s="161">
        <v>8</v>
      </c>
      <c r="E36" s="162">
        <f t="shared" si="4"/>
        <v>66</v>
      </c>
      <c r="F36" s="161">
        <v>36</v>
      </c>
      <c r="G36" s="161">
        <v>30</v>
      </c>
      <c r="H36" s="161">
        <v>18</v>
      </c>
      <c r="I36" s="161">
        <v>9</v>
      </c>
      <c r="J36" s="283"/>
      <c r="K36" s="283"/>
      <c r="L36" s="283"/>
      <c r="M36" s="283"/>
      <c r="N36" s="283"/>
      <c r="O36" s="283"/>
      <c r="P36" s="283"/>
    </row>
    <row r="37" spans="1:16" ht="24.95" customHeight="1">
      <c r="A37" s="151" t="s">
        <v>95</v>
      </c>
      <c r="B37" s="152">
        <f t="shared" si="3"/>
        <v>31</v>
      </c>
      <c r="C37" s="160">
        <v>17</v>
      </c>
      <c r="D37" s="161">
        <v>14</v>
      </c>
      <c r="E37" s="162">
        <f t="shared" si="4"/>
        <v>44</v>
      </c>
      <c r="F37" s="161">
        <v>27</v>
      </c>
      <c r="G37" s="161">
        <v>17</v>
      </c>
      <c r="H37" s="161">
        <v>18</v>
      </c>
      <c r="I37" s="161">
        <v>14</v>
      </c>
      <c r="J37" s="283"/>
      <c r="K37" s="283"/>
      <c r="L37" s="283"/>
      <c r="M37" s="283"/>
      <c r="N37" s="283"/>
      <c r="O37" s="283"/>
      <c r="P37" s="283"/>
    </row>
    <row r="38" spans="1:16" ht="24.95" customHeight="1">
      <c r="A38" s="151" t="s">
        <v>96</v>
      </c>
      <c r="B38" s="152">
        <f t="shared" si="3"/>
        <v>34</v>
      </c>
      <c r="C38" s="160">
        <v>22</v>
      </c>
      <c r="D38" s="161">
        <v>12</v>
      </c>
      <c r="E38" s="162">
        <f t="shared" si="4"/>
        <v>53</v>
      </c>
      <c r="F38" s="161">
        <v>30</v>
      </c>
      <c r="G38" s="161">
        <v>23</v>
      </c>
      <c r="H38" s="161">
        <v>12</v>
      </c>
      <c r="I38" s="161">
        <v>9</v>
      </c>
      <c r="J38" s="283"/>
      <c r="K38" s="283"/>
      <c r="L38" s="283"/>
      <c r="M38" s="283"/>
      <c r="N38" s="283"/>
      <c r="O38" s="283"/>
      <c r="P38" s="283"/>
    </row>
    <row r="39" spans="1:16" ht="24.95" customHeight="1">
      <c r="A39" s="151" t="s">
        <v>97</v>
      </c>
      <c r="B39" s="152">
        <f t="shared" si="3"/>
        <v>38</v>
      </c>
      <c r="C39" s="160">
        <v>22</v>
      </c>
      <c r="D39" s="161">
        <v>16</v>
      </c>
      <c r="E39" s="162">
        <f t="shared" si="4"/>
        <v>61</v>
      </c>
      <c r="F39" s="161">
        <v>37</v>
      </c>
      <c r="G39" s="161">
        <v>24</v>
      </c>
      <c r="H39" s="161">
        <v>39</v>
      </c>
      <c r="I39" s="161">
        <v>15</v>
      </c>
      <c r="J39" s="283"/>
      <c r="K39" s="283"/>
      <c r="L39" s="283"/>
      <c r="M39" s="283"/>
      <c r="N39" s="283"/>
      <c r="O39" s="283"/>
      <c r="P39" s="283"/>
    </row>
    <row r="40" spans="1:16" ht="24.95" customHeight="1">
      <c r="A40" s="151" t="s">
        <v>98</v>
      </c>
      <c r="B40" s="152">
        <f t="shared" si="3"/>
        <v>21</v>
      </c>
      <c r="C40" s="160">
        <v>8</v>
      </c>
      <c r="D40" s="161">
        <v>13</v>
      </c>
      <c r="E40" s="162">
        <f t="shared" si="4"/>
        <v>55</v>
      </c>
      <c r="F40" s="161">
        <v>33</v>
      </c>
      <c r="G40" s="161">
        <v>22</v>
      </c>
      <c r="H40" s="161">
        <v>31</v>
      </c>
      <c r="I40" s="161">
        <v>16</v>
      </c>
      <c r="J40" s="283"/>
      <c r="K40" s="283"/>
      <c r="L40" s="283"/>
      <c r="M40" s="283"/>
      <c r="N40" s="283"/>
      <c r="O40" s="283"/>
      <c r="P40" s="283"/>
    </row>
    <row r="41" spans="1:16" ht="24.95" customHeight="1">
      <c r="A41" s="151" t="s">
        <v>99</v>
      </c>
      <c r="B41" s="152">
        <f t="shared" si="3"/>
        <v>24</v>
      </c>
      <c r="C41" s="160">
        <v>11</v>
      </c>
      <c r="D41" s="161">
        <v>13</v>
      </c>
      <c r="E41" s="162">
        <f t="shared" si="4"/>
        <v>67</v>
      </c>
      <c r="F41" s="161">
        <v>32</v>
      </c>
      <c r="G41" s="161">
        <v>35</v>
      </c>
      <c r="H41" s="161">
        <v>33</v>
      </c>
      <c r="I41" s="161">
        <v>12</v>
      </c>
      <c r="J41" s="283"/>
      <c r="K41" s="283"/>
      <c r="L41" s="283"/>
      <c r="M41" s="283"/>
      <c r="N41" s="283"/>
      <c r="O41" s="283"/>
      <c r="P41" s="283"/>
    </row>
    <row r="42" spans="1:16" ht="9" customHeight="1">
      <c r="A42" s="151"/>
      <c r="B42" s="163"/>
      <c r="C42" s="164"/>
      <c r="D42" s="165"/>
      <c r="E42" s="165"/>
      <c r="F42" s="165"/>
      <c r="G42" s="165"/>
      <c r="H42" s="166"/>
      <c r="I42" s="165"/>
      <c r="J42" s="283"/>
      <c r="K42" s="283"/>
      <c r="L42" s="283"/>
      <c r="M42" s="283"/>
      <c r="N42" s="283"/>
      <c r="O42" s="283"/>
      <c r="P42" s="283"/>
    </row>
    <row r="43" spans="1:16" ht="15.75">
      <c r="A43" s="167" t="s">
        <v>601</v>
      </c>
      <c r="B43" s="127"/>
      <c r="C43" s="127"/>
      <c r="D43" s="139"/>
      <c r="E43" s="139"/>
      <c r="F43" s="168"/>
      <c r="G43" s="169"/>
      <c r="H43" s="170"/>
      <c r="I43" s="171"/>
      <c r="J43" s="283"/>
      <c r="K43" s="283"/>
      <c r="L43" s="283"/>
      <c r="M43" s="283"/>
      <c r="N43" s="283"/>
      <c r="O43" s="283"/>
      <c r="P43" s="283"/>
    </row>
    <row r="44" spans="1:16" ht="15.75">
      <c r="A44" s="127" t="s">
        <v>602</v>
      </c>
      <c r="B44" s="127"/>
      <c r="C44" s="127"/>
      <c r="D44" s="139"/>
      <c r="E44" s="139"/>
      <c r="F44" s="172"/>
      <c r="G44" s="171"/>
      <c r="H44" s="170" t="s">
        <v>603</v>
      </c>
      <c r="I44" s="171"/>
      <c r="J44" s="283"/>
      <c r="K44" s="283"/>
      <c r="L44" s="283"/>
      <c r="M44" s="283"/>
      <c r="N44" s="283"/>
      <c r="O44" s="283"/>
      <c r="P44" s="283"/>
    </row>
    <row r="45" spans="1:16" ht="15.75">
      <c r="A45" s="127" t="s">
        <v>604</v>
      </c>
      <c r="B45" s="127"/>
      <c r="C45" s="127"/>
      <c r="D45" s="139"/>
      <c r="E45" s="139"/>
      <c r="F45" s="139"/>
      <c r="G45" s="169"/>
      <c r="H45" s="170"/>
      <c r="I45" s="171"/>
      <c r="J45" s="283"/>
      <c r="K45" s="283"/>
      <c r="L45" s="283"/>
      <c r="M45" s="283"/>
      <c r="N45" s="283"/>
      <c r="O45" s="283"/>
      <c r="P45" s="283"/>
    </row>
    <row r="46" spans="1:16" ht="15.75">
      <c r="A46" s="127" t="s">
        <v>605</v>
      </c>
      <c r="B46" s="173"/>
      <c r="C46" s="173"/>
      <c r="D46" s="171"/>
      <c r="E46" s="171"/>
      <c r="F46" s="171"/>
      <c r="G46" s="171"/>
      <c r="H46" s="174"/>
      <c r="I46" s="174"/>
      <c r="J46" s="283"/>
      <c r="K46" s="283"/>
      <c r="L46" s="283"/>
      <c r="M46" s="283"/>
      <c r="N46" s="283"/>
      <c r="O46" s="283"/>
      <c r="P46" s="283"/>
    </row>
    <row r="47" spans="1:16" ht="15.75">
      <c r="A47" s="283"/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</row>
    <row r="48" spans="1:16" ht="15.75">
      <c r="A48" s="283"/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</row>
    <row r="49" spans="1:16" ht="15.75">
      <c r="A49" s="283"/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</row>
    <row r="50" spans="1:16" ht="15.75">
      <c r="A50" s="283"/>
      <c r="B50" s="283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</row>
    <row r="51" spans="1:16" ht="15.75">
      <c r="A51" s="283"/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</row>
    <row r="52" spans="1:16" ht="15.75">
      <c r="A52" s="283"/>
      <c r="B52" s="283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</row>
    <row r="53" spans="1:16" ht="15.75">
      <c r="A53" s="283"/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</row>
    <row r="54" spans="1:16" ht="15.75">
      <c r="A54" s="283"/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</row>
    <row r="55" spans="1:16" ht="15.75">
      <c r="A55" s="283"/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N55" s="283"/>
      <c r="O55" s="283"/>
      <c r="P55" s="283"/>
    </row>
    <row r="56" spans="1:16" ht="15.75">
      <c r="A56" s="283"/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</row>
    <row r="57" spans="1:16" ht="15.75">
      <c r="A57" s="283"/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N57" s="283"/>
      <c r="O57" s="283"/>
      <c r="P57" s="283"/>
    </row>
    <row r="58" spans="1:16" ht="15.75">
      <c r="A58" s="283"/>
      <c r="B58" s="283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N58" s="283"/>
      <c r="O58" s="283"/>
      <c r="P58" s="283"/>
    </row>
    <row r="59" spans="1:16" ht="15.75">
      <c r="A59" s="283"/>
      <c r="B59" s="283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83"/>
      <c r="P59" s="283"/>
    </row>
    <row r="60" spans="1:16" ht="15.75">
      <c r="A60" s="283"/>
      <c r="B60" s="283"/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N60" s="283"/>
      <c r="O60" s="283"/>
      <c r="P60" s="283"/>
    </row>
    <row r="61" spans="1:16" ht="15.75">
      <c r="A61" s="283"/>
      <c r="B61" s="283"/>
      <c r="C61" s="283"/>
      <c r="D61" s="283"/>
      <c r="E61" s="283"/>
      <c r="F61" s="283"/>
      <c r="G61" s="283"/>
      <c r="H61" s="283"/>
      <c r="I61" s="283"/>
      <c r="J61" s="283"/>
      <c r="K61" s="283"/>
      <c r="L61" s="283"/>
      <c r="M61" s="283"/>
      <c r="N61" s="283"/>
      <c r="O61" s="283"/>
      <c r="P61" s="283"/>
    </row>
    <row r="62" spans="1:16" ht="15.75">
      <c r="A62" s="283"/>
      <c r="B62" s="283"/>
      <c r="C62" s="283"/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</row>
    <row r="63" spans="1:16" ht="15.75">
      <c r="A63" s="283"/>
      <c r="B63" s="283"/>
      <c r="C63" s="283"/>
      <c r="D63" s="283"/>
      <c r="E63" s="283"/>
      <c r="F63" s="283"/>
      <c r="G63" s="283"/>
      <c r="H63" s="283"/>
      <c r="I63" s="283"/>
      <c r="J63" s="283"/>
      <c r="K63" s="283"/>
      <c r="L63" s="283"/>
      <c r="M63" s="283"/>
      <c r="N63" s="283"/>
      <c r="O63" s="283"/>
      <c r="P63" s="283"/>
    </row>
    <row r="64" spans="1:16" ht="15.75">
      <c r="A64" s="283"/>
      <c r="B64" s="283"/>
      <c r="C64" s="283"/>
      <c r="D64" s="283"/>
      <c r="E64" s="283"/>
      <c r="F64" s="283"/>
      <c r="G64" s="283"/>
      <c r="H64" s="283"/>
      <c r="I64" s="283"/>
      <c r="J64" s="283"/>
      <c r="K64" s="283"/>
      <c r="L64" s="283"/>
      <c r="M64" s="283"/>
      <c r="N64" s="283"/>
      <c r="O64" s="283"/>
      <c r="P64" s="283"/>
    </row>
    <row r="65" spans="1:16" ht="15.75">
      <c r="A65" s="283"/>
      <c r="B65" s="283"/>
      <c r="C65" s="283"/>
      <c r="D65" s="283"/>
      <c r="E65" s="283"/>
      <c r="F65" s="283"/>
      <c r="G65" s="283"/>
      <c r="H65" s="283"/>
      <c r="I65" s="283"/>
      <c r="J65" s="283"/>
      <c r="K65" s="283"/>
      <c r="L65" s="283"/>
      <c r="M65" s="283"/>
      <c r="N65" s="283"/>
      <c r="O65" s="283"/>
      <c r="P65" s="283"/>
    </row>
    <row r="66" spans="1:16" ht="15.75">
      <c r="A66" s="283"/>
      <c r="B66" s="283"/>
      <c r="C66" s="283"/>
      <c r="D66" s="283"/>
      <c r="E66" s="283"/>
      <c r="F66" s="283"/>
      <c r="G66" s="283"/>
      <c r="H66" s="283"/>
      <c r="I66" s="283"/>
      <c r="J66" s="283"/>
      <c r="K66" s="283"/>
      <c r="L66" s="283"/>
      <c r="M66" s="283"/>
      <c r="N66" s="283"/>
      <c r="O66" s="283"/>
      <c r="P66" s="283"/>
    </row>
    <row r="67" spans="1:16" ht="15.75">
      <c r="A67" s="283"/>
      <c r="B67" s="283"/>
      <c r="C67" s="283"/>
      <c r="D67" s="283"/>
      <c r="E67" s="283"/>
      <c r="F67" s="283"/>
      <c r="G67" s="283"/>
      <c r="H67" s="283"/>
      <c r="I67" s="283"/>
      <c r="J67" s="283"/>
      <c r="K67" s="283"/>
      <c r="L67" s="283"/>
      <c r="M67" s="283"/>
      <c r="N67" s="283"/>
      <c r="O67" s="283"/>
      <c r="P67" s="283"/>
    </row>
    <row r="68" spans="1:16" ht="15.75">
      <c r="A68" s="283"/>
      <c r="B68" s="283"/>
      <c r="C68" s="283"/>
      <c r="D68" s="283"/>
      <c r="E68" s="283"/>
      <c r="F68" s="283"/>
      <c r="G68" s="283"/>
      <c r="H68" s="283"/>
      <c r="I68" s="283"/>
      <c r="J68" s="283"/>
      <c r="K68" s="283"/>
      <c r="L68" s="283"/>
      <c r="M68" s="283"/>
      <c r="N68" s="283"/>
      <c r="O68" s="283"/>
      <c r="P68" s="283"/>
    </row>
    <row r="69" spans="1:16" ht="15.75">
      <c r="A69" s="283"/>
      <c r="B69" s="283"/>
      <c r="C69" s="283"/>
      <c r="D69" s="283"/>
      <c r="E69" s="283"/>
      <c r="F69" s="283"/>
      <c r="G69" s="283"/>
      <c r="H69" s="283"/>
      <c r="I69" s="283"/>
      <c r="J69" s="283"/>
      <c r="K69" s="283"/>
      <c r="L69" s="283"/>
      <c r="M69" s="283"/>
      <c r="N69" s="283"/>
      <c r="O69" s="283"/>
      <c r="P69" s="283"/>
    </row>
    <row r="70" spans="1:16" ht="15.75">
      <c r="A70" s="283"/>
      <c r="B70" s="283"/>
      <c r="C70" s="283"/>
      <c r="D70" s="283"/>
      <c r="E70" s="283"/>
      <c r="F70" s="283"/>
      <c r="G70" s="283"/>
      <c r="H70" s="283"/>
      <c r="I70" s="283"/>
      <c r="J70" s="283"/>
      <c r="K70" s="283"/>
      <c r="L70" s="283"/>
      <c r="M70" s="283"/>
      <c r="N70" s="283"/>
      <c r="O70" s="283"/>
      <c r="P70" s="283"/>
    </row>
    <row r="71" spans="1:16" ht="15.75">
      <c r="A71" s="283"/>
      <c r="B71" s="283"/>
      <c r="C71" s="283"/>
      <c r="D71" s="283"/>
      <c r="E71" s="283"/>
      <c r="F71" s="283"/>
      <c r="G71" s="283"/>
      <c r="H71" s="283"/>
      <c r="I71" s="283"/>
      <c r="J71" s="283"/>
      <c r="K71" s="283"/>
      <c r="L71" s="283"/>
      <c r="M71" s="283"/>
      <c r="N71" s="283"/>
      <c r="O71" s="283"/>
      <c r="P71" s="283"/>
    </row>
    <row r="72" spans="1:16" ht="15.75">
      <c r="A72" s="283"/>
      <c r="B72" s="283"/>
      <c r="C72" s="283"/>
      <c r="D72" s="283"/>
      <c r="E72" s="283"/>
      <c r="F72" s="283"/>
      <c r="G72" s="283"/>
      <c r="H72" s="283"/>
      <c r="I72" s="283"/>
      <c r="J72" s="283"/>
      <c r="K72" s="283"/>
      <c r="L72" s="283"/>
      <c r="M72" s="283"/>
      <c r="N72" s="283"/>
      <c r="O72" s="283"/>
      <c r="P72" s="283"/>
    </row>
    <row r="73" spans="1:16" ht="15.75">
      <c r="A73" s="283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</row>
  </sheetData>
  <mergeCells count="4">
    <mergeCell ref="A3:I3"/>
    <mergeCell ref="A4:I4"/>
    <mergeCell ref="B6:D6"/>
    <mergeCell ref="E6:G6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127"/>
  <sheetViews>
    <sheetView view="pageBreakPreview" topLeftCell="A4" zoomScaleNormal="100" zoomScaleSheetLayoutView="100" workbookViewId="0">
      <selection activeCell="E5" sqref="E5"/>
    </sheetView>
  </sheetViews>
  <sheetFormatPr defaultRowHeight="17.25"/>
  <cols>
    <col min="1" max="1" width="11.7109375" style="520" customWidth="1"/>
    <col min="2" max="2" width="22.85546875" style="520" customWidth="1"/>
    <col min="3" max="5" width="22.85546875" style="500" customWidth="1"/>
    <col min="6" max="16384" width="9.140625" style="500"/>
  </cols>
  <sheetData>
    <row r="1" spans="1:16" s="492" customFormat="1" ht="24.95" customHeight="1">
      <c r="A1" s="175"/>
      <c r="B1" s="137"/>
      <c r="C1" s="138"/>
      <c r="D1" s="138"/>
      <c r="E1" s="491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</row>
    <row r="2" spans="1:16" s="497" customFormat="1" ht="31.5" customHeight="1">
      <c r="A2" s="493" t="s">
        <v>746</v>
      </c>
      <c r="B2" s="494"/>
      <c r="C2" s="495"/>
      <c r="D2" s="495"/>
      <c r="E2" s="495"/>
      <c r="F2" s="496"/>
      <c r="G2" s="496"/>
      <c r="H2" s="496"/>
      <c r="I2" s="496"/>
      <c r="J2" s="496"/>
      <c r="K2" s="496"/>
      <c r="L2" s="496"/>
      <c r="M2" s="496"/>
      <c r="N2" s="496"/>
      <c r="O2" s="496"/>
      <c r="P2" s="496"/>
    </row>
    <row r="3" spans="1:16" ht="36" customHeight="1">
      <c r="A3" s="498" t="s">
        <v>644</v>
      </c>
      <c r="B3" s="424"/>
      <c r="C3" s="499"/>
      <c r="D3" s="499"/>
      <c r="E3" s="499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</row>
    <row r="4" spans="1:16" ht="20.25" customHeight="1">
      <c r="A4" s="498"/>
      <c r="B4" s="424"/>
      <c r="C4" s="499"/>
      <c r="D4" s="499"/>
      <c r="E4" s="499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</row>
    <row r="5" spans="1:16" s="501" customFormat="1" ht="15" customHeight="1" thickBot="1">
      <c r="A5" s="127" t="s">
        <v>648</v>
      </c>
      <c r="B5" s="127"/>
      <c r="C5" s="139"/>
      <c r="D5" s="139"/>
      <c r="E5" s="140" t="s">
        <v>782</v>
      </c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</row>
    <row r="6" spans="1:16" s="503" customFormat="1" ht="17.25" customHeight="1">
      <c r="A6" s="141" t="s">
        <v>447</v>
      </c>
      <c r="B6" s="242" t="s">
        <v>498</v>
      </c>
      <c r="C6" s="242" t="s">
        <v>448</v>
      </c>
      <c r="D6" s="142" t="s">
        <v>499</v>
      </c>
      <c r="E6" s="242" t="s">
        <v>486</v>
      </c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</row>
    <row r="7" spans="1:16" s="503" customFormat="1" ht="12" customHeight="1">
      <c r="A7" s="143"/>
      <c r="B7" s="504"/>
      <c r="C7" s="504"/>
      <c r="D7" s="504"/>
      <c r="E7" s="146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</row>
    <row r="8" spans="1:16" s="503" customFormat="1" ht="17.25" customHeight="1">
      <c r="A8" s="147" t="s">
        <v>418</v>
      </c>
      <c r="B8" s="148" t="s">
        <v>425</v>
      </c>
      <c r="C8" s="148" t="s">
        <v>321</v>
      </c>
      <c r="D8" s="148" t="s">
        <v>426</v>
      </c>
      <c r="E8" s="150" t="s">
        <v>427</v>
      </c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2"/>
    </row>
    <row r="9" spans="1:16" s="451" customFormat="1" ht="32.25" hidden="1" customHeight="1">
      <c r="A9" s="151">
        <v>2011</v>
      </c>
      <c r="B9" s="505">
        <v>463</v>
      </c>
      <c r="C9" s="505">
        <v>591</v>
      </c>
      <c r="D9" s="505">
        <v>352</v>
      </c>
      <c r="E9" s="505">
        <v>164</v>
      </c>
      <c r="F9" s="506"/>
      <c r="G9" s="506"/>
      <c r="H9" s="506"/>
      <c r="I9" s="506"/>
      <c r="J9" s="506"/>
      <c r="K9" s="506"/>
      <c r="L9" s="506"/>
      <c r="M9" s="506"/>
      <c r="N9" s="506"/>
      <c r="O9" s="506"/>
      <c r="P9" s="506"/>
    </row>
    <row r="10" spans="1:16" s="451" customFormat="1" ht="32.25" hidden="1" customHeight="1">
      <c r="A10" s="151">
        <v>2012</v>
      </c>
      <c r="B10" s="505">
        <v>493</v>
      </c>
      <c r="C10" s="505">
        <v>668</v>
      </c>
      <c r="D10" s="505">
        <v>356</v>
      </c>
      <c r="E10" s="505">
        <v>169</v>
      </c>
      <c r="F10" s="506"/>
      <c r="G10" s="506"/>
      <c r="H10" s="506"/>
      <c r="I10" s="506"/>
      <c r="J10" s="506"/>
      <c r="K10" s="506"/>
      <c r="L10" s="506"/>
      <c r="M10" s="506"/>
      <c r="N10" s="506"/>
      <c r="O10" s="506"/>
      <c r="P10" s="506"/>
    </row>
    <row r="11" spans="1:16" s="451" customFormat="1" ht="32.25" customHeight="1">
      <c r="A11" s="151">
        <v>2013</v>
      </c>
      <c r="B11" s="505">
        <v>420</v>
      </c>
      <c r="C11" s="505">
        <v>644</v>
      </c>
      <c r="D11" s="505">
        <v>315</v>
      </c>
      <c r="E11" s="505">
        <v>142</v>
      </c>
      <c r="F11" s="506"/>
      <c r="G11" s="506"/>
      <c r="H11" s="506"/>
      <c r="I11" s="506"/>
      <c r="J11" s="506"/>
      <c r="K11" s="506"/>
      <c r="L11" s="506"/>
      <c r="M11" s="506"/>
      <c r="N11" s="506"/>
      <c r="O11" s="506"/>
      <c r="P11" s="506"/>
    </row>
    <row r="12" spans="1:16" s="451" customFormat="1" ht="32.25" customHeight="1">
      <c r="A12" s="151">
        <v>2014</v>
      </c>
      <c r="B12" s="505">
        <v>428</v>
      </c>
      <c r="C12" s="505">
        <v>644</v>
      </c>
      <c r="D12" s="505">
        <v>362</v>
      </c>
      <c r="E12" s="505">
        <v>174</v>
      </c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</row>
    <row r="13" spans="1:16" s="451" customFormat="1" ht="32.25" customHeight="1">
      <c r="A13" s="151">
        <v>2015</v>
      </c>
      <c r="B13" s="505">
        <v>474</v>
      </c>
      <c r="C13" s="505">
        <v>641</v>
      </c>
      <c r="D13" s="505">
        <v>337</v>
      </c>
      <c r="E13" s="505">
        <v>168</v>
      </c>
      <c r="F13" s="506"/>
      <c r="G13" s="506"/>
      <c r="H13" s="506"/>
      <c r="I13" s="506"/>
      <c r="J13" s="506"/>
      <c r="K13" s="506"/>
      <c r="L13" s="506"/>
      <c r="M13" s="506"/>
      <c r="N13" s="506"/>
      <c r="O13" s="506"/>
      <c r="P13" s="506"/>
    </row>
    <row r="14" spans="1:16" s="451" customFormat="1" ht="32.25" customHeight="1">
      <c r="A14" s="151">
        <v>2016</v>
      </c>
      <c r="B14" s="505">
        <v>403</v>
      </c>
      <c r="C14" s="505">
        <v>698</v>
      </c>
      <c r="D14" s="505">
        <v>304</v>
      </c>
      <c r="E14" s="505">
        <v>164</v>
      </c>
      <c r="F14" s="506"/>
      <c r="G14" s="506"/>
      <c r="H14" s="506"/>
      <c r="I14" s="506"/>
      <c r="J14" s="506"/>
      <c r="K14" s="506"/>
      <c r="L14" s="506"/>
      <c r="M14" s="506"/>
      <c r="N14" s="506"/>
      <c r="O14" s="506"/>
      <c r="P14" s="506"/>
    </row>
    <row r="15" spans="1:16" s="508" customFormat="1" ht="32.25" customHeight="1">
      <c r="A15" s="151">
        <v>2017</v>
      </c>
      <c r="B15" s="740">
        <f>SUM(B18:B28)</f>
        <v>378</v>
      </c>
      <c r="C15" s="740">
        <f t="shared" ref="C15:E15" si="0">SUM(C18:C28)</f>
        <v>668</v>
      </c>
      <c r="D15" s="740">
        <f t="shared" si="0"/>
        <v>322</v>
      </c>
      <c r="E15" s="740">
        <f t="shared" si="0"/>
        <v>148</v>
      </c>
      <c r="F15" s="507"/>
      <c r="G15" s="507"/>
      <c r="H15" s="507"/>
      <c r="I15" s="507"/>
      <c r="J15" s="507"/>
      <c r="K15" s="507"/>
      <c r="L15" s="507"/>
      <c r="M15" s="507"/>
      <c r="N15" s="507"/>
      <c r="O15" s="507"/>
      <c r="P15" s="507"/>
    </row>
    <row r="16" spans="1:16" s="509" customFormat="1" ht="18" hidden="1" customHeight="1">
      <c r="A16" s="156"/>
      <c r="B16" s="152"/>
      <c r="C16" s="158"/>
      <c r="D16" s="158"/>
      <c r="E16" s="158"/>
      <c r="F16" s="496"/>
      <c r="G16" s="496"/>
      <c r="H16" s="496"/>
      <c r="I16" s="496"/>
      <c r="J16" s="496"/>
      <c r="K16" s="496"/>
      <c r="L16" s="496"/>
      <c r="M16" s="496"/>
      <c r="N16" s="496"/>
      <c r="O16" s="496"/>
      <c r="P16" s="496"/>
    </row>
    <row r="17" spans="1:16" s="509" customFormat="1" ht="11.25" hidden="1" customHeight="1">
      <c r="A17" s="156"/>
      <c r="B17" s="152"/>
      <c r="C17" s="152"/>
      <c r="D17" s="152"/>
      <c r="E17" s="152"/>
      <c r="F17" s="496"/>
      <c r="G17" s="496"/>
      <c r="H17" s="496"/>
      <c r="I17" s="496"/>
      <c r="J17" s="496"/>
      <c r="K17" s="496"/>
      <c r="L17" s="496"/>
      <c r="M17" s="496"/>
      <c r="N17" s="496"/>
      <c r="O17" s="496"/>
      <c r="P17" s="496"/>
    </row>
    <row r="18" spans="1:16" s="451" customFormat="1" ht="28.5" hidden="1" customHeight="1">
      <c r="A18" s="510" t="s">
        <v>323</v>
      </c>
      <c r="B18" s="511">
        <v>257</v>
      </c>
      <c r="C18" s="512">
        <v>212</v>
      </c>
      <c r="D18" s="512">
        <v>192</v>
      </c>
      <c r="E18" s="512">
        <v>80</v>
      </c>
      <c r="F18" s="506"/>
      <c r="G18" s="506"/>
      <c r="H18" s="506"/>
      <c r="I18" s="506"/>
      <c r="J18" s="506"/>
      <c r="K18" s="506"/>
      <c r="L18" s="506"/>
      <c r="M18" s="506"/>
      <c r="N18" s="506"/>
      <c r="O18" s="506"/>
      <c r="P18" s="506"/>
    </row>
    <row r="19" spans="1:16" s="451" customFormat="1" ht="28.5" hidden="1" customHeight="1">
      <c r="A19" s="510" t="s">
        <v>121</v>
      </c>
      <c r="B19" s="511">
        <v>14</v>
      </c>
      <c r="C19" s="512">
        <v>71</v>
      </c>
      <c r="D19" s="512">
        <v>9</v>
      </c>
      <c r="E19" s="512">
        <v>2</v>
      </c>
      <c r="F19" s="506"/>
      <c r="G19" s="506"/>
      <c r="H19" s="506"/>
      <c r="I19" s="506"/>
      <c r="J19" s="506"/>
      <c r="K19" s="506"/>
      <c r="L19" s="506"/>
      <c r="M19" s="506"/>
      <c r="N19" s="506"/>
      <c r="O19" s="506"/>
      <c r="P19" s="506"/>
    </row>
    <row r="20" spans="1:16" s="451" customFormat="1" ht="28.5" hidden="1" customHeight="1">
      <c r="A20" s="510" t="s">
        <v>122</v>
      </c>
      <c r="B20" s="511">
        <v>3</v>
      </c>
      <c r="C20" s="512">
        <v>39</v>
      </c>
      <c r="D20" s="512">
        <v>5</v>
      </c>
      <c r="E20" s="512">
        <v>4</v>
      </c>
      <c r="F20" s="506"/>
      <c r="G20" s="506"/>
      <c r="H20" s="506"/>
      <c r="I20" s="506"/>
      <c r="J20" s="506"/>
      <c r="K20" s="506"/>
      <c r="L20" s="506"/>
      <c r="M20" s="506"/>
      <c r="N20" s="506"/>
      <c r="O20" s="506"/>
      <c r="P20" s="506"/>
    </row>
    <row r="21" spans="1:16" s="451" customFormat="1" ht="28.5" hidden="1" customHeight="1">
      <c r="A21" s="510" t="s">
        <v>123</v>
      </c>
      <c r="B21" s="511">
        <v>2</v>
      </c>
      <c r="C21" s="512">
        <v>36</v>
      </c>
      <c r="D21" s="512">
        <v>9</v>
      </c>
      <c r="E21" s="512">
        <v>1</v>
      </c>
      <c r="F21" s="506"/>
      <c r="G21" s="506"/>
      <c r="H21" s="506"/>
      <c r="I21" s="506"/>
      <c r="J21" s="506"/>
      <c r="K21" s="506"/>
      <c r="L21" s="506"/>
      <c r="M21" s="506"/>
      <c r="N21" s="506"/>
      <c r="O21" s="506"/>
      <c r="P21" s="506"/>
    </row>
    <row r="22" spans="1:16" s="451" customFormat="1" ht="28.5" hidden="1" customHeight="1">
      <c r="A22" s="510" t="s">
        <v>124</v>
      </c>
      <c r="B22" s="511">
        <v>9</v>
      </c>
      <c r="C22" s="512">
        <v>46</v>
      </c>
      <c r="D22" s="512">
        <v>10</v>
      </c>
      <c r="E22" s="512">
        <v>8</v>
      </c>
      <c r="F22" s="506"/>
      <c r="G22" s="506"/>
      <c r="H22" s="506"/>
      <c r="I22" s="506"/>
      <c r="J22" s="506"/>
      <c r="K22" s="506"/>
      <c r="L22" s="506"/>
      <c r="M22" s="506"/>
      <c r="N22" s="506"/>
      <c r="O22" s="506"/>
      <c r="P22" s="506"/>
    </row>
    <row r="23" spans="1:16" s="451" customFormat="1" ht="28.5" hidden="1" customHeight="1">
      <c r="A23" s="510" t="s">
        <v>125</v>
      </c>
      <c r="B23" s="511">
        <v>6</v>
      </c>
      <c r="C23" s="512">
        <v>57</v>
      </c>
      <c r="D23" s="512">
        <v>17</v>
      </c>
      <c r="E23" s="512">
        <v>10</v>
      </c>
      <c r="F23" s="506"/>
      <c r="G23" s="506"/>
      <c r="H23" s="506"/>
      <c r="I23" s="506"/>
      <c r="J23" s="506"/>
      <c r="K23" s="506"/>
      <c r="L23" s="506"/>
      <c r="M23" s="506"/>
      <c r="N23" s="506"/>
      <c r="O23" s="506"/>
      <c r="P23" s="506"/>
    </row>
    <row r="24" spans="1:16" s="451" customFormat="1" ht="28.5" hidden="1" customHeight="1">
      <c r="A24" s="510" t="s">
        <v>126</v>
      </c>
      <c r="B24" s="511">
        <v>52</v>
      </c>
      <c r="C24" s="512">
        <v>75</v>
      </c>
      <c r="D24" s="512">
        <v>43</v>
      </c>
      <c r="E24" s="512">
        <v>16</v>
      </c>
      <c r="F24" s="506"/>
      <c r="G24" s="506"/>
      <c r="H24" s="506"/>
      <c r="I24" s="506"/>
      <c r="J24" s="506"/>
      <c r="K24" s="506"/>
      <c r="L24" s="506"/>
      <c r="M24" s="506"/>
      <c r="N24" s="506"/>
      <c r="O24" s="506"/>
      <c r="P24" s="506"/>
    </row>
    <row r="25" spans="1:16" s="451" customFormat="1" ht="28.5" hidden="1" customHeight="1">
      <c r="A25" s="510" t="s">
        <v>127</v>
      </c>
      <c r="B25" s="511">
        <v>12</v>
      </c>
      <c r="C25" s="512">
        <v>44</v>
      </c>
      <c r="D25" s="512">
        <v>13</v>
      </c>
      <c r="E25" s="512">
        <v>13</v>
      </c>
      <c r="F25" s="506"/>
      <c r="G25" s="506"/>
      <c r="H25" s="506"/>
      <c r="I25" s="506"/>
      <c r="J25" s="506"/>
      <c r="K25" s="506"/>
      <c r="L25" s="506"/>
      <c r="M25" s="506"/>
      <c r="N25" s="506"/>
      <c r="O25" s="506"/>
      <c r="P25" s="506"/>
    </row>
    <row r="26" spans="1:16" s="451" customFormat="1" ht="28.5" hidden="1" customHeight="1">
      <c r="A26" s="510" t="s">
        <v>128</v>
      </c>
      <c r="B26" s="511">
        <v>8</v>
      </c>
      <c r="C26" s="512">
        <v>51</v>
      </c>
      <c r="D26" s="512">
        <v>8</v>
      </c>
      <c r="E26" s="512">
        <v>8</v>
      </c>
      <c r="F26" s="506"/>
      <c r="G26" s="506"/>
      <c r="H26" s="506"/>
      <c r="I26" s="506"/>
      <c r="J26" s="506"/>
      <c r="K26" s="506"/>
      <c r="L26" s="506"/>
      <c r="M26" s="506"/>
      <c r="N26" s="506"/>
      <c r="O26" s="506"/>
      <c r="P26" s="506"/>
    </row>
    <row r="27" spans="1:16" s="451" customFormat="1" ht="28.5" hidden="1" customHeight="1">
      <c r="A27" s="510" t="s">
        <v>129</v>
      </c>
      <c r="B27" s="511">
        <v>15</v>
      </c>
      <c r="C27" s="512">
        <v>37</v>
      </c>
      <c r="D27" s="512">
        <v>16</v>
      </c>
      <c r="E27" s="512">
        <v>6</v>
      </c>
      <c r="F27" s="506"/>
      <c r="G27" s="506"/>
      <c r="H27" s="506"/>
      <c r="I27" s="506"/>
      <c r="J27" s="506"/>
      <c r="K27" s="506"/>
      <c r="L27" s="506"/>
      <c r="M27" s="506"/>
      <c r="N27" s="506"/>
      <c r="O27" s="506"/>
      <c r="P27" s="506"/>
    </row>
    <row r="28" spans="1:16" s="451" customFormat="1" ht="28.5" hidden="1" customHeight="1">
      <c r="A28" s="510" t="s">
        <v>408</v>
      </c>
      <c r="B28" s="511">
        <v>0</v>
      </c>
      <c r="C28" s="513">
        <v>0</v>
      </c>
      <c r="D28" s="513">
        <v>0</v>
      </c>
      <c r="E28" s="513">
        <v>0</v>
      </c>
      <c r="F28" s="506"/>
      <c r="G28" s="506"/>
      <c r="H28" s="506"/>
      <c r="I28" s="506"/>
      <c r="J28" s="506"/>
      <c r="K28" s="506"/>
      <c r="L28" s="506"/>
      <c r="M28" s="506"/>
      <c r="N28" s="506"/>
      <c r="O28" s="506"/>
      <c r="P28" s="506"/>
    </row>
    <row r="29" spans="1:16" s="508" customFormat="1" ht="32.25" customHeight="1">
      <c r="A29" s="155">
        <v>2018</v>
      </c>
      <c r="B29" s="759">
        <f>SUM(B32:B42)</f>
        <v>361</v>
      </c>
      <c r="C29" s="759">
        <f t="shared" ref="C29:E29" si="1">SUM(C32:C42)</f>
        <v>691</v>
      </c>
      <c r="D29" s="759">
        <f t="shared" si="1"/>
        <v>313</v>
      </c>
      <c r="E29" s="759">
        <f t="shared" si="1"/>
        <v>148</v>
      </c>
      <c r="F29" s="507"/>
      <c r="G29" s="507"/>
      <c r="H29" s="507"/>
      <c r="I29" s="507"/>
      <c r="J29" s="507"/>
      <c r="K29" s="507"/>
      <c r="L29" s="507"/>
      <c r="M29" s="507"/>
      <c r="N29" s="507"/>
      <c r="O29" s="507"/>
      <c r="P29" s="507"/>
    </row>
    <row r="30" spans="1:16" s="509" customFormat="1" ht="18" hidden="1" customHeight="1">
      <c r="A30" s="156"/>
      <c r="B30" s="152"/>
      <c r="C30" s="158"/>
      <c r="D30" s="158"/>
      <c r="E30" s="158"/>
      <c r="F30" s="496"/>
      <c r="G30" s="496"/>
      <c r="H30" s="496"/>
      <c r="I30" s="496"/>
      <c r="J30" s="496"/>
      <c r="K30" s="496"/>
      <c r="L30" s="496"/>
      <c r="M30" s="496"/>
      <c r="N30" s="496"/>
      <c r="O30" s="496"/>
      <c r="P30" s="496"/>
    </row>
    <row r="31" spans="1:16" s="509" customFormat="1" ht="19.5" customHeight="1">
      <c r="A31" s="741"/>
      <c r="B31" s="850"/>
      <c r="C31" s="850"/>
      <c r="D31" s="850"/>
      <c r="E31" s="850"/>
      <c r="F31" s="496"/>
      <c r="G31" s="496"/>
      <c r="H31" s="496"/>
      <c r="I31" s="496"/>
      <c r="J31" s="496"/>
      <c r="K31" s="496"/>
      <c r="L31" s="496"/>
      <c r="M31" s="496"/>
      <c r="N31" s="496"/>
      <c r="O31" s="496"/>
      <c r="P31" s="496"/>
    </row>
    <row r="32" spans="1:16" s="451" customFormat="1" ht="28.5" customHeight="1">
      <c r="A32" s="442" t="s">
        <v>120</v>
      </c>
      <c r="B32" s="159">
        <v>259</v>
      </c>
      <c r="C32" s="162">
        <v>231</v>
      </c>
      <c r="D32" s="162">
        <v>187</v>
      </c>
      <c r="E32" s="162">
        <v>89</v>
      </c>
      <c r="F32" s="506"/>
      <c r="G32" s="506"/>
      <c r="H32" s="506"/>
      <c r="I32" s="506"/>
      <c r="J32" s="506"/>
      <c r="K32" s="506"/>
      <c r="L32" s="506"/>
      <c r="M32" s="506"/>
      <c r="N32" s="506"/>
      <c r="O32" s="506"/>
      <c r="P32" s="506"/>
    </row>
    <row r="33" spans="1:16" s="451" customFormat="1" ht="28.5" customHeight="1">
      <c r="A33" s="442" t="s">
        <v>121</v>
      </c>
      <c r="B33" s="159">
        <v>15</v>
      </c>
      <c r="C33" s="162">
        <v>92</v>
      </c>
      <c r="D33" s="162">
        <v>22</v>
      </c>
      <c r="E33" s="162">
        <v>8</v>
      </c>
      <c r="F33" s="506"/>
      <c r="G33" s="506"/>
      <c r="H33" s="506"/>
      <c r="I33" s="506"/>
      <c r="J33" s="506"/>
      <c r="K33" s="506"/>
      <c r="L33" s="506"/>
      <c r="M33" s="506"/>
      <c r="N33" s="506"/>
      <c r="O33" s="506"/>
      <c r="P33" s="506"/>
    </row>
    <row r="34" spans="1:16" s="451" customFormat="1" ht="28.5" customHeight="1">
      <c r="A34" s="442" t="s">
        <v>122</v>
      </c>
      <c r="B34" s="159">
        <v>2</v>
      </c>
      <c r="C34" s="162">
        <v>42</v>
      </c>
      <c r="D34" s="162">
        <v>6</v>
      </c>
      <c r="E34" s="162">
        <v>7</v>
      </c>
      <c r="F34" s="506"/>
      <c r="G34" s="506"/>
      <c r="H34" s="506"/>
      <c r="I34" s="506"/>
      <c r="J34" s="506"/>
      <c r="K34" s="506"/>
      <c r="L34" s="506"/>
      <c r="M34" s="506"/>
      <c r="N34" s="506"/>
      <c r="O34" s="506"/>
      <c r="P34" s="506"/>
    </row>
    <row r="35" spans="1:16" s="451" customFormat="1" ht="28.5" customHeight="1">
      <c r="A35" s="442" t="s">
        <v>123</v>
      </c>
      <c r="B35" s="159">
        <v>8</v>
      </c>
      <c r="C35" s="162">
        <v>25</v>
      </c>
      <c r="D35" s="162">
        <v>3</v>
      </c>
      <c r="E35" s="162">
        <v>4</v>
      </c>
      <c r="F35" s="506"/>
      <c r="G35" s="506"/>
      <c r="H35" s="506"/>
      <c r="I35" s="506"/>
      <c r="J35" s="506"/>
      <c r="K35" s="506"/>
      <c r="L35" s="506"/>
      <c r="M35" s="506"/>
      <c r="N35" s="506"/>
      <c r="O35" s="506"/>
      <c r="P35" s="506"/>
    </row>
    <row r="36" spans="1:16" s="451" customFormat="1" ht="28.5" customHeight="1">
      <c r="A36" s="442" t="s">
        <v>124</v>
      </c>
      <c r="B36" s="159">
        <v>10</v>
      </c>
      <c r="C36" s="162">
        <v>44</v>
      </c>
      <c r="D36" s="162">
        <v>13</v>
      </c>
      <c r="E36" s="162">
        <v>5</v>
      </c>
      <c r="F36" s="506"/>
      <c r="G36" s="506"/>
      <c r="H36" s="506"/>
      <c r="I36" s="506"/>
      <c r="J36" s="506"/>
      <c r="K36" s="506"/>
      <c r="L36" s="506"/>
      <c r="M36" s="506"/>
      <c r="N36" s="506"/>
      <c r="O36" s="506"/>
      <c r="P36" s="506"/>
    </row>
    <row r="37" spans="1:16" s="451" customFormat="1" ht="28.5" customHeight="1">
      <c r="A37" s="442" t="s">
        <v>125</v>
      </c>
      <c r="B37" s="159">
        <v>4</v>
      </c>
      <c r="C37" s="162">
        <v>40</v>
      </c>
      <c r="D37" s="162">
        <v>8</v>
      </c>
      <c r="E37" s="162">
        <v>4</v>
      </c>
      <c r="F37" s="506"/>
      <c r="G37" s="506"/>
      <c r="H37" s="506"/>
      <c r="I37" s="506"/>
      <c r="J37" s="506"/>
      <c r="K37" s="506"/>
      <c r="L37" s="506"/>
      <c r="M37" s="506"/>
      <c r="N37" s="506"/>
      <c r="O37" s="506"/>
      <c r="P37" s="506"/>
    </row>
    <row r="38" spans="1:16" s="451" customFormat="1" ht="28.5" customHeight="1">
      <c r="A38" s="442" t="s">
        <v>126</v>
      </c>
      <c r="B38" s="159">
        <v>45</v>
      </c>
      <c r="C38" s="162">
        <v>57</v>
      </c>
      <c r="D38" s="162">
        <v>33</v>
      </c>
      <c r="E38" s="162">
        <v>15</v>
      </c>
      <c r="F38" s="506"/>
      <c r="G38" s="506"/>
      <c r="H38" s="506"/>
      <c r="I38" s="506"/>
      <c r="J38" s="506"/>
      <c r="K38" s="506"/>
      <c r="L38" s="506"/>
      <c r="M38" s="506"/>
      <c r="N38" s="506"/>
      <c r="O38" s="506"/>
      <c r="P38" s="506"/>
    </row>
    <row r="39" spans="1:16" s="451" customFormat="1" ht="28.5" customHeight="1">
      <c r="A39" s="442" t="s">
        <v>127</v>
      </c>
      <c r="B39" s="159">
        <v>3</v>
      </c>
      <c r="C39" s="162">
        <v>53</v>
      </c>
      <c r="D39" s="162">
        <v>18</v>
      </c>
      <c r="E39" s="162">
        <v>8</v>
      </c>
      <c r="F39" s="506"/>
      <c r="G39" s="506"/>
      <c r="H39" s="506"/>
      <c r="I39" s="506"/>
      <c r="J39" s="506"/>
      <c r="K39" s="506"/>
      <c r="L39" s="506"/>
      <c r="M39" s="506"/>
      <c r="N39" s="506"/>
      <c r="O39" s="506"/>
      <c r="P39" s="506"/>
    </row>
    <row r="40" spans="1:16" s="451" customFormat="1" ht="28.5" customHeight="1">
      <c r="A40" s="442" t="s">
        <v>128</v>
      </c>
      <c r="B40" s="159">
        <v>8</v>
      </c>
      <c r="C40" s="162">
        <v>69</v>
      </c>
      <c r="D40" s="162">
        <v>13</v>
      </c>
      <c r="E40" s="162">
        <v>6</v>
      </c>
      <c r="F40" s="506"/>
      <c r="G40" s="506"/>
      <c r="H40" s="506"/>
      <c r="I40" s="506"/>
      <c r="J40" s="506"/>
      <c r="K40" s="506"/>
      <c r="L40" s="506"/>
      <c r="M40" s="506"/>
      <c r="N40" s="506"/>
      <c r="O40" s="506"/>
      <c r="P40" s="506"/>
    </row>
    <row r="41" spans="1:16" s="451" customFormat="1" ht="28.5" customHeight="1">
      <c r="A41" s="442" t="s">
        <v>129</v>
      </c>
      <c r="B41" s="159">
        <v>7</v>
      </c>
      <c r="C41" s="162">
        <v>38</v>
      </c>
      <c r="D41" s="162">
        <v>10</v>
      </c>
      <c r="E41" s="162">
        <v>2</v>
      </c>
      <c r="F41" s="506"/>
      <c r="G41" s="506"/>
      <c r="H41" s="506"/>
      <c r="I41" s="506"/>
      <c r="J41" s="506"/>
      <c r="K41" s="506"/>
      <c r="L41" s="506"/>
      <c r="M41" s="506"/>
      <c r="N41" s="506"/>
      <c r="O41" s="506"/>
      <c r="P41" s="506"/>
    </row>
    <row r="42" spans="1:16" s="451" customFormat="1" ht="28.5" customHeight="1">
      <c r="A42" s="442" t="s">
        <v>408</v>
      </c>
      <c r="B42" s="159">
        <v>0</v>
      </c>
      <c r="C42" s="851">
        <v>0</v>
      </c>
      <c r="D42" s="851">
        <v>0</v>
      </c>
      <c r="E42" s="851">
        <v>0</v>
      </c>
      <c r="F42" s="506"/>
      <c r="G42" s="506"/>
      <c r="H42" s="506"/>
      <c r="I42" s="506"/>
      <c r="J42" s="506"/>
      <c r="K42" s="506"/>
      <c r="L42" s="506"/>
      <c r="M42" s="506"/>
      <c r="N42" s="506"/>
      <c r="O42" s="506"/>
      <c r="P42" s="506"/>
    </row>
    <row r="43" spans="1:16" s="509" customFormat="1" ht="9.9499999999999993" customHeight="1">
      <c r="A43" s="514"/>
      <c r="B43" s="163"/>
      <c r="C43" s="165"/>
      <c r="D43" s="166"/>
      <c r="E43" s="165"/>
      <c r="F43" s="496"/>
      <c r="G43" s="496"/>
      <c r="H43" s="496"/>
      <c r="I43" s="496"/>
      <c r="J43" s="496"/>
      <c r="K43" s="496"/>
      <c r="L43" s="496"/>
      <c r="M43" s="496"/>
      <c r="N43" s="496"/>
      <c r="O43" s="496"/>
      <c r="P43" s="496"/>
    </row>
    <row r="44" spans="1:16" s="501" customFormat="1" ht="15.75">
      <c r="A44" s="127" t="s">
        <v>71</v>
      </c>
      <c r="B44" s="127"/>
      <c r="C44" s="139"/>
      <c r="D44" s="515"/>
      <c r="E44" s="516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</row>
    <row r="45" spans="1:16" s="501" customFormat="1" ht="15.75">
      <c r="A45" s="127" t="s">
        <v>322</v>
      </c>
      <c r="B45" s="127"/>
      <c r="C45" s="139"/>
      <c r="D45" s="170"/>
      <c r="E45" s="174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</row>
    <row r="46" spans="1:16" s="501" customFormat="1" ht="15.75">
      <c r="A46" s="996" t="s">
        <v>763</v>
      </c>
      <c r="B46" s="127"/>
      <c r="C46" s="139"/>
      <c r="D46" s="515"/>
      <c r="E46" s="516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</row>
    <row r="47" spans="1:16" s="501" customFormat="1" ht="12" customHeight="1">
      <c r="A47" s="127"/>
      <c r="B47" s="127"/>
      <c r="C47" s="139"/>
      <c r="D47" s="1097"/>
      <c r="E47" s="1097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</row>
    <row r="48" spans="1:16">
      <c r="A48" s="506"/>
      <c r="B48" s="173"/>
      <c r="C48" s="171"/>
      <c r="D48" s="174"/>
      <c r="E48" s="174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</row>
    <row r="49" spans="1:16">
      <c r="A49" s="173"/>
      <c r="B49" s="173"/>
      <c r="C49" s="171"/>
      <c r="D49" s="174"/>
      <c r="E49" s="174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</row>
    <row r="50" spans="1:16">
      <c r="A50" s="173"/>
      <c r="B50" s="173"/>
      <c r="C50" s="171"/>
      <c r="D50" s="174"/>
      <c r="E50" s="174"/>
      <c r="F50" s="171"/>
      <c r="G50" s="171"/>
      <c r="H50" s="171"/>
      <c r="I50" s="171"/>
      <c r="J50" s="171"/>
      <c r="K50" s="171"/>
      <c r="L50" s="171"/>
      <c r="M50" s="171"/>
      <c r="N50" s="171"/>
      <c r="O50" s="171" t="s">
        <v>406</v>
      </c>
      <c r="P50" s="171"/>
    </row>
    <row r="51" spans="1:16">
      <c r="A51" s="173"/>
      <c r="B51" s="173"/>
      <c r="C51" s="171"/>
      <c r="D51" s="174"/>
      <c r="E51" s="174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</row>
    <row r="52" spans="1:16">
      <c r="A52" s="173"/>
      <c r="B52" s="173"/>
      <c r="C52" s="171"/>
      <c r="D52" s="174"/>
      <c r="E52" s="174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</row>
    <row r="53" spans="1:16">
      <c r="A53" s="173"/>
      <c r="B53" s="173"/>
      <c r="C53" s="171"/>
      <c r="D53" s="174"/>
      <c r="E53" s="174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</row>
    <row r="54" spans="1:16">
      <c r="A54" s="173"/>
      <c r="B54" s="173"/>
      <c r="C54" s="171"/>
      <c r="D54" s="174"/>
      <c r="E54" s="174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</row>
    <row r="55" spans="1:16">
      <c r="A55" s="173"/>
      <c r="B55" s="173"/>
      <c r="C55" s="171"/>
      <c r="D55" s="174"/>
      <c r="E55" s="174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</row>
    <row r="56" spans="1:16">
      <c r="A56" s="173"/>
      <c r="B56" s="173"/>
      <c r="C56" s="171"/>
      <c r="D56" s="174"/>
      <c r="E56" s="174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</row>
    <row r="57" spans="1:16">
      <c r="A57" s="173"/>
      <c r="B57" s="173"/>
      <c r="C57" s="171"/>
      <c r="D57" s="174"/>
      <c r="E57" s="174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</row>
    <row r="58" spans="1:16">
      <c r="A58" s="173"/>
      <c r="B58" s="173"/>
      <c r="C58" s="171"/>
      <c r="D58" s="174"/>
      <c r="E58" s="174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</row>
    <row r="59" spans="1:16">
      <c r="A59" s="173"/>
      <c r="B59" s="173"/>
      <c r="C59" s="171"/>
      <c r="D59" s="174"/>
      <c r="E59" s="174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</row>
    <row r="60" spans="1:16">
      <c r="A60" s="173"/>
      <c r="B60" s="173"/>
      <c r="C60" s="171"/>
      <c r="D60" s="174"/>
      <c r="E60" s="174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</row>
    <row r="61" spans="1:16">
      <c r="A61" s="173"/>
      <c r="B61" s="173"/>
      <c r="C61" s="171"/>
      <c r="D61" s="174"/>
      <c r="E61" s="174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</row>
    <row r="62" spans="1:16">
      <c r="A62" s="173"/>
      <c r="B62" s="173"/>
      <c r="C62" s="171"/>
      <c r="D62" s="174"/>
      <c r="E62" s="174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</row>
    <row r="63" spans="1:16">
      <c r="A63" s="173"/>
      <c r="B63" s="173"/>
      <c r="C63" s="171"/>
      <c r="D63" s="174"/>
      <c r="E63" s="174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</row>
    <row r="64" spans="1:16">
      <c r="A64" s="173"/>
      <c r="B64" s="173"/>
      <c r="C64" s="171"/>
      <c r="D64" s="174"/>
      <c r="E64" s="174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</row>
    <row r="65" spans="1:16">
      <c r="A65" s="173"/>
      <c r="B65" s="173"/>
      <c r="C65" s="171"/>
      <c r="D65" s="174"/>
      <c r="E65" s="174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</row>
    <row r="66" spans="1:16">
      <c r="A66" s="173"/>
      <c r="B66" s="173"/>
      <c r="C66" s="171"/>
      <c r="D66" s="174"/>
      <c r="E66" s="174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</row>
    <row r="67" spans="1:16">
      <c r="A67" s="173"/>
      <c r="B67" s="173"/>
      <c r="C67" s="171"/>
      <c r="D67" s="174"/>
      <c r="E67" s="174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</row>
    <row r="68" spans="1:16">
      <c r="A68" s="173"/>
      <c r="B68" s="173"/>
      <c r="C68" s="171"/>
      <c r="D68" s="174"/>
      <c r="E68" s="174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</row>
    <row r="69" spans="1:16">
      <c r="A69" s="173"/>
      <c r="B69" s="173"/>
      <c r="C69" s="171"/>
      <c r="D69" s="174"/>
      <c r="E69" s="174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</row>
    <row r="70" spans="1:16">
      <c r="A70" s="173"/>
      <c r="B70" s="173"/>
      <c r="C70" s="171"/>
      <c r="D70" s="174"/>
      <c r="E70" s="174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</row>
    <row r="71" spans="1:16">
      <c r="A71" s="173"/>
      <c r="B71" s="173"/>
      <c r="C71" s="171"/>
      <c r="D71" s="174"/>
      <c r="E71" s="174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</row>
    <row r="72" spans="1:16">
      <c r="A72" s="173"/>
      <c r="B72" s="173"/>
      <c r="C72" s="171"/>
      <c r="D72" s="174"/>
      <c r="E72" s="174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</row>
    <row r="73" spans="1:16">
      <c r="A73" s="173"/>
      <c r="B73" s="173"/>
      <c r="C73" s="171"/>
      <c r="D73" s="174"/>
      <c r="E73" s="174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</row>
    <row r="74" spans="1:16">
      <c r="A74" s="173"/>
      <c r="B74" s="173"/>
      <c r="C74" s="171"/>
      <c r="D74" s="174"/>
      <c r="E74" s="174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</row>
    <row r="75" spans="1:16">
      <c r="A75" s="517"/>
      <c r="B75" s="517"/>
      <c r="C75" s="518"/>
      <c r="D75" s="519"/>
      <c r="E75" s="519"/>
    </row>
    <row r="76" spans="1:16">
      <c r="A76" s="517"/>
      <c r="B76" s="517"/>
      <c r="C76" s="518"/>
      <c r="D76" s="519"/>
      <c r="E76" s="519"/>
    </row>
    <row r="77" spans="1:16">
      <c r="A77" s="517"/>
      <c r="B77" s="517"/>
      <c r="C77" s="518"/>
      <c r="D77" s="519"/>
      <c r="E77" s="519"/>
    </row>
    <row r="78" spans="1:16">
      <c r="A78" s="517"/>
      <c r="B78" s="517"/>
      <c r="C78" s="518"/>
      <c r="D78" s="519"/>
      <c r="E78" s="519"/>
    </row>
    <row r="79" spans="1:16">
      <c r="A79" s="517"/>
      <c r="B79" s="517"/>
      <c r="C79" s="518"/>
      <c r="D79" s="519"/>
      <c r="E79" s="519"/>
    </row>
    <row r="80" spans="1:16">
      <c r="A80" s="517"/>
      <c r="B80" s="517"/>
      <c r="C80" s="518"/>
      <c r="D80" s="519"/>
      <c r="E80" s="519"/>
    </row>
    <row r="81" spans="1:5">
      <c r="A81" s="517"/>
      <c r="B81" s="517"/>
      <c r="C81" s="518"/>
      <c r="D81" s="519"/>
      <c r="E81" s="519"/>
    </row>
    <row r="82" spans="1:5">
      <c r="A82" s="517"/>
      <c r="B82" s="517"/>
      <c r="C82" s="518"/>
      <c r="D82" s="519"/>
      <c r="E82" s="519"/>
    </row>
    <row r="83" spans="1:5">
      <c r="A83" s="517"/>
      <c r="B83" s="517"/>
      <c r="C83" s="518"/>
      <c r="D83" s="519"/>
      <c r="E83" s="519"/>
    </row>
    <row r="84" spans="1:5">
      <c r="A84" s="517"/>
      <c r="B84" s="517"/>
      <c r="C84" s="518"/>
      <c r="D84" s="519"/>
      <c r="E84" s="519"/>
    </row>
    <row r="85" spans="1:5">
      <c r="A85" s="517"/>
      <c r="B85" s="517"/>
      <c r="C85" s="518"/>
      <c r="D85" s="519"/>
      <c r="E85" s="519"/>
    </row>
    <row r="86" spans="1:5">
      <c r="A86" s="517"/>
      <c r="B86" s="517"/>
      <c r="C86" s="518"/>
      <c r="D86" s="519"/>
      <c r="E86" s="519"/>
    </row>
    <row r="87" spans="1:5">
      <c r="A87" s="517"/>
      <c r="B87" s="517"/>
      <c r="C87" s="518"/>
      <c r="D87" s="519"/>
      <c r="E87" s="519"/>
    </row>
    <row r="88" spans="1:5">
      <c r="A88" s="517"/>
      <c r="B88" s="517"/>
      <c r="C88" s="518"/>
      <c r="D88" s="519"/>
      <c r="E88" s="519"/>
    </row>
    <row r="89" spans="1:5">
      <c r="A89" s="517"/>
      <c r="B89" s="517"/>
      <c r="C89" s="518"/>
      <c r="D89" s="519"/>
      <c r="E89" s="519"/>
    </row>
    <row r="90" spans="1:5">
      <c r="A90" s="517"/>
      <c r="B90" s="517"/>
      <c r="C90" s="518"/>
      <c r="D90" s="519"/>
      <c r="E90" s="519"/>
    </row>
    <row r="91" spans="1:5">
      <c r="A91" s="517"/>
      <c r="B91" s="517"/>
      <c r="C91" s="518"/>
      <c r="D91" s="519"/>
      <c r="E91" s="519"/>
    </row>
    <row r="92" spans="1:5">
      <c r="A92" s="517"/>
      <c r="B92" s="517"/>
      <c r="C92" s="518"/>
      <c r="D92" s="519"/>
      <c r="E92" s="519"/>
    </row>
    <row r="93" spans="1:5">
      <c r="A93" s="517"/>
      <c r="B93" s="517"/>
      <c r="C93" s="518"/>
      <c r="D93" s="519"/>
      <c r="E93" s="519"/>
    </row>
    <row r="94" spans="1:5">
      <c r="A94" s="517"/>
      <c r="B94" s="517"/>
      <c r="C94" s="518"/>
      <c r="D94" s="519"/>
      <c r="E94" s="519"/>
    </row>
    <row r="95" spans="1:5">
      <c r="A95" s="517"/>
      <c r="B95" s="517"/>
      <c r="C95" s="518"/>
      <c r="D95" s="519"/>
      <c r="E95" s="519"/>
    </row>
    <row r="96" spans="1:5">
      <c r="A96" s="517"/>
      <c r="B96" s="517"/>
      <c r="C96" s="518"/>
      <c r="D96" s="519"/>
      <c r="E96" s="519"/>
    </row>
    <row r="97" spans="1:5">
      <c r="A97" s="517"/>
      <c r="B97" s="517"/>
      <c r="C97" s="518"/>
      <c r="D97" s="519"/>
      <c r="E97" s="519"/>
    </row>
    <row r="98" spans="1:5">
      <c r="A98" s="517"/>
      <c r="B98" s="517"/>
      <c r="C98" s="518"/>
      <c r="D98" s="519"/>
      <c r="E98" s="519"/>
    </row>
    <row r="99" spans="1:5">
      <c r="D99" s="521"/>
      <c r="E99" s="521"/>
    </row>
    <row r="100" spans="1:5">
      <c r="D100" s="521"/>
      <c r="E100" s="521"/>
    </row>
    <row r="101" spans="1:5">
      <c r="D101" s="521"/>
      <c r="E101" s="521"/>
    </row>
    <row r="102" spans="1:5">
      <c r="D102" s="521"/>
      <c r="E102" s="521"/>
    </row>
    <row r="103" spans="1:5">
      <c r="D103" s="521"/>
      <c r="E103" s="521"/>
    </row>
    <row r="104" spans="1:5">
      <c r="D104" s="521"/>
      <c r="E104" s="521"/>
    </row>
    <row r="105" spans="1:5">
      <c r="D105" s="521"/>
      <c r="E105" s="521"/>
    </row>
    <row r="106" spans="1:5">
      <c r="D106" s="521"/>
      <c r="E106" s="521"/>
    </row>
    <row r="107" spans="1:5">
      <c r="D107" s="521"/>
      <c r="E107" s="521"/>
    </row>
    <row r="108" spans="1:5">
      <c r="D108" s="521"/>
      <c r="E108" s="521"/>
    </row>
    <row r="109" spans="1:5">
      <c r="D109" s="521"/>
      <c r="E109" s="521"/>
    </row>
    <row r="110" spans="1:5">
      <c r="D110" s="521"/>
      <c r="E110" s="521"/>
    </row>
    <row r="111" spans="1:5">
      <c r="D111" s="521"/>
      <c r="E111" s="521"/>
    </row>
    <row r="112" spans="1:5">
      <c r="D112" s="521"/>
      <c r="E112" s="521"/>
    </row>
    <row r="113" spans="4:5">
      <c r="D113" s="521"/>
      <c r="E113" s="521"/>
    </row>
    <row r="114" spans="4:5">
      <c r="D114" s="521"/>
      <c r="E114" s="521"/>
    </row>
    <row r="115" spans="4:5">
      <c r="D115" s="521"/>
      <c r="E115" s="521"/>
    </row>
    <row r="116" spans="4:5">
      <c r="D116" s="521"/>
      <c r="E116" s="521"/>
    </row>
    <row r="117" spans="4:5">
      <c r="D117" s="521"/>
      <c r="E117" s="521"/>
    </row>
    <row r="118" spans="4:5">
      <c r="D118" s="521"/>
      <c r="E118" s="521"/>
    </row>
    <row r="119" spans="4:5">
      <c r="D119" s="521"/>
      <c r="E119" s="521"/>
    </row>
    <row r="120" spans="4:5">
      <c r="D120" s="521"/>
      <c r="E120" s="521"/>
    </row>
    <row r="121" spans="4:5">
      <c r="D121" s="521"/>
      <c r="E121" s="521"/>
    </row>
    <row r="122" spans="4:5">
      <c r="D122" s="521"/>
      <c r="E122" s="521"/>
    </row>
    <row r="123" spans="4:5">
      <c r="D123" s="521"/>
      <c r="E123" s="521"/>
    </row>
    <row r="124" spans="4:5">
      <c r="D124" s="521"/>
      <c r="E124" s="521"/>
    </row>
    <row r="125" spans="4:5">
      <c r="D125" s="521"/>
      <c r="E125" s="521"/>
    </row>
    <row r="126" spans="4:5">
      <c r="D126" s="521"/>
      <c r="E126" s="521"/>
    </row>
    <row r="127" spans="4:5">
      <c r="D127" s="521"/>
      <c r="E127" s="521"/>
    </row>
  </sheetData>
  <mergeCells count="1">
    <mergeCell ref="D47:E47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4" orientation="portrait" blackAndWhite="1" r:id="rId1"/>
  <headerFooter alignWithMargins="0"/>
  <rowBreaks count="1" manualBreakCount="1">
    <brk id="4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19</vt:i4>
      </vt:variant>
      <vt:variant>
        <vt:lpstr>이름이 지정된 범위</vt:lpstr>
      </vt:variant>
      <vt:variant>
        <vt:i4>15</vt:i4>
      </vt:variant>
    </vt:vector>
  </HeadingPairs>
  <TitlesOfParts>
    <vt:vector size="34" baseType="lpstr">
      <vt:lpstr>Ⅲ. 인구</vt:lpstr>
      <vt:lpstr>1.등록인구추이</vt:lpstr>
      <vt:lpstr>2.읍면별세대및인구</vt:lpstr>
      <vt:lpstr>3.리별 세대 및 인구(최근년도)</vt:lpstr>
      <vt:lpstr>4.연령(5세계급)및성별인구 </vt:lpstr>
      <vt:lpstr>5.연령(각세)및성별인구</vt:lpstr>
      <vt:lpstr>5.인구동태(시군별)</vt:lpstr>
      <vt:lpstr>5-1.인구동태(월별)</vt:lpstr>
      <vt:lpstr>5-2.인구동태(읍면별)</vt:lpstr>
      <vt:lpstr>6.인구이동(월별)</vt:lpstr>
      <vt:lpstr>6-1.읍면별인구이동</vt:lpstr>
      <vt:lpstr>6-2.주민등록전입지별</vt:lpstr>
      <vt:lpstr>6-3.주민등록전출지별</vt:lpstr>
      <vt:lpstr>7.외국인 국적별 등록현황</vt:lpstr>
      <vt:lpstr>8.외국인과의 혼인</vt:lpstr>
      <vt:lpstr>9.사망원인별 사망</vt:lpstr>
      <vt:lpstr>10.여성가구주 현황</vt:lpstr>
      <vt:lpstr>11. 다문화 가구 및 가구원</vt:lpstr>
      <vt:lpstr>12. 가구원수별 가구(일반가구1)</vt:lpstr>
      <vt:lpstr>'1.등록인구추이'!Print_Area</vt:lpstr>
      <vt:lpstr>'10.여성가구주 현황'!Print_Area</vt:lpstr>
      <vt:lpstr>'11. 다문화 가구 및 가구원'!Print_Area</vt:lpstr>
      <vt:lpstr>'2.읍면별세대및인구'!Print_Area</vt:lpstr>
      <vt:lpstr>'3.리별 세대 및 인구(최근년도)'!Print_Area</vt:lpstr>
      <vt:lpstr>'5.연령(각세)및성별인구'!Print_Area</vt:lpstr>
      <vt:lpstr>'5.인구동태(시군별)'!Print_Area</vt:lpstr>
      <vt:lpstr>'5-2.인구동태(읍면별)'!Print_Area</vt:lpstr>
      <vt:lpstr>'6.인구이동(월별)'!Print_Area</vt:lpstr>
      <vt:lpstr>'6-1.읍면별인구이동'!Print_Area</vt:lpstr>
      <vt:lpstr>'6-2.주민등록전입지별'!Print_Area</vt:lpstr>
      <vt:lpstr>'6-3.주민등록전출지별'!Print_Area</vt:lpstr>
      <vt:lpstr>'7.외국인 국적별 등록현황'!Print_Area</vt:lpstr>
      <vt:lpstr>'8.외국인과의 혼인'!Print_Area</vt:lpstr>
      <vt:lpstr>'Ⅲ. 인구'!Print_Area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현영남</dc:creator>
  <cp:lastModifiedBy>사용자</cp:lastModifiedBy>
  <cp:lastPrinted>2019-08-13T02:21:54Z</cp:lastPrinted>
  <dcterms:created xsi:type="dcterms:W3CDTF">2005-04-22T00:19:50Z</dcterms:created>
  <dcterms:modified xsi:type="dcterms:W3CDTF">2020-12-27T07:42:32Z</dcterms:modified>
</cp:coreProperties>
</file>