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C:\★정보화업무★\2020년\2. 통계업무\★2019 통계연보\★2019 통계연보자료(홍천군)\★통계연보 최종수정사항(기간제가 다시 수정)\2018최최종\"/>
    </mc:Choice>
  </mc:AlternateContent>
  <bookViews>
    <workbookView xWindow="90" yWindow="180" windowWidth="28740" windowHeight="11685" tabRatio="712" activeTab="5"/>
  </bookViews>
  <sheets>
    <sheet name="Ⅶ. 광업 및 제조업" sheetId="19" r:id="rId1"/>
    <sheet name="1.광업및제조업" sheetId="1" r:id="rId2"/>
    <sheet name="2.중분류별광업및제조업" sheetId="2" r:id="rId3"/>
    <sheet name="3.광업 및 제조중분류(사업체,종사)" sheetId="3" r:id="rId4"/>
    <sheet name="4.산업및농공단지 " sheetId="21" r:id="rId5"/>
    <sheet name="5.석유류소비량" sheetId="18" r:id="rId6"/>
  </sheets>
  <definedNames>
    <definedName name="_xlnm.Print_Area" localSheetId="1">'1.광업및제조업'!$A$1:$H$70</definedName>
    <definedName name="_xlnm.Print_Area" localSheetId="2">'2.중분류별광업및제조업'!$A$1:$H$39</definedName>
    <definedName name="_xlnm.Print_Area" localSheetId="4">'4.산업및농공단지 '!$A$1:$L$84</definedName>
    <definedName name="_xlnm.Print_Area" localSheetId="5">'5.석유류소비량'!$A$1:$H$73</definedName>
    <definedName name="_xlnm.Print_Area" localSheetId="0">'Ⅶ. 광업 및 제조업'!$A$1:$J$42</definedName>
  </definedNames>
  <calcPr calcId="162913"/>
</workbook>
</file>

<file path=xl/calcChain.xml><?xml version="1.0" encoding="utf-8"?>
<calcChain xmlns="http://schemas.openxmlformats.org/spreadsheetml/2006/main">
  <c r="B69" i="18" l="1"/>
  <c r="B68" i="18"/>
  <c r="B67" i="18"/>
  <c r="B66" i="18"/>
  <c r="B65" i="18"/>
  <c r="B64" i="18"/>
  <c r="B63" i="18"/>
  <c r="B62" i="18"/>
  <c r="B61" i="18"/>
  <c r="B60" i="18"/>
  <c r="B59" i="18"/>
  <c r="B58" i="18"/>
  <c r="B56" i="18"/>
  <c r="T20" i="3" l="1"/>
  <c r="S20" i="3"/>
  <c r="S56" i="3"/>
  <c r="Q56" i="3"/>
  <c r="P56" i="3"/>
  <c r="O56" i="3"/>
  <c r="U20" i="3"/>
  <c r="Q20" i="3"/>
  <c r="P20" i="3"/>
  <c r="O20" i="3"/>
  <c r="L56" i="3"/>
  <c r="H56" i="3"/>
  <c r="C56" i="18" l="1"/>
  <c r="D56" i="18"/>
  <c r="E56" i="18"/>
  <c r="F56" i="18"/>
  <c r="G56" i="18"/>
  <c r="H56" i="18"/>
  <c r="B76" i="21"/>
  <c r="K67" i="21"/>
  <c r="C67" i="21"/>
  <c r="B67" i="21"/>
  <c r="L76" i="21"/>
  <c r="L67" i="21" s="1"/>
  <c r="K76" i="21"/>
  <c r="J76" i="21"/>
  <c r="J67" i="21" s="1"/>
  <c r="E76" i="21"/>
  <c r="E67" i="21" s="1"/>
  <c r="F76" i="21"/>
  <c r="F67" i="21" s="1"/>
  <c r="G76" i="21"/>
  <c r="G67" i="21" s="1"/>
  <c r="H76" i="21"/>
  <c r="I76" i="21" s="1"/>
  <c r="D76" i="21"/>
  <c r="D67" i="21" s="1"/>
  <c r="K72" i="21"/>
  <c r="L72" i="21"/>
  <c r="J72" i="21"/>
  <c r="B14" i="2"/>
  <c r="H67" i="21" l="1"/>
  <c r="I67" i="21" s="1"/>
  <c r="B13" i="2"/>
  <c r="B12" i="18" l="1"/>
  <c r="B13" i="18"/>
  <c r="B15" i="18"/>
  <c r="B16" i="18"/>
  <c r="B17" i="18"/>
  <c r="B18" i="18"/>
  <c r="B19" i="18"/>
  <c r="B20" i="18"/>
  <c r="B21" i="18"/>
  <c r="B22" i="18"/>
  <c r="B23" i="18"/>
  <c r="B24" i="18"/>
  <c r="B25" i="18"/>
  <c r="B26" i="18"/>
  <c r="B27" i="18"/>
  <c r="B11" i="18"/>
  <c r="B45" i="18"/>
  <c r="B46" i="18"/>
  <c r="B47" i="18"/>
  <c r="B48" i="18"/>
  <c r="B49" i="18"/>
  <c r="B50" i="18"/>
  <c r="B51" i="18"/>
  <c r="B52" i="18"/>
  <c r="B53" i="18"/>
  <c r="B54" i="18"/>
  <c r="B55" i="18"/>
  <c r="B44" i="18"/>
  <c r="B42" i="18"/>
  <c r="G34" i="3" l="1"/>
  <c r="F34" i="3"/>
  <c r="G33" i="3"/>
  <c r="G20" i="3"/>
  <c r="C67" i="3" l="1"/>
  <c r="B67" i="3"/>
  <c r="B66" i="3"/>
  <c r="C65" i="3"/>
  <c r="B65" i="3"/>
  <c r="B64" i="3"/>
  <c r="B63" i="3"/>
  <c r="C62" i="3"/>
  <c r="B62" i="3"/>
  <c r="C61" i="3"/>
  <c r="B61" i="3"/>
  <c r="C60" i="3"/>
  <c r="B60" i="3"/>
  <c r="F56" i="3"/>
  <c r="E56" i="3"/>
  <c r="D56" i="3"/>
  <c r="B30" i="3"/>
  <c r="B28" i="3"/>
  <c r="B27" i="3"/>
  <c r="L20" i="3"/>
  <c r="K20" i="3"/>
  <c r="J20" i="3"/>
  <c r="I20" i="3"/>
  <c r="H20" i="3"/>
  <c r="B31" i="18" l="1"/>
  <c r="B32" i="18"/>
  <c r="B33" i="18"/>
  <c r="B34" i="18"/>
  <c r="B35" i="18"/>
  <c r="B36" i="18"/>
  <c r="B37" i="18"/>
  <c r="B38" i="18"/>
  <c r="B39" i="18"/>
  <c r="B40" i="18"/>
  <c r="B41" i="18"/>
  <c r="B30" i="18"/>
  <c r="B10" i="18"/>
  <c r="C14" i="18" l="1"/>
  <c r="D14" i="18"/>
  <c r="E14" i="18"/>
  <c r="F14" i="18"/>
  <c r="G14" i="18"/>
  <c r="H14" i="18"/>
  <c r="I37" i="21"/>
  <c r="I41" i="21"/>
  <c r="I42" i="21"/>
  <c r="I43" i="21"/>
  <c r="L25" i="21"/>
  <c r="K25" i="21"/>
  <c r="J25" i="21"/>
  <c r="H25" i="21"/>
  <c r="G25" i="21"/>
  <c r="F25" i="21"/>
  <c r="E25" i="21"/>
  <c r="D25" i="21"/>
  <c r="B25" i="21"/>
  <c r="L21" i="21"/>
  <c r="K21" i="21"/>
  <c r="J21" i="21"/>
  <c r="H21" i="21"/>
  <c r="H16" i="21" s="1"/>
  <c r="G21" i="21"/>
  <c r="F21" i="21"/>
  <c r="E21" i="21"/>
  <c r="D21" i="21"/>
  <c r="B21" i="21"/>
  <c r="L18" i="21"/>
  <c r="K18" i="21"/>
  <c r="J18" i="21"/>
  <c r="G18" i="21"/>
  <c r="F18" i="21"/>
  <c r="E18" i="21"/>
  <c r="D18" i="21"/>
  <c r="D16" i="21" s="1"/>
  <c r="B18" i="21"/>
  <c r="B14" i="18" l="1"/>
  <c r="J16" i="21"/>
  <c r="F16" i="21"/>
  <c r="I25" i="21"/>
  <c r="E16" i="21"/>
  <c r="B16" i="21"/>
  <c r="G16" i="21"/>
  <c r="K16" i="21"/>
  <c r="L16" i="21"/>
  <c r="I16" i="21"/>
  <c r="I21" i="21"/>
  <c r="B24" i="3" l="1"/>
  <c r="B25" i="3"/>
  <c r="B26" i="3"/>
  <c r="B29" i="3"/>
  <c r="B31" i="3"/>
  <c r="C24" i="3"/>
  <c r="C25" i="3"/>
  <c r="C26" i="3"/>
  <c r="C29" i="3"/>
  <c r="C31" i="3"/>
  <c r="H15" i="2" l="1"/>
  <c r="G15" i="2"/>
  <c r="B40" i="21" l="1"/>
  <c r="B36" i="21"/>
  <c r="C28" i="18"/>
  <c r="D28" i="18"/>
  <c r="E28" i="18"/>
  <c r="F28" i="18"/>
  <c r="G28" i="18"/>
  <c r="H28" i="18"/>
  <c r="H40" i="21"/>
  <c r="H36" i="21"/>
  <c r="L40" i="21"/>
  <c r="K40" i="21"/>
  <c r="J40" i="21"/>
  <c r="G40" i="21"/>
  <c r="F40" i="21"/>
  <c r="E40" i="21"/>
  <c r="D40" i="21"/>
  <c r="L36" i="21"/>
  <c r="K36" i="21"/>
  <c r="J36" i="21"/>
  <c r="G36" i="21"/>
  <c r="F36" i="21"/>
  <c r="E36" i="21"/>
  <c r="D36" i="21"/>
  <c r="L33" i="21"/>
  <c r="K33" i="21"/>
  <c r="J33" i="21"/>
  <c r="G33" i="21"/>
  <c r="F33" i="21"/>
  <c r="E33" i="21"/>
  <c r="D33" i="21"/>
  <c r="B33" i="21"/>
  <c r="B31" i="21" l="1"/>
  <c r="I40" i="21"/>
  <c r="B28" i="18"/>
  <c r="F31" i="21"/>
  <c r="L31" i="21"/>
  <c r="D31" i="21"/>
  <c r="I36" i="21"/>
  <c r="H31" i="21"/>
  <c r="E31" i="21"/>
  <c r="K31" i="21"/>
  <c r="J31" i="21"/>
  <c r="G31" i="21"/>
  <c r="I31" i="21" l="1"/>
</calcChain>
</file>

<file path=xl/sharedStrings.xml><?xml version="1.0" encoding="utf-8"?>
<sst xmlns="http://schemas.openxmlformats.org/spreadsheetml/2006/main" count="848" uniqueCount="330">
  <si>
    <t xml:space="preserve"> </t>
  </si>
  <si>
    <t>단위 : 개, 명, 백만원</t>
  </si>
  <si>
    <t>Total</t>
  </si>
  <si>
    <t>사업체수</t>
  </si>
  <si>
    <t>출하액</t>
  </si>
  <si>
    <t>부가가치</t>
  </si>
  <si>
    <t>종사자수</t>
  </si>
  <si>
    <t>Value of</t>
  </si>
  <si>
    <t>연말잔액</t>
  </si>
  <si>
    <t>Number of</t>
  </si>
  <si>
    <t>Major</t>
  </si>
  <si>
    <t>establish-</t>
  </si>
  <si>
    <t>production</t>
  </si>
  <si>
    <t>ments</t>
  </si>
  <si>
    <t>shipments</t>
  </si>
  <si>
    <t>added</t>
  </si>
  <si>
    <t>Mining and Manufacturing (Cont'd)</t>
  </si>
  <si>
    <t>입주업체수</t>
  </si>
  <si>
    <t>유형자산</t>
    <phoneticPr fontId="3" type="noConversion"/>
  </si>
  <si>
    <t>자료 : 통계청「광업제조업통계조사보고서」</t>
    <phoneticPr fontId="3" type="noConversion"/>
  </si>
  <si>
    <t>establish-</t>
    <phoneticPr fontId="3" type="noConversion"/>
  </si>
  <si>
    <t>gible assets</t>
    <phoneticPr fontId="3" type="noConversion"/>
  </si>
  <si>
    <t xml:space="preserve"> and</t>
  </si>
  <si>
    <t>Mining and Manufacturing</t>
    <phoneticPr fontId="3" type="noConversion"/>
  </si>
  <si>
    <t>Census value</t>
    <phoneticPr fontId="3" type="noConversion"/>
  </si>
  <si>
    <t>salaries</t>
    <phoneticPr fontId="3" type="noConversion"/>
  </si>
  <si>
    <t>1. 광업 및 제조업</t>
    <phoneticPr fontId="3" type="noConversion"/>
  </si>
  <si>
    <t>Value of tan-</t>
    <phoneticPr fontId="3" type="noConversion"/>
  </si>
  <si>
    <t>cost</t>
    <phoneticPr fontId="3" type="noConversion"/>
  </si>
  <si>
    <t xml:space="preserve">Value </t>
    <phoneticPr fontId="3" type="noConversion"/>
  </si>
  <si>
    <t>of</t>
    <phoneticPr fontId="3" type="noConversion"/>
  </si>
  <si>
    <t xml:space="preserve">Number </t>
    <phoneticPr fontId="3" type="noConversion"/>
  </si>
  <si>
    <t>Wages</t>
    <phoneticPr fontId="3" type="noConversion"/>
  </si>
  <si>
    <t xml:space="preserve"> </t>
    <phoneticPr fontId="3" type="noConversion"/>
  </si>
  <si>
    <t>제외)</t>
    <phoneticPr fontId="3" type="noConversion"/>
  </si>
  <si>
    <t>Manufacturing</t>
    <phoneticPr fontId="3" type="noConversion"/>
  </si>
  <si>
    <t>단위 : 개소, 명</t>
    <phoneticPr fontId="3" type="noConversion"/>
  </si>
  <si>
    <t>1월</t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</si>
  <si>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</si>
  <si>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</si>
  <si>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</si>
  <si>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</si>
  <si>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</si>
  <si>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</si>
  <si>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</si>
  <si>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</si>
  <si>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</si>
  <si>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</si>
  <si>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</si>
  <si>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>Gasoline</t>
  </si>
  <si>
    <t>Kerosene</t>
  </si>
  <si>
    <t>Diesel</t>
  </si>
  <si>
    <t>Others</t>
  </si>
  <si>
    <t>Petroleum Consumption</t>
    <phoneticPr fontId="3" type="noConversion"/>
  </si>
  <si>
    <t>합계</t>
    <phoneticPr fontId="3" type="noConversion"/>
  </si>
  <si>
    <t>휘발유</t>
    <phoneticPr fontId="3" type="noConversion"/>
  </si>
  <si>
    <t>LPG</t>
    <phoneticPr fontId="4" type="noConversion"/>
  </si>
  <si>
    <t>Bunker C</t>
    <phoneticPr fontId="3" type="noConversion"/>
  </si>
  <si>
    <t xml:space="preserve">중분류별 </t>
    <phoneticPr fontId="3" type="noConversion"/>
  </si>
  <si>
    <t>단위 : ㎘</t>
    <phoneticPr fontId="3" type="noConversion"/>
  </si>
  <si>
    <t>홍천읍</t>
    <phoneticPr fontId="3" type="noConversion"/>
  </si>
  <si>
    <t>화촌면</t>
  </si>
  <si>
    <t>두촌면</t>
  </si>
  <si>
    <t>내촌면</t>
  </si>
  <si>
    <t>서석면</t>
  </si>
  <si>
    <t>동면</t>
  </si>
  <si>
    <t>남면</t>
  </si>
  <si>
    <t>서면</t>
  </si>
  <si>
    <t>북방면</t>
  </si>
  <si>
    <t>내면</t>
  </si>
  <si>
    <t>x</t>
  </si>
  <si>
    <t>x</t>
    <phoneticPr fontId="3" type="noConversion"/>
  </si>
  <si>
    <t>-</t>
  </si>
  <si>
    <t>양덕원</t>
  </si>
  <si>
    <t>상오안</t>
  </si>
  <si>
    <t xml:space="preserve"> Industrial and Agricultural Complex</t>
    <phoneticPr fontId="2" type="noConversion"/>
  </si>
  <si>
    <t>단위 : 개</t>
    <phoneticPr fontId="2" type="noConversion"/>
  </si>
  <si>
    <t>종업원수</t>
    <phoneticPr fontId="2" type="noConversion"/>
  </si>
  <si>
    <t>생산액</t>
    <phoneticPr fontId="2" type="noConversion"/>
  </si>
  <si>
    <t>수출액</t>
    <phoneticPr fontId="2" type="noConversion"/>
  </si>
  <si>
    <t>분양면적</t>
    <phoneticPr fontId="2" type="noConversion"/>
  </si>
  <si>
    <t>가동률</t>
    <phoneticPr fontId="2" type="noConversion"/>
  </si>
  <si>
    <t>(명)</t>
    <phoneticPr fontId="2" type="noConversion"/>
  </si>
  <si>
    <t>(억원)</t>
    <phoneticPr fontId="2" type="noConversion"/>
  </si>
  <si>
    <t>(천불)</t>
    <phoneticPr fontId="2" type="noConversion"/>
  </si>
  <si>
    <t xml:space="preserve">operation </t>
    <phoneticPr fontId="2" type="noConversion"/>
  </si>
  <si>
    <t>Complexes</t>
    <phoneticPr fontId="2" type="noConversion"/>
  </si>
  <si>
    <t>Rental area</t>
    <phoneticPr fontId="2" type="noConversion"/>
  </si>
  <si>
    <t>Rented area</t>
    <phoneticPr fontId="2" type="noConversion"/>
  </si>
  <si>
    <t xml:space="preserve">ratio(%) </t>
    <phoneticPr fontId="2" type="noConversion"/>
  </si>
  <si>
    <t>employees</t>
    <phoneticPr fontId="2" type="noConversion"/>
  </si>
  <si>
    <t>Gross output</t>
    <phoneticPr fontId="2" type="noConversion"/>
  </si>
  <si>
    <t>Exports</t>
    <phoneticPr fontId="2" type="noConversion"/>
  </si>
  <si>
    <t>및 모피제품 제조업</t>
  </si>
  <si>
    <t>제조업(의약품 제외)</t>
  </si>
  <si>
    <t>의약품 제조업</t>
  </si>
  <si>
    <t>(기계 및 가구 제외)</t>
  </si>
  <si>
    <t xml:space="preserve"> 및 시계 제조업</t>
  </si>
  <si>
    <t>Plastic Products</t>
  </si>
  <si>
    <t xml:space="preserve"> Mineral Products</t>
  </si>
  <si>
    <t>단지명</t>
    <phoneticPr fontId="2" type="noConversion"/>
  </si>
  <si>
    <t>Name of</t>
    <phoneticPr fontId="2" type="noConversion"/>
  </si>
  <si>
    <t>Complexes</t>
    <phoneticPr fontId="2" type="noConversion"/>
  </si>
  <si>
    <t>Total area</t>
    <phoneticPr fontId="2" type="noConversion"/>
  </si>
  <si>
    <t>분양대상면적</t>
    <phoneticPr fontId="2" type="noConversion"/>
  </si>
  <si>
    <t xml:space="preserve">  주 : 1) 경질중유, 중유, 제트유임 2) 합계에 LPG 제외</t>
    <phoneticPr fontId="3" type="noConversion"/>
  </si>
  <si>
    <t>국가산업단지</t>
    <phoneticPr fontId="2" type="noConversion"/>
  </si>
  <si>
    <t>지방산업단지</t>
    <phoneticPr fontId="2" type="noConversion"/>
  </si>
  <si>
    <t>농공단지</t>
    <phoneticPr fontId="2" type="noConversion"/>
  </si>
  <si>
    <t>Number of</t>
    <phoneticPr fontId="2" type="noConversion"/>
  </si>
  <si>
    <t>establishments</t>
    <phoneticPr fontId="2" type="noConversion"/>
  </si>
  <si>
    <t>housed in the</t>
    <phoneticPr fontId="2" type="noConversion"/>
  </si>
  <si>
    <t>complexes</t>
    <phoneticPr fontId="2" type="noConversion"/>
  </si>
  <si>
    <t>operating</t>
    <phoneticPr fontId="2" type="noConversion"/>
  </si>
  <si>
    <t>읍면별</t>
    <phoneticPr fontId="3" type="noConversion"/>
  </si>
  <si>
    <t>연  별</t>
    <phoneticPr fontId="3" type="noConversion"/>
  </si>
  <si>
    <t>Mining, Manufacturing And Energy</t>
    <phoneticPr fontId="6" type="noConversion"/>
  </si>
  <si>
    <t>workers</t>
  </si>
  <si>
    <t>Manufacture of</t>
  </si>
  <si>
    <t>Manufacturing of</t>
  </si>
  <si>
    <t xml:space="preserve"> wearing apparel,</t>
  </si>
  <si>
    <t xml:space="preserve">Medicinal </t>
  </si>
  <si>
    <t>Chemicals and</t>
  </si>
  <si>
    <t xml:space="preserve"> 제조업</t>
  </si>
  <si>
    <t>식료품 제조업</t>
    <phoneticPr fontId="3" type="noConversion"/>
  </si>
  <si>
    <t>음료 제조업</t>
    <phoneticPr fontId="3" type="noConversion"/>
  </si>
  <si>
    <t xml:space="preserve">의복, 의복액세서리 </t>
    <phoneticPr fontId="3" type="noConversion"/>
  </si>
  <si>
    <t xml:space="preserve">목재 및 나무제품 </t>
    <phoneticPr fontId="3" type="noConversion"/>
  </si>
  <si>
    <t xml:space="preserve">화학물질 및 화학제품 </t>
    <phoneticPr fontId="3" type="noConversion"/>
  </si>
  <si>
    <t xml:space="preserve">의료용 물질 및 </t>
    <phoneticPr fontId="3" type="noConversion"/>
  </si>
  <si>
    <t xml:space="preserve">고무제품 및 플라스틱 </t>
    <phoneticPr fontId="3" type="noConversion"/>
  </si>
  <si>
    <t>비금속 광물제품</t>
    <phoneticPr fontId="3" type="noConversion"/>
  </si>
  <si>
    <t>금속가공제품 제조업</t>
    <phoneticPr fontId="3" type="noConversion"/>
  </si>
  <si>
    <t>의료, 정밀, 광학기기</t>
    <phoneticPr fontId="3" type="noConversion"/>
  </si>
  <si>
    <t>전기장비 제조업</t>
    <phoneticPr fontId="3" type="noConversion"/>
  </si>
  <si>
    <t>가구 제조업</t>
    <phoneticPr fontId="3" type="noConversion"/>
  </si>
  <si>
    <t>제조업(가구제외)</t>
    <phoneticPr fontId="3" type="noConversion"/>
  </si>
  <si>
    <t>제품 제조업</t>
    <phoneticPr fontId="3" type="noConversion"/>
  </si>
  <si>
    <t>Wood and</t>
    <phoneticPr fontId="3" type="noConversion"/>
  </si>
  <si>
    <t xml:space="preserve">Chemicals and </t>
    <phoneticPr fontId="3" type="noConversion"/>
  </si>
  <si>
    <t>Pharmaceuticals,</t>
    <phoneticPr fontId="3" type="noConversion"/>
  </si>
  <si>
    <t>clothing</t>
    <phoneticPr fontId="3" type="noConversion"/>
  </si>
  <si>
    <t xml:space="preserve"> Products of </t>
    <phoneticPr fontId="3" type="noConversion"/>
  </si>
  <si>
    <t>chemical products</t>
    <phoneticPr fontId="3" type="noConversion"/>
  </si>
  <si>
    <t>accessories</t>
    <phoneticPr fontId="3" type="noConversion"/>
  </si>
  <si>
    <t>Except pharmaceuticals</t>
    <phoneticPr fontId="3" type="noConversion"/>
  </si>
  <si>
    <t xml:space="preserve">Rubber and </t>
    <phoneticPr fontId="3" type="noConversion"/>
  </si>
  <si>
    <t>Other Non-metallic</t>
    <phoneticPr fontId="3" type="noConversion"/>
  </si>
  <si>
    <t xml:space="preserve"> Food Products</t>
    <phoneticPr fontId="3" type="noConversion"/>
  </si>
  <si>
    <t>Beverages</t>
    <phoneticPr fontId="3" type="noConversion"/>
  </si>
  <si>
    <t>fur articles</t>
    <phoneticPr fontId="3" type="noConversion"/>
  </si>
  <si>
    <t>Except Furniture</t>
    <phoneticPr fontId="3" type="noConversion"/>
  </si>
  <si>
    <t xml:space="preserve"> medicinal chemicals</t>
    <phoneticPr fontId="3" type="noConversion"/>
  </si>
  <si>
    <t xml:space="preserve"> Botanical Products</t>
    <phoneticPr fontId="3" type="noConversion"/>
  </si>
  <si>
    <t>Furniture</t>
    <phoneticPr fontId="3" type="noConversion"/>
  </si>
  <si>
    <t>Establishments</t>
    <phoneticPr fontId="3" type="noConversion"/>
  </si>
  <si>
    <t>Workers</t>
    <phoneticPr fontId="3" type="noConversion"/>
  </si>
  <si>
    <t xml:space="preserve">  주 : 사업체수가 2개 이하인 경우 업체비밀보호를 위해 "×"로 표시</t>
    <phoneticPr fontId="3" type="noConversion"/>
  </si>
  <si>
    <t>급여액</t>
    <phoneticPr fontId="3" type="noConversion"/>
  </si>
  <si>
    <t>Value of tan-</t>
    <phoneticPr fontId="3" type="noConversion"/>
  </si>
  <si>
    <t>establish-</t>
    <phoneticPr fontId="3" type="noConversion"/>
  </si>
  <si>
    <t>Number of</t>
    <phoneticPr fontId="3" type="noConversion"/>
  </si>
  <si>
    <t xml:space="preserve">Wages and </t>
    <phoneticPr fontId="3" type="noConversion"/>
  </si>
  <si>
    <t>Census value</t>
    <phoneticPr fontId="3" type="noConversion"/>
  </si>
  <si>
    <t>gible assets</t>
    <phoneticPr fontId="3" type="noConversion"/>
  </si>
  <si>
    <t>workers</t>
    <phoneticPr fontId="3" type="noConversion"/>
  </si>
  <si>
    <t>salaries</t>
    <phoneticPr fontId="3" type="noConversion"/>
  </si>
  <si>
    <t>cost</t>
    <phoneticPr fontId="3" type="noConversion"/>
  </si>
  <si>
    <t>at end of year</t>
    <phoneticPr fontId="3" type="noConversion"/>
  </si>
  <si>
    <t xml:space="preserve">  주 : 사업체수 2개 이하인 경우 업체비밀보호를 위해 "×"로 표시</t>
    <phoneticPr fontId="3" type="noConversion"/>
  </si>
  <si>
    <t>자료 : 통계청「광업제조업통계조사보고서」</t>
    <phoneticPr fontId="3" type="noConversion"/>
  </si>
  <si>
    <t>광업 및 제조업(속)</t>
    <phoneticPr fontId="3" type="noConversion"/>
  </si>
  <si>
    <t>Mining</t>
    <phoneticPr fontId="3" type="noConversion"/>
  </si>
  <si>
    <t xml:space="preserve">Wages and </t>
    <phoneticPr fontId="3" type="noConversion"/>
  </si>
  <si>
    <t xml:space="preserve">Wages and </t>
    <phoneticPr fontId="3" type="noConversion"/>
  </si>
  <si>
    <t>at end of year</t>
    <phoneticPr fontId="3" type="noConversion"/>
  </si>
  <si>
    <t>연  간</t>
    <phoneticPr fontId="3" type="noConversion"/>
  </si>
  <si>
    <t>유형고정자산</t>
    <phoneticPr fontId="3" type="noConversion"/>
  </si>
  <si>
    <t>연말잔액</t>
    <phoneticPr fontId="3" type="noConversion"/>
  </si>
  <si>
    <t>(퇴직금</t>
    <phoneticPr fontId="3" type="noConversion"/>
  </si>
  <si>
    <t>Amount of</t>
    <phoneticPr fontId="3" type="noConversion"/>
  </si>
  <si>
    <t>prod-</t>
    <phoneticPr fontId="3" type="noConversion"/>
  </si>
  <si>
    <t>Census</t>
    <phoneticPr fontId="3" type="noConversion"/>
  </si>
  <si>
    <t>tangible</t>
    <phoneticPr fontId="3" type="noConversion"/>
  </si>
  <si>
    <t>of</t>
    <phoneticPr fontId="3" type="noConversion"/>
  </si>
  <si>
    <t>uction</t>
    <phoneticPr fontId="3" type="noConversion"/>
  </si>
  <si>
    <t xml:space="preserve"> value</t>
    <phoneticPr fontId="3" type="noConversion"/>
  </si>
  <si>
    <t>fixed assets</t>
    <phoneticPr fontId="3" type="noConversion"/>
  </si>
  <si>
    <t>(at year-end)</t>
    <phoneticPr fontId="3" type="noConversion"/>
  </si>
  <si>
    <t>합   계</t>
    <phoneticPr fontId="3" type="noConversion"/>
  </si>
  <si>
    <t>광   업</t>
    <phoneticPr fontId="3" type="noConversion"/>
  </si>
  <si>
    <t>석탄, 원유 및 
천연가스 광업</t>
    <phoneticPr fontId="3" type="noConversion"/>
  </si>
  <si>
    <t>-</t>
    <phoneticPr fontId="3" type="noConversion"/>
  </si>
  <si>
    <t>금속 광업</t>
    <phoneticPr fontId="3" type="noConversion"/>
  </si>
  <si>
    <t>비금속광물 광업
(연료용 제외)</t>
    <phoneticPr fontId="3" type="noConversion"/>
  </si>
  <si>
    <t>광업 지원
서비스업</t>
    <phoneticPr fontId="3" type="noConversion"/>
  </si>
  <si>
    <t>제조업</t>
    <phoneticPr fontId="3" type="noConversion"/>
  </si>
  <si>
    <t>의복, 의복액세서리
및 모피제품 제조업</t>
    <phoneticPr fontId="3" type="noConversion"/>
  </si>
  <si>
    <t>목재 및 나무제품
제조업(가구제외)</t>
    <phoneticPr fontId="3" type="noConversion"/>
  </si>
  <si>
    <t>연    별</t>
    <phoneticPr fontId="2" type="noConversion"/>
  </si>
  <si>
    <t>단 지 별</t>
    <phoneticPr fontId="2" type="noConversion"/>
  </si>
  <si>
    <t>북  방</t>
    <phoneticPr fontId="2" type="noConversion"/>
  </si>
  <si>
    <t>화  전</t>
    <phoneticPr fontId="2" type="noConversion"/>
  </si>
  <si>
    <t>X</t>
  </si>
  <si>
    <t>화전</t>
  </si>
  <si>
    <t>북방</t>
  </si>
  <si>
    <t>연       별</t>
    <phoneticPr fontId="3" type="noConversion"/>
  </si>
  <si>
    <t>등  유</t>
    <phoneticPr fontId="3" type="noConversion"/>
  </si>
  <si>
    <t>경  유</t>
    <phoneticPr fontId="3" type="noConversion"/>
  </si>
  <si>
    <t>벙커C유</t>
  </si>
  <si>
    <t>월       별</t>
    <phoneticPr fontId="3" type="noConversion"/>
  </si>
  <si>
    <t>단 지 수</t>
  </si>
  <si>
    <t xml:space="preserve"> Wood＆Cork;</t>
  </si>
  <si>
    <t>주    요</t>
    <phoneticPr fontId="3" type="noConversion"/>
  </si>
  <si>
    <t>생산비</t>
    <phoneticPr fontId="3" type="noConversion"/>
  </si>
  <si>
    <t>주        요</t>
    <phoneticPr fontId="3" type="noConversion"/>
  </si>
  <si>
    <t>생  산  비</t>
  </si>
  <si>
    <t xml:space="preserve">합         계 </t>
  </si>
  <si>
    <t>주        요</t>
    <phoneticPr fontId="3" type="noConversion"/>
  </si>
  <si>
    <t>(퇴직금제외)</t>
  </si>
  <si>
    <t>연    별</t>
    <phoneticPr fontId="3" type="noConversion"/>
  </si>
  <si>
    <t>(건설중인</t>
    <phoneticPr fontId="3" type="noConversion"/>
  </si>
  <si>
    <t xml:space="preserve">광         업 </t>
    <phoneticPr fontId="3" type="noConversion"/>
  </si>
  <si>
    <t>주        요</t>
    <phoneticPr fontId="3" type="noConversion"/>
  </si>
  <si>
    <t>연    별</t>
    <phoneticPr fontId="3" type="noConversion"/>
  </si>
  <si>
    <t xml:space="preserve">제    조    업 </t>
    <phoneticPr fontId="3" type="noConversion"/>
  </si>
  <si>
    <t>자산제외)</t>
    <phoneticPr fontId="3" type="noConversion"/>
  </si>
  <si>
    <t>Ⅶ. 광업·제조업 및 에너지</t>
    <phoneticPr fontId="6" type="noConversion"/>
  </si>
  <si>
    <t>급여액</t>
    <phoneticPr fontId="3" type="noConversion"/>
  </si>
  <si>
    <t>북방일반산업단지</t>
  </si>
  <si>
    <t>양덕원농공단지</t>
  </si>
  <si>
    <t>상오안농공단지</t>
  </si>
  <si>
    <t>화전농공단지</t>
  </si>
  <si>
    <t>국가산업단지</t>
  </si>
  <si>
    <t>지방산업단지</t>
  </si>
  <si>
    <t>북  방</t>
  </si>
  <si>
    <t>농공단지</t>
  </si>
  <si>
    <t>화  전</t>
  </si>
  <si>
    <t>unit : each, person, million won</t>
    <phoneticPr fontId="3" type="noConversion"/>
  </si>
  <si>
    <t>합          계
Total</t>
    <phoneticPr fontId="3" type="noConversion"/>
  </si>
  <si>
    <t>제조업 Manufacturing</t>
    <phoneticPr fontId="3" type="noConversion"/>
  </si>
  <si>
    <t>계</t>
    <phoneticPr fontId="3" type="noConversion"/>
  </si>
  <si>
    <t xml:space="preserve">석탄원유 및 </t>
    <phoneticPr fontId="3" type="noConversion"/>
  </si>
  <si>
    <t>금속광업</t>
    <phoneticPr fontId="3" type="noConversion"/>
  </si>
  <si>
    <t>비금속광물광업</t>
    <phoneticPr fontId="3" type="noConversion"/>
  </si>
  <si>
    <t xml:space="preserve">연  별
읍면별
</t>
    <phoneticPr fontId="3" type="noConversion"/>
  </si>
  <si>
    <t>광업 Mining</t>
    <phoneticPr fontId="3" type="noConversion"/>
  </si>
  <si>
    <t>계</t>
    <phoneticPr fontId="3" type="noConversion"/>
  </si>
  <si>
    <t>Sub-Total</t>
    <phoneticPr fontId="3" type="noConversion"/>
  </si>
  <si>
    <t>3.  광업.제조업 중분류별 사업체수 및 종사자수</t>
    <phoneticPr fontId="3" type="noConversion"/>
  </si>
  <si>
    <t>Number of Establishments and Workers, 
by Division of Manufacturing industry</t>
    <phoneticPr fontId="3" type="noConversion"/>
  </si>
  <si>
    <t>제조업 Manufacturing</t>
    <phoneticPr fontId="3" type="noConversion"/>
  </si>
  <si>
    <t>Unit : ㎘</t>
    <phoneticPr fontId="3" type="noConversion"/>
  </si>
  <si>
    <t>총 면 적            
Total area
(1,000㎡)</t>
    <phoneticPr fontId="2" type="noConversion"/>
  </si>
  <si>
    <t>Manufacture of Fabricated Metal Products(Except Machinery and Furniture)</t>
    <phoneticPr fontId="3" type="noConversion"/>
  </si>
  <si>
    <t>전자부품, 컴퓨터, 영상,</t>
    <phoneticPr fontId="3" type="noConversion"/>
  </si>
  <si>
    <t>음향 및 통신장비 제조업</t>
  </si>
  <si>
    <t>Manufacture of Electronic Components, Computer, Radio, Television and Communication Equipment and Apparatuses</t>
    <phoneticPr fontId="3" type="noConversion"/>
  </si>
  <si>
    <t>Manufacture of Medical, Precision and Optical Instruments, Watches and Clocks</t>
    <phoneticPr fontId="3" type="noConversion"/>
  </si>
  <si>
    <t xml:space="preserve">Manufacture of </t>
    <phoneticPr fontId="47" type="noConversion"/>
  </si>
  <si>
    <t>electrical equipment</t>
    <phoneticPr fontId="47" type="noConversion"/>
  </si>
  <si>
    <t>천연가스 광업</t>
    <phoneticPr fontId="3" type="noConversion"/>
  </si>
  <si>
    <t>광업지원
서비스업</t>
  </si>
  <si>
    <t>(연료용 제외)</t>
    <phoneticPr fontId="3" type="noConversion"/>
  </si>
  <si>
    <t>×</t>
  </si>
  <si>
    <t>유형자산 연말잔액</t>
    <phoneticPr fontId="3" type="noConversion"/>
  </si>
  <si>
    <t>(건설중인 자산제외)</t>
    <phoneticPr fontId="3" type="noConversion"/>
  </si>
  <si>
    <r>
      <t>기  타</t>
    </r>
    <r>
      <rPr>
        <vertAlign val="superscript"/>
        <sz val="10"/>
        <color theme="1"/>
        <rFont val="맑은 고딕"/>
        <family val="3"/>
        <charset val="129"/>
        <scheme val="major"/>
      </rPr>
      <t>1)</t>
    </r>
    <phoneticPr fontId="3" type="noConversion"/>
  </si>
  <si>
    <t>5. 석 유 류 소 비 량</t>
    <phoneticPr fontId="3" type="noConversion"/>
  </si>
  <si>
    <t>4. 산 업 및 농 공 단 지</t>
    <phoneticPr fontId="3" type="noConversion"/>
  </si>
  <si>
    <t>연간급여액</t>
    <phoneticPr fontId="3" type="noConversion"/>
  </si>
  <si>
    <t>연간급여액</t>
    <phoneticPr fontId="3" type="noConversion"/>
  </si>
  <si>
    <t>2. 중분류별 광업 및 제조업(10인 이상)</t>
    <phoneticPr fontId="3" type="noConversion"/>
  </si>
  <si>
    <t>자료 : 경제과</t>
    <phoneticPr fontId="4" type="noConversion"/>
  </si>
  <si>
    <t xml:space="preserve">     479 417</t>
  </si>
  <si>
    <t xml:space="preserve">      29 003</t>
  </si>
  <si>
    <t xml:space="preserve">      52 951</t>
  </si>
  <si>
    <t xml:space="preserve">     247 740</t>
  </si>
  <si>
    <t xml:space="preserve">      27 725</t>
  </si>
  <si>
    <t xml:space="preserve">     362 919</t>
  </si>
  <si>
    <t xml:space="preserve">       7 987</t>
  </si>
  <si>
    <t xml:space="preserve">       6 892</t>
  </si>
  <si>
    <t xml:space="preserve">      20 861</t>
  </si>
  <si>
    <t xml:space="preserve">      84 276</t>
  </si>
  <si>
    <t>화학물질 및 화학제품 제조업; 의약품 제외</t>
    <phoneticPr fontId="3" type="noConversion"/>
  </si>
  <si>
    <t>의료용 물질 및 의약품 제조업</t>
    <phoneticPr fontId="3" type="noConversion"/>
  </si>
  <si>
    <t>고무 및 플라스틱제품 제조업</t>
    <phoneticPr fontId="3" type="noConversion"/>
  </si>
  <si>
    <t>비금속 광물제품 제조업</t>
    <phoneticPr fontId="3" type="noConversion"/>
  </si>
  <si>
    <t>금속가공제품 제조업; 기계 및 가구 제외</t>
    <phoneticPr fontId="3" type="noConversion"/>
  </si>
  <si>
    <t>전자부품, 컴퓨터, 영상, 음향 및 통신장비 제조업</t>
    <phoneticPr fontId="3" type="noConversion"/>
  </si>
  <si>
    <t>의료, 정밀, 광학기기 및 시계 제조업</t>
    <phoneticPr fontId="3" type="noConversion"/>
  </si>
  <si>
    <t xml:space="preserve">      97 125</t>
  </si>
  <si>
    <t xml:space="preserve">      15 610</t>
  </si>
  <si>
    <t xml:space="preserve">      64 648</t>
  </si>
  <si>
    <t xml:space="preserve">     116 559</t>
  </si>
  <si>
    <t xml:space="preserve">      19 512</t>
  </si>
  <si>
    <t xml:space="preserve">       8 949</t>
  </si>
  <si>
    <t xml:space="preserve">      32 026</t>
  </si>
  <si>
    <t xml:space="preserve">     162 783</t>
  </si>
  <si>
    <t xml:space="preserve">      53 483</t>
  </si>
  <si>
    <t xml:space="preserve">     343 518</t>
  </si>
  <si>
    <t xml:space="preserve">      28 779</t>
  </si>
  <si>
    <t xml:space="preserve">      14 428</t>
  </si>
  <si>
    <t xml:space="preserve">      21 730</t>
  </si>
  <si>
    <t xml:space="preserve">      14 848</t>
  </si>
  <si>
    <t xml:space="preserve">          16</t>
  </si>
  <si>
    <t xml:space="preserve">         556</t>
  </si>
  <si>
    <t xml:space="preserve">           3</t>
  </si>
  <si>
    <t xml:space="preserve">         306</t>
  </si>
  <si>
    <t xml:space="preserve">           1</t>
  </si>
  <si>
    <t xml:space="preserve">           4</t>
  </si>
  <si>
    <t xml:space="preserve">         130</t>
  </si>
  <si>
    <t xml:space="preserve">           5</t>
  </si>
  <si>
    <t xml:space="preserve">         117</t>
  </si>
  <si>
    <t xml:space="preserve">           6</t>
  </si>
  <si>
    <t xml:space="preserve">         137</t>
  </si>
  <si>
    <t xml:space="preserve">           2</t>
  </si>
  <si>
    <t xml:space="preserve">      14 201</t>
  </si>
  <si>
    <t xml:space="preserve">      20 754</t>
  </si>
  <si>
    <t xml:space="preserve">       4 022</t>
  </si>
  <si>
    <t xml:space="preserve">       3 481</t>
  </si>
  <si>
    <t xml:space="preserve">       4 471</t>
  </si>
  <si>
    <t xml:space="preserve">      14 181</t>
  </si>
  <si>
    <t xml:space="preserve">  </t>
    <phoneticPr fontId="2" type="noConversion"/>
  </si>
  <si>
    <t xml:space="preserve">가동업체 </t>
    <phoneticPr fontId="2" type="noConversion"/>
  </si>
  <si>
    <t>단위 : 개, 명</t>
    <phoneticPr fontId="3" type="noConversion"/>
  </si>
  <si>
    <t xml:space="preserve"> unit : each, person</t>
    <phoneticPr fontId="3" type="noConversion"/>
  </si>
  <si>
    <t>unit : each, person</t>
  </si>
  <si>
    <t>unit : each, person</t>
    <phoneticPr fontId="3" type="noConversion"/>
  </si>
  <si>
    <t>Unit : each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</si>
</sst>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176" formatCode="_ * #,##0_ ;_ * \-#,##0_ ;_ * &quot;-&quot;_ ;_ @_ "/>
    <numFmt numFmtId="177" formatCode="_ * #,##0.0_ ;_ * \-#,##0.0_ ;_ * &quot;-&quot;_ ;_ @_ "/>
    <numFmt numFmtId="178" formatCode="#,##0_ "/>
    <numFmt numFmtId="179" formatCode="_-* #,##0.0_-;\-* #,##0.0_-;_-* &quot;-&quot;_-;_-@_-"/>
  </numFmts>
  <fonts count="66" x14ac:knownFonts="1">
    <font>
      <sz val="10"/>
      <name val="바탕체"/>
      <family val="1"/>
      <charset val="129"/>
    </font>
    <font>
      <sz val="10"/>
      <name val="바탕체"/>
      <family val="1"/>
      <charset val="129"/>
    </font>
    <font>
      <sz val="15"/>
      <name val="MS Serif"/>
      <family val="1"/>
    </font>
    <font>
      <sz val="8"/>
      <name val="바탕"/>
      <family val="1"/>
      <charset val="129"/>
    </font>
    <font>
      <sz val="8"/>
      <name val="돋움"/>
      <family val="3"/>
      <charset val="129"/>
    </font>
    <font>
      <sz val="12"/>
      <name val="바탕체"/>
      <family val="1"/>
      <charset val="129"/>
    </font>
    <font>
      <sz val="8"/>
      <name val="바탕체"/>
      <family val="1"/>
      <charset val="129"/>
    </font>
    <font>
      <sz val="11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1"/>
      <color theme="1"/>
      <name val="Calibri"/>
      <family val="2"/>
    </font>
    <font>
      <sz val="12"/>
      <name val="맑은 고딕"/>
      <family val="3"/>
      <charset val="129"/>
      <scheme val="major"/>
    </font>
    <font>
      <b/>
      <sz val="26"/>
      <color indexed="8"/>
      <name val="맑은 고딕"/>
      <family val="3"/>
      <charset val="129"/>
      <scheme val="major"/>
    </font>
    <font>
      <b/>
      <sz val="20"/>
      <color indexed="8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20"/>
      <name val="맑은 고딕"/>
      <family val="3"/>
      <charset val="129"/>
      <scheme val="major"/>
    </font>
    <font>
      <sz val="9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sz val="18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b/>
      <sz val="20"/>
      <color theme="1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sz val="8"/>
      <name val="맑은 고딕"/>
      <family val="3"/>
      <charset val="129"/>
      <scheme val="major"/>
    </font>
    <font>
      <b/>
      <sz val="18"/>
      <name val="맑은 고딕"/>
      <family val="3"/>
      <charset val="129"/>
      <scheme val="major"/>
    </font>
    <font>
      <b/>
      <sz val="9"/>
      <name val="맑은 고딕"/>
      <family val="3"/>
      <charset val="129"/>
      <scheme val="major"/>
    </font>
    <font>
      <sz val="8.5"/>
      <name val="맑은 고딕"/>
      <family val="3"/>
      <charset val="129"/>
      <scheme val="major"/>
    </font>
    <font>
      <sz val="12"/>
      <name val="맑은 고딕"/>
      <family val="3"/>
      <charset val="129"/>
      <scheme val="minor"/>
    </font>
    <font>
      <b/>
      <sz val="24"/>
      <name val="맑은 고딕"/>
      <family val="3"/>
      <charset val="129"/>
      <scheme val="major"/>
    </font>
    <font>
      <b/>
      <sz val="23"/>
      <name val="맑은 고딕"/>
      <family val="3"/>
      <charset val="129"/>
      <scheme val="major"/>
    </font>
    <font>
      <sz val="24"/>
      <name val="맑은 고딕"/>
      <family val="3"/>
      <charset val="129"/>
      <scheme val="maj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6"/>
      <color theme="1"/>
      <name val="맑은 고딕"/>
      <family val="3"/>
      <charset val="129"/>
      <scheme val="major"/>
    </font>
    <font>
      <b/>
      <sz val="23"/>
      <color theme="1"/>
      <name val="맑은 고딕"/>
      <family val="3"/>
      <charset val="129"/>
      <scheme val="major"/>
    </font>
    <font>
      <sz val="23"/>
      <color theme="1"/>
      <name val="맑은 고딕"/>
      <family val="3"/>
      <charset val="129"/>
      <scheme val="major"/>
    </font>
    <font>
      <sz val="18"/>
      <color theme="1"/>
      <name val="맑은 고딕"/>
      <family val="3"/>
      <charset val="129"/>
      <scheme val="major"/>
    </font>
    <font>
      <sz val="8"/>
      <color theme="1"/>
      <name val="맑은 고딕"/>
      <family val="3"/>
      <charset val="129"/>
      <scheme val="major"/>
    </font>
    <font>
      <vertAlign val="superscript"/>
      <sz val="10"/>
      <color theme="1"/>
      <name val="맑은 고딕"/>
      <family val="3"/>
      <charset val="129"/>
      <scheme val="major"/>
    </font>
    <font>
      <sz val="12"/>
      <color theme="1"/>
      <name val="맑은 고딕"/>
      <family val="3"/>
      <charset val="129"/>
      <scheme val="major"/>
    </font>
    <font>
      <sz val="9"/>
      <color rgb="FFFF0000"/>
      <name val="맑은 고딕"/>
      <family val="3"/>
      <charset val="129"/>
      <scheme val="major"/>
    </font>
    <font>
      <sz val="24"/>
      <color rgb="FFFF0000"/>
      <name val="맑은 고딕"/>
      <family val="3"/>
      <charset val="129"/>
      <scheme val="major"/>
    </font>
    <font>
      <sz val="10"/>
      <color rgb="FF0000FF"/>
      <name val="맑은 고딕"/>
      <family val="3"/>
      <charset val="129"/>
      <scheme val="major"/>
    </font>
    <font>
      <sz val="11"/>
      <color theme="1"/>
      <name val="돋움"/>
      <family val="2"/>
      <charset val="129"/>
    </font>
    <font>
      <sz val="9"/>
      <color rgb="FF0000FF"/>
      <name val="맑은 고딕"/>
      <family val="3"/>
      <charset val="129"/>
      <scheme val="major"/>
    </font>
    <font>
      <b/>
      <sz val="10"/>
      <color rgb="FF0000FF"/>
      <name val="맑은 고딕"/>
      <family val="3"/>
      <charset val="129"/>
      <scheme val="major"/>
    </font>
    <font>
      <sz val="8"/>
      <name val="돋움체"/>
      <family val="3"/>
      <charset val="129"/>
    </font>
    <font>
      <b/>
      <sz val="10"/>
      <color rgb="FFFF0000"/>
      <name val="맑은 고딕"/>
      <family val="3"/>
      <charset val="129"/>
    </font>
    <font>
      <sz val="10"/>
      <color rgb="FF000000"/>
      <name val="맑은 고딕"/>
      <family val="3"/>
      <charset val="129"/>
    </font>
    <font>
      <sz val="10"/>
      <color rgb="FFFF0000"/>
      <name val="맑은 고딕"/>
      <family val="3"/>
      <charset val="129"/>
    </font>
  </fonts>
  <fills count="3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7">
    <xf numFmtId="0" fontId="0" fillId="0" borderId="0"/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7" borderId="18" applyNumberForma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8" fillId="29" borderId="19" applyNumberFormat="0" applyFont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1" borderId="20" applyNumberFormat="0" applyAlignment="0" applyProtection="0">
      <alignment vertical="center"/>
    </xf>
    <xf numFmtId="176" fontId="1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/>
    <xf numFmtId="0" fontId="16" fillId="0" borderId="21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32" borderId="18" applyNumberFormat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27" borderId="26" applyNumberFormat="0" applyAlignment="0" applyProtection="0">
      <alignment vertical="center"/>
    </xf>
    <xf numFmtId="176" fontId="5" fillId="0" borderId="0" applyProtection="0"/>
    <xf numFmtId="0" fontId="7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5" fillId="0" borderId="0"/>
    <xf numFmtId="0" fontId="1" fillId="0" borderId="0"/>
    <xf numFmtId="0" fontId="25" fillId="0" borderId="0"/>
    <xf numFmtId="176" fontId="1" fillId="0" borderId="0" applyFont="0" applyFill="0" applyBorder="0" applyAlignment="0" applyProtection="0"/>
    <xf numFmtId="0" fontId="59" fillId="0" borderId="0">
      <alignment vertical="center"/>
    </xf>
    <xf numFmtId="0" fontId="59" fillId="0" borderId="0">
      <alignment vertical="center"/>
    </xf>
    <xf numFmtId="41" fontId="59" fillId="0" borderId="0" applyFont="0" applyFill="0" applyBorder="0" applyAlignment="0" applyProtection="0">
      <alignment vertical="center"/>
    </xf>
    <xf numFmtId="0" fontId="7" fillId="0" borderId="0"/>
  </cellStyleXfs>
  <cellXfs count="387">
    <xf numFmtId="0" fontId="0" fillId="0" borderId="0" xfId="0"/>
    <xf numFmtId="0" fontId="26" fillId="0" borderId="0" xfId="49" applyFont="1"/>
    <xf numFmtId="0" fontId="27" fillId="0" borderId="0" xfId="50" applyFont="1" applyAlignment="1">
      <alignment horizontal="centerContinuous"/>
    </xf>
    <xf numFmtId="0" fontId="26" fillId="0" borderId="0" xfId="49" applyFont="1" applyAlignment="1">
      <alignment horizontal="centerContinuous"/>
    </xf>
    <xf numFmtId="0" fontId="28" fillId="0" borderId="0" xfId="50" applyFont="1" applyAlignment="1">
      <alignment horizontal="centerContinuous"/>
    </xf>
    <xf numFmtId="0" fontId="29" fillId="0" borderId="0" xfId="0" applyNumberFormat="1" applyFont="1" applyFill="1" applyAlignment="1">
      <alignment vertical="top"/>
    </xf>
    <xf numFmtId="0" fontId="29" fillId="0" borderId="0" xfId="0" applyFont="1" applyFill="1" applyAlignment="1">
      <alignment vertical="center"/>
    </xf>
    <xf numFmtId="0" fontId="30" fillId="0" borderId="0" xfId="0" applyFont="1" applyFill="1" applyAlignment="1">
      <alignment horizontal="centerContinuous"/>
    </xf>
    <xf numFmtId="0" fontId="29" fillId="0" borderId="0" xfId="0" applyFont="1" applyFill="1" applyAlignment="1">
      <alignment horizontal="centerContinuous"/>
    </xf>
    <xf numFmtId="0" fontId="29" fillId="0" borderId="0" xfId="0" applyFont="1" applyFill="1"/>
    <xf numFmtId="0" fontId="31" fillId="0" borderId="0" xfId="0" applyFont="1" applyFill="1"/>
    <xf numFmtId="0" fontId="29" fillId="0" borderId="3" xfId="0" applyFont="1" applyFill="1" applyBorder="1" applyAlignment="1">
      <alignment horizontal="center"/>
    </xf>
    <xf numFmtId="0" fontId="32" fillId="0" borderId="0" xfId="0" applyFont="1" applyFill="1"/>
    <xf numFmtId="176" fontId="31" fillId="0" borderId="0" xfId="32" applyFont="1" applyFill="1" applyBorder="1" applyProtection="1"/>
    <xf numFmtId="0" fontId="33" fillId="0" borderId="0" xfId="0" applyFont="1" applyFill="1" applyAlignment="1">
      <alignment horizontal="centerContinuous"/>
    </xf>
    <xf numFmtId="3" fontId="34" fillId="36" borderId="0" xfId="0" applyNumberFormat="1" applyFont="1" applyFill="1" applyBorder="1" applyAlignment="1">
      <alignment vertical="center"/>
    </xf>
    <xf numFmtId="41" fontId="34" fillId="36" borderId="0" xfId="0" applyNumberFormat="1" applyFont="1" applyFill="1" applyBorder="1" applyAlignment="1">
      <alignment vertical="center"/>
    </xf>
    <xf numFmtId="0" fontId="34" fillId="36" borderId="0" xfId="0" quotePrefix="1" applyFont="1" applyFill="1" applyBorder="1" applyAlignment="1">
      <alignment horizontal="right" vertical="center"/>
    </xf>
    <xf numFmtId="0" fontId="34" fillId="36" borderId="0" xfId="0" applyFont="1" applyFill="1" applyBorder="1" applyAlignment="1">
      <alignment vertical="center"/>
    </xf>
    <xf numFmtId="0" fontId="34" fillId="36" borderId="0" xfId="0" applyFont="1" applyFill="1" applyBorder="1" applyAlignment="1">
      <alignment horizontal="right" vertical="center"/>
    </xf>
    <xf numFmtId="0" fontId="35" fillId="0" borderId="0" xfId="0" applyNumberFormat="1" applyFont="1" applyFill="1" applyAlignment="1">
      <alignment vertical="top"/>
    </xf>
    <xf numFmtId="0" fontId="36" fillId="0" borderId="0" xfId="0" applyNumberFormat="1" applyFont="1" applyFill="1" applyAlignment="1">
      <alignment horizontal="right" vertical="top"/>
    </xf>
    <xf numFmtId="0" fontId="37" fillId="0" borderId="0" xfId="0" applyFont="1" applyFill="1" applyAlignment="1">
      <alignment horizontal="centerContinuous" vertical="center"/>
    </xf>
    <xf numFmtId="0" fontId="35" fillId="0" borderId="0" xfId="0" applyFont="1" applyFill="1" applyAlignment="1">
      <alignment horizontal="centerContinuous" vertical="center"/>
    </xf>
    <xf numFmtId="0" fontId="35" fillId="0" borderId="0" xfId="0" applyFont="1" applyFill="1" applyAlignment="1">
      <alignment vertical="center"/>
    </xf>
    <xf numFmtId="0" fontId="37" fillId="0" borderId="0" xfId="0" applyFont="1" applyFill="1" applyAlignment="1">
      <alignment horizontal="centerContinuous"/>
    </xf>
    <xf numFmtId="0" fontId="35" fillId="0" borderId="0" xfId="0" applyFont="1" applyFill="1"/>
    <xf numFmtId="0" fontId="34" fillId="0" borderId="0" xfId="0" applyFont="1" applyFill="1"/>
    <xf numFmtId="0" fontId="35" fillId="0" borderId="3" xfId="0" applyFont="1" applyFill="1" applyBorder="1" applyAlignment="1">
      <alignment horizontal="center"/>
    </xf>
    <xf numFmtId="176" fontId="35" fillId="0" borderId="0" xfId="32" applyFont="1" applyFill="1" applyProtection="1"/>
    <xf numFmtId="177" fontId="35" fillId="0" borderId="0" xfId="32" applyNumberFormat="1" applyFont="1" applyFill="1" applyAlignment="1" applyProtection="1">
      <alignment horizontal="right"/>
    </xf>
    <xf numFmtId="176" fontId="35" fillId="0" borderId="0" xfId="32" applyFont="1" applyFill="1" applyAlignment="1" applyProtection="1">
      <alignment horizontal="right"/>
    </xf>
    <xf numFmtId="179" fontId="35" fillId="0" borderId="0" xfId="32" applyNumberFormat="1" applyFont="1" applyFill="1" applyAlignment="1" applyProtection="1">
      <alignment horizontal="right"/>
    </xf>
    <xf numFmtId="177" fontId="35" fillId="0" borderId="0" xfId="32" applyNumberFormat="1" applyFont="1" applyFill="1" applyProtection="1"/>
    <xf numFmtId="0" fontId="38" fillId="34" borderId="3" xfId="0" applyFont="1" applyFill="1" applyBorder="1" applyAlignment="1">
      <alignment horizontal="distributed" shrinkToFit="1"/>
    </xf>
    <xf numFmtId="176" fontId="35" fillId="34" borderId="0" xfId="32" applyFont="1" applyFill="1" applyProtection="1"/>
    <xf numFmtId="177" fontId="35" fillId="34" borderId="0" xfId="32" applyNumberFormat="1" applyFont="1" applyFill="1" applyProtection="1"/>
    <xf numFmtId="0" fontId="35" fillId="0" borderId="3" xfId="0" applyFont="1" applyFill="1" applyBorder="1" applyAlignment="1">
      <alignment horizontal="right"/>
    </xf>
    <xf numFmtId="176" fontId="35" fillId="36" borderId="0" xfId="32" applyFont="1" applyFill="1" applyProtection="1">
      <protection locked="0"/>
    </xf>
    <xf numFmtId="41" fontId="35" fillId="36" borderId="0" xfId="34" applyNumberFormat="1" applyFont="1" applyFill="1" applyProtection="1">
      <protection locked="0"/>
    </xf>
    <xf numFmtId="177" fontId="35" fillId="36" borderId="0" xfId="32" applyNumberFormat="1" applyFont="1" applyFill="1" applyProtection="1">
      <protection locked="0"/>
    </xf>
    <xf numFmtId="176" fontId="35" fillId="0" borderId="0" xfId="32" applyFont="1" applyFill="1" applyProtection="1">
      <protection locked="0"/>
    </xf>
    <xf numFmtId="0" fontId="35" fillId="0" borderId="1" xfId="0" applyFont="1" applyFill="1" applyBorder="1" applyAlignment="1">
      <alignment horizontal="center"/>
    </xf>
    <xf numFmtId="176" fontId="35" fillId="0" borderId="2" xfId="32" applyFont="1" applyFill="1" applyBorder="1" applyProtection="1">
      <protection locked="0"/>
    </xf>
    <xf numFmtId="176" fontId="35" fillId="0" borderId="1" xfId="32" applyFont="1" applyFill="1" applyBorder="1" applyProtection="1">
      <protection locked="0"/>
    </xf>
    <xf numFmtId="0" fontId="38" fillId="0" borderId="3" xfId="0" applyFont="1" applyFill="1" applyBorder="1" applyAlignment="1">
      <alignment horizontal="center"/>
    </xf>
    <xf numFmtId="176" fontId="38" fillId="34" borderId="0" xfId="32" applyFont="1" applyFill="1" applyProtection="1"/>
    <xf numFmtId="177" fontId="38" fillId="34" borderId="0" xfId="32" applyNumberFormat="1" applyFont="1" applyFill="1" applyProtection="1"/>
    <xf numFmtId="0" fontId="38" fillId="0" borderId="0" xfId="0" applyFont="1" applyFill="1"/>
    <xf numFmtId="0" fontId="35" fillId="34" borderId="3" xfId="0" applyFont="1" applyFill="1" applyBorder="1" applyAlignment="1">
      <alignment horizontal="distributed" shrinkToFit="1"/>
    </xf>
    <xf numFmtId="0" fontId="35" fillId="0" borderId="0" xfId="0" applyFont="1" applyFill="1" applyProtection="1"/>
    <xf numFmtId="0" fontId="31" fillId="0" borderId="0" xfId="0" applyFont="1" applyFill="1" applyAlignment="1">
      <alignment vertical="center"/>
    </xf>
    <xf numFmtId="176" fontId="29" fillId="0" borderId="0" xfId="32" applyFont="1" applyFill="1" applyBorder="1" applyProtection="1"/>
    <xf numFmtId="0" fontId="29" fillId="0" borderId="0" xfId="0" applyFont="1" applyFill="1" applyBorder="1"/>
    <xf numFmtId="0" fontId="29" fillId="0" borderId="0" xfId="0" applyFont="1" applyFill="1" applyAlignment="1">
      <alignment horizontal="center" vertical="center"/>
    </xf>
    <xf numFmtId="176" fontId="29" fillId="0" borderId="0" xfId="32" applyFont="1" applyFill="1" applyBorder="1" applyAlignment="1" applyProtection="1">
      <alignment horizontal="right"/>
    </xf>
    <xf numFmtId="0" fontId="32" fillId="0" borderId="4" xfId="0" applyFont="1" applyFill="1" applyBorder="1" applyAlignment="1">
      <alignment horizontal="center"/>
    </xf>
    <xf numFmtId="176" fontId="32" fillId="34" borderId="1" xfId="32" applyFont="1" applyFill="1" applyBorder="1" applyAlignment="1" applyProtection="1">
      <alignment horizontal="right"/>
    </xf>
    <xf numFmtId="0" fontId="31" fillId="0" borderId="0" xfId="0" applyFont="1" applyFill="1" applyAlignment="1"/>
    <xf numFmtId="0" fontId="40" fillId="0" borderId="0" xfId="0" applyFont="1" applyFill="1" applyAlignment="1">
      <alignment horizontal="centerContinuous"/>
    </xf>
    <xf numFmtId="0" fontId="41" fillId="0" borderId="3" xfId="0" applyFont="1" applyFill="1" applyBorder="1" applyAlignment="1">
      <alignment horizontal="center" vertical="center" wrapText="1" shrinkToFit="1"/>
    </xf>
    <xf numFmtId="176" fontId="32" fillId="0" borderId="7" xfId="0" applyNumberFormat="1" applyFont="1" applyFill="1" applyBorder="1" applyAlignment="1">
      <alignment horizontal="right" vertical="center"/>
    </xf>
    <xf numFmtId="0" fontId="32" fillId="0" borderId="0" xfId="0" applyFont="1" applyFill="1" applyAlignment="1">
      <alignment horizontal="center" vertical="center"/>
    </xf>
    <xf numFmtId="0" fontId="31" fillId="0" borderId="3" xfId="0" applyFont="1" applyFill="1" applyBorder="1" applyAlignment="1">
      <alignment horizontal="center" vertical="center" wrapText="1" shrinkToFit="1"/>
    </xf>
    <xf numFmtId="0" fontId="29" fillId="0" borderId="4" xfId="0" applyFont="1" applyFill="1" applyBorder="1" applyAlignment="1">
      <alignment horizontal="center" vertical="center" wrapText="1"/>
    </xf>
    <xf numFmtId="176" fontId="42" fillId="0" borderId="2" xfId="32" applyFont="1" applyFill="1" applyBorder="1" applyAlignment="1" applyProtection="1">
      <alignment horizontal="center" vertical="center" shrinkToFit="1"/>
    </xf>
    <xf numFmtId="176" fontId="42" fillId="0" borderId="1" xfId="32" applyFont="1" applyFill="1" applyBorder="1" applyAlignment="1" applyProtection="1">
      <alignment horizontal="center" vertical="center" shrinkToFit="1"/>
    </xf>
    <xf numFmtId="0" fontId="29" fillId="2" borderId="0" xfId="0" applyFont="1" applyFill="1"/>
    <xf numFmtId="176" fontId="31" fillId="0" borderId="0" xfId="32" applyFont="1" applyFill="1" applyBorder="1" applyAlignment="1" applyProtection="1">
      <alignment horizontal="left"/>
    </xf>
    <xf numFmtId="0" fontId="31" fillId="0" borderId="0" xfId="0" applyFont="1" applyFill="1" applyAlignment="1">
      <alignment horizontal="left"/>
    </xf>
    <xf numFmtId="0" fontId="31" fillId="0" borderId="0" xfId="0" applyFont="1" applyFill="1" applyBorder="1" applyAlignment="1"/>
    <xf numFmtId="0" fontId="31" fillId="0" borderId="0" xfId="0" applyFont="1" applyFill="1" applyBorder="1" applyAlignment="1">
      <alignment horizontal="left" wrapText="1"/>
    </xf>
    <xf numFmtId="0" fontId="33" fillId="0" borderId="0" xfId="0" applyFont="1" applyFill="1" applyBorder="1" applyAlignment="1">
      <alignment horizontal="centerContinuous"/>
    </xf>
    <xf numFmtId="0" fontId="29" fillId="0" borderId="0" xfId="0" applyFont="1" applyFill="1" applyBorder="1" applyAlignment="1">
      <alignment horizontal="centerContinuous"/>
    </xf>
    <xf numFmtId="0" fontId="31" fillId="0" borderId="0" xfId="0" applyFont="1" applyFill="1" applyBorder="1"/>
    <xf numFmtId="0" fontId="29" fillId="0" borderId="0" xfId="0" applyFont="1" applyFill="1" applyAlignment="1">
      <alignment horizontal="center" vertical="top"/>
    </xf>
    <xf numFmtId="0" fontId="29" fillId="0" borderId="0" xfId="0" applyFont="1" applyFill="1" applyAlignment="1">
      <alignment horizontal="center"/>
    </xf>
    <xf numFmtId="0" fontId="29" fillId="0" borderId="4" xfId="0" applyFont="1" applyFill="1" applyBorder="1" applyAlignment="1">
      <alignment horizontal="center" vertical="top"/>
    </xf>
    <xf numFmtId="176" fontId="29" fillId="0" borderId="2" xfId="32" applyFont="1" applyFill="1" applyBorder="1" applyAlignment="1" applyProtection="1">
      <alignment horizontal="center" vertical="center" shrinkToFit="1"/>
    </xf>
    <xf numFmtId="176" fontId="29" fillId="0" borderId="1" xfId="32" applyFont="1" applyFill="1" applyBorder="1" applyAlignment="1" applyProtection="1">
      <alignment horizontal="center" vertical="center" shrinkToFit="1"/>
    </xf>
    <xf numFmtId="0" fontId="31" fillId="0" borderId="0" xfId="0" applyFont="1" applyFill="1" applyBorder="1" applyAlignment="1">
      <alignment horizontal="center"/>
    </xf>
    <xf numFmtId="176" fontId="31" fillId="0" borderId="0" xfId="32" applyFont="1" applyFill="1" applyBorder="1" applyAlignment="1" applyProtection="1">
      <alignment horizontal="center" shrinkToFit="1"/>
    </xf>
    <xf numFmtId="0" fontId="31" fillId="0" borderId="0" xfId="0" applyFont="1" applyFill="1" applyAlignment="1">
      <alignment horizontal="center"/>
    </xf>
    <xf numFmtId="0" fontId="29" fillId="0" borderId="0" xfId="0" applyFont="1" applyFill="1" applyBorder="1" applyAlignment="1">
      <alignment horizontal="right"/>
    </xf>
    <xf numFmtId="0" fontId="31" fillId="0" borderId="0" xfId="0" applyFont="1" applyFill="1" applyBorder="1" applyAlignment="1" applyProtection="1">
      <alignment horizontal="right"/>
    </xf>
    <xf numFmtId="0" fontId="29" fillId="0" borderId="0" xfId="0" applyFont="1" applyFill="1" applyAlignment="1">
      <alignment horizontal="right"/>
    </xf>
    <xf numFmtId="0" fontId="31" fillId="0" borderId="3" xfId="0" applyFont="1" applyFill="1" applyBorder="1" applyAlignment="1">
      <alignment horizontal="center"/>
    </xf>
    <xf numFmtId="176" fontId="31" fillId="0" borderId="0" xfId="32" applyFont="1" applyFill="1" applyBorder="1" applyAlignment="1" applyProtection="1">
      <alignment shrinkToFit="1"/>
    </xf>
    <xf numFmtId="0" fontId="41" fillId="0" borderId="4" xfId="0" applyFont="1" applyFill="1" applyBorder="1" applyAlignment="1">
      <alignment horizontal="center"/>
    </xf>
    <xf numFmtId="176" fontId="41" fillId="34" borderId="0" xfId="32" applyFont="1" applyFill="1" applyBorder="1" applyProtection="1"/>
    <xf numFmtId="0" fontId="41" fillId="0" borderId="0" xfId="0" applyFont="1" applyFill="1"/>
    <xf numFmtId="176" fontId="31" fillId="0" borderId="0" xfId="32" applyFont="1" applyFill="1" applyBorder="1" applyAlignment="1" applyProtection="1"/>
    <xf numFmtId="0" fontId="29" fillId="0" borderId="0" xfId="0" applyNumberFormat="1" applyFont="1" applyFill="1" applyBorder="1" applyAlignment="1">
      <alignment vertical="top"/>
    </xf>
    <xf numFmtId="0" fontId="29" fillId="0" borderId="0" xfId="32" applyNumberFormat="1" applyFont="1" applyFill="1" applyBorder="1" applyAlignment="1" applyProtection="1">
      <alignment vertical="top"/>
    </xf>
    <xf numFmtId="0" fontId="30" fillId="0" borderId="0" xfId="0" applyFont="1" applyFill="1" applyAlignment="1">
      <alignment vertical="center"/>
    </xf>
    <xf numFmtId="176" fontId="29" fillId="0" borderId="0" xfId="32" applyFont="1" applyFill="1" applyBorder="1" applyAlignment="1" applyProtection="1">
      <alignment shrinkToFit="1"/>
    </xf>
    <xf numFmtId="176" fontId="29" fillId="0" borderId="0" xfId="32" applyFont="1" applyFill="1" applyBorder="1" applyAlignment="1" applyProtection="1">
      <alignment horizontal="right" shrinkToFit="1"/>
    </xf>
    <xf numFmtId="0" fontId="29" fillId="0" borderId="0" xfId="0" applyFont="1" applyFill="1" applyAlignment="1"/>
    <xf numFmtId="176" fontId="32" fillId="34" borderId="1" xfId="32" applyFont="1" applyFill="1" applyBorder="1" applyProtection="1"/>
    <xf numFmtId="176" fontId="39" fillId="0" borderId="0" xfId="32" applyFont="1" applyFill="1" applyBorder="1" applyAlignment="1" applyProtection="1"/>
    <xf numFmtId="0" fontId="39" fillId="0" borderId="0" xfId="0" applyFont="1" applyFill="1" applyBorder="1" applyAlignment="1" applyProtection="1">
      <alignment horizontal="right"/>
    </xf>
    <xf numFmtId="0" fontId="29" fillId="0" borderId="0" xfId="0" applyNumberFormat="1" applyFont="1" applyFill="1" applyBorder="1" applyAlignment="1" applyProtection="1">
      <alignment horizontal="right" vertical="top"/>
    </xf>
    <xf numFmtId="176" fontId="31" fillId="0" borderId="0" xfId="32" applyFont="1" applyFill="1" applyBorder="1" applyAlignment="1" applyProtection="1">
      <alignment horizontal="right" shrinkToFit="1"/>
    </xf>
    <xf numFmtId="176" fontId="41" fillId="35" borderId="1" xfId="32" applyFont="1" applyFill="1" applyBorder="1" applyProtection="1"/>
    <xf numFmtId="176" fontId="41" fillId="35" borderId="1" xfId="32" applyFont="1" applyFill="1" applyBorder="1" applyAlignment="1" applyProtection="1">
      <alignment horizontal="right"/>
    </xf>
    <xf numFmtId="0" fontId="43" fillId="0" borderId="0" xfId="49" applyFont="1" applyAlignment="1">
      <alignment horizontal="centerContinuous"/>
    </xf>
    <xf numFmtId="0" fontId="31" fillId="37" borderId="8" xfId="0" applyFont="1" applyFill="1" applyBorder="1" applyAlignment="1">
      <alignment horizontal="center" vertical="center"/>
    </xf>
    <xf numFmtId="0" fontId="31" fillId="37" borderId="16" xfId="0" applyFont="1" applyFill="1" applyBorder="1" applyAlignment="1">
      <alignment horizontal="centerContinuous" vertical="center"/>
    </xf>
    <xf numFmtId="0" fontId="31" fillId="37" borderId="3" xfId="0" applyFont="1" applyFill="1" applyBorder="1" applyAlignment="1">
      <alignment horizontal="center" vertical="center"/>
    </xf>
    <xf numFmtId="0" fontId="31" fillId="37" borderId="17" xfId="0" applyFont="1" applyFill="1" applyBorder="1" applyAlignment="1">
      <alignment horizontal="center" vertical="center" shrinkToFit="1"/>
    </xf>
    <xf numFmtId="0" fontId="31" fillId="37" borderId="17" xfId="0" applyFont="1" applyFill="1" applyBorder="1" applyAlignment="1">
      <alignment horizontal="center" vertical="center"/>
    </xf>
    <xf numFmtId="0" fontId="31" fillId="37" borderId="6" xfId="0" applyFont="1" applyFill="1" applyBorder="1" applyAlignment="1">
      <alignment horizontal="centerContinuous" vertical="center"/>
    </xf>
    <xf numFmtId="0" fontId="31" fillId="37" borderId="3" xfId="0" applyFont="1" applyFill="1" applyBorder="1" applyAlignment="1">
      <alignment horizontal="center" vertical="center" shrinkToFit="1"/>
    </xf>
    <xf numFmtId="0" fontId="31" fillId="37" borderId="0" xfId="0" applyFont="1" applyFill="1" applyBorder="1" applyAlignment="1">
      <alignment horizontal="center" vertical="center"/>
    </xf>
    <xf numFmtId="0" fontId="31" fillId="37" borderId="4" xfId="0" applyFont="1" applyFill="1" applyBorder="1" applyAlignment="1">
      <alignment horizontal="center" vertical="center"/>
    </xf>
    <xf numFmtId="0" fontId="29" fillId="37" borderId="16" xfId="0" applyFont="1" applyFill="1" applyBorder="1" applyAlignment="1">
      <alignment horizontal="centerContinuous" vertical="center"/>
    </xf>
    <xf numFmtId="0" fontId="29" fillId="37" borderId="17" xfId="0" applyFont="1" applyFill="1" applyBorder="1" applyAlignment="1">
      <alignment horizontal="center" vertical="center" shrinkToFit="1"/>
    </xf>
    <xf numFmtId="0" fontId="26" fillId="37" borderId="3" xfId="0" applyFont="1" applyFill="1" applyBorder="1" applyAlignment="1">
      <alignment horizontal="center" vertical="center"/>
    </xf>
    <xf numFmtId="0" fontId="29" fillId="37" borderId="17" xfId="0" applyFont="1" applyFill="1" applyBorder="1" applyAlignment="1">
      <alignment horizontal="center" vertical="center"/>
    </xf>
    <xf numFmtId="0" fontId="29" fillId="37" borderId="6" xfId="0" applyFont="1" applyFill="1" applyBorder="1" applyAlignment="1">
      <alignment horizontal="centerContinuous" vertical="center"/>
    </xf>
    <xf numFmtId="0" fontId="29" fillId="37" borderId="3" xfId="0" applyFont="1" applyFill="1" applyBorder="1" applyAlignment="1">
      <alignment horizontal="center" vertical="center"/>
    </xf>
    <xf numFmtId="0" fontId="29" fillId="37" borderId="0" xfId="0" applyFont="1" applyFill="1" applyBorder="1" applyAlignment="1">
      <alignment horizontal="center" vertical="center"/>
    </xf>
    <xf numFmtId="0" fontId="29" fillId="37" borderId="3" xfId="0" applyFont="1" applyFill="1" applyBorder="1" applyAlignment="1">
      <alignment horizontal="center" vertical="center" shrinkToFit="1"/>
    </xf>
    <xf numFmtId="0" fontId="29" fillId="37" borderId="0" xfId="0" applyFont="1" applyFill="1" applyBorder="1" applyAlignment="1">
      <alignment horizontal="center" vertical="center" shrinkToFit="1"/>
    </xf>
    <xf numFmtId="0" fontId="29" fillId="37" borderId="4" xfId="0" applyFont="1" applyFill="1" applyBorder="1" applyAlignment="1">
      <alignment horizontal="center" vertical="center"/>
    </xf>
    <xf numFmtId="0" fontId="29" fillId="37" borderId="4" xfId="0" applyFont="1" applyFill="1" applyBorder="1" applyAlignment="1">
      <alignment horizontal="center" vertical="center" shrinkToFit="1"/>
    </xf>
    <xf numFmtId="0" fontId="29" fillId="37" borderId="1" xfId="0" applyFont="1" applyFill="1" applyBorder="1" applyAlignment="1">
      <alignment horizontal="center" vertical="center" shrinkToFit="1"/>
    </xf>
    <xf numFmtId="0" fontId="31" fillId="37" borderId="10" xfId="0" applyFont="1" applyFill="1" applyBorder="1" applyAlignment="1">
      <alignment horizontal="center" vertical="center" shrinkToFit="1"/>
    </xf>
    <xf numFmtId="0" fontId="31" fillId="37" borderId="8" xfId="0" applyFont="1" applyFill="1" applyBorder="1" applyAlignment="1">
      <alignment horizontal="center" vertical="center" shrinkToFit="1"/>
    </xf>
    <xf numFmtId="0" fontId="31" fillId="37" borderId="9" xfId="0" applyFont="1" applyFill="1" applyBorder="1" applyAlignment="1">
      <alignment horizontal="centerContinuous" vertical="center" shrinkToFit="1"/>
    </xf>
    <xf numFmtId="0" fontId="31" fillId="37" borderId="13" xfId="0" applyFont="1" applyFill="1" applyBorder="1" applyAlignment="1">
      <alignment horizontal="center" vertical="center" shrinkToFit="1"/>
    </xf>
    <xf numFmtId="0" fontId="31" fillId="37" borderId="0" xfId="0" applyFont="1" applyFill="1" applyBorder="1" applyAlignment="1">
      <alignment horizontal="centerContinuous" vertical="center" shrinkToFit="1"/>
    </xf>
    <xf numFmtId="0" fontId="29" fillId="37" borderId="13" xfId="0" applyFont="1" applyFill="1" applyBorder="1" applyAlignment="1">
      <alignment horizontal="center" vertical="center" shrinkToFit="1"/>
    </xf>
    <xf numFmtId="0" fontId="29" fillId="37" borderId="5" xfId="0" applyFont="1" applyFill="1" applyBorder="1" applyAlignment="1">
      <alignment horizontal="center" vertical="center" shrinkToFit="1"/>
    </xf>
    <xf numFmtId="0" fontId="29" fillId="37" borderId="15" xfId="0" applyFont="1" applyFill="1" applyBorder="1" applyAlignment="1">
      <alignment horizontal="center" vertical="center" shrinkToFit="1"/>
    </xf>
    <xf numFmtId="0" fontId="29" fillId="37" borderId="8" xfId="0" applyFont="1" applyFill="1" applyBorder="1" applyAlignment="1">
      <alignment horizontal="center" vertical="center"/>
    </xf>
    <xf numFmtId="0" fontId="35" fillId="37" borderId="9" xfId="0" applyFont="1" applyFill="1" applyBorder="1" applyAlignment="1">
      <alignment horizontal="center" vertical="center"/>
    </xf>
    <xf numFmtId="0" fontId="35" fillId="37" borderId="12" xfId="0" applyFont="1" applyFill="1" applyBorder="1" applyAlignment="1">
      <alignment horizontal="center" vertical="center"/>
    </xf>
    <xf numFmtId="0" fontId="35" fillId="37" borderId="10" xfId="0" applyFont="1" applyFill="1" applyBorder="1" applyAlignment="1">
      <alignment horizontal="center" vertical="center"/>
    </xf>
    <xf numFmtId="0" fontId="35" fillId="37" borderId="3" xfId="0" applyFont="1" applyFill="1" applyBorder="1" applyAlignment="1">
      <alignment horizontal="center" vertical="center"/>
    </xf>
    <xf numFmtId="0" fontId="35" fillId="37" borderId="13" xfId="0" applyFont="1" applyFill="1" applyBorder="1" applyAlignment="1">
      <alignment horizontal="center" vertical="center"/>
    </xf>
    <xf numFmtId="0" fontId="35" fillId="37" borderId="14" xfId="0" applyFont="1" applyFill="1" applyBorder="1" applyAlignment="1">
      <alignment horizontal="center" vertical="center"/>
    </xf>
    <xf numFmtId="0" fontId="35" fillId="37" borderId="0" xfId="0" applyFont="1" applyFill="1" applyBorder="1" applyAlignment="1">
      <alignment horizontal="center" vertical="center"/>
    </xf>
    <xf numFmtId="0" fontId="35" fillId="37" borderId="5" xfId="0" applyFont="1" applyFill="1" applyBorder="1" applyAlignment="1">
      <alignment horizontal="center" vertical="center"/>
    </xf>
    <xf numFmtId="0" fontId="35" fillId="37" borderId="15" xfId="0" applyFont="1" applyFill="1" applyBorder="1" applyAlignment="1">
      <alignment horizontal="center" vertical="center"/>
    </xf>
    <xf numFmtId="0" fontId="35" fillId="37" borderId="4" xfId="0" applyFont="1" applyFill="1" applyBorder="1" applyAlignment="1">
      <alignment horizontal="center" vertical="center" shrinkToFit="1"/>
    </xf>
    <xf numFmtId="0" fontId="34" fillId="37" borderId="4" xfId="0" applyFont="1" applyFill="1" applyBorder="1" applyAlignment="1">
      <alignment horizontal="center" vertical="center" wrapText="1"/>
    </xf>
    <xf numFmtId="0" fontId="35" fillId="37" borderId="1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/>
    </xf>
    <xf numFmtId="176" fontId="35" fillId="0" borderId="0" xfId="32" applyFont="1" applyFill="1" applyBorder="1" applyProtection="1">
      <protection locked="0"/>
    </xf>
    <xf numFmtId="0" fontId="31" fillId="37" borderId="4" xfId="0" applyFont="1" applyFill="1" applyBorder="1" applyAlignment="1">
      <alignment horizontal="center" vertical="center"/>
    </xf>
    <xf numFmtId="0" fontId="31" fillId="37" borderId="1" xfId="0" applyFont="1" applyFill="1" applyBorder="1" applyAlignment="1">
      <alignment horizontal="center" vertical="center" shrinkToFit="1"/>
    </xf>
    <xf numFmtId="0" fontId="31" fillId="37" borderId="4" xfId="0" applyFont="1" applyFill="1" applyBorder="1" applyAlignment="1">
      <alignment horizontal="center" vertical="center" shrinkToFit="1"/>
    </xf>
    <xf numFmtId="0" fontId="31" fillId="37" borderId="0" xfId="0" applyFont="1" applyFill="1" applyBorder="1" applyAlignment="1">
      <alignment horizontal="center" vertical="center" shrinkToFit="1"/>
    </xf>
    <xf numFmtId="0" fontId="31" fillId="37" borderId="3" xfId="0" applyFont="1" applyFill="1" applyBorder="1" applyAlignment="1">
      <alignment horizontal="center" vertical="center" shrinkToFit="1"/>
    </xf>
    <xf numFmtId="0" fontId="31" fillId="37" borderId="3" xfId="0" applyFont="1" applyFill="1" applyBorder="1" applyAlignment="1">
      <alignment horizontal="center" vertical="center"/>
    </xf>
    <xf numFmtId="0" fontId="31" fillId="37" borderId="0" xfId="0" applyFont="1" applyFill="1" applyBorder="1" applyAlignment="1">
      <alignment horizontal="center" vertical="center"/>
    </xf>
    <xf numFmtId="0" fontId="29" fillId="37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right"/>
    </xf>
    <xf numFmtId="0" fontId="41" fillId="0" borderId="0" xfId="0" applyFont="1" applyFill="1" applyBorder="1" applyAlignment="1">
      <alignment horizontal="center"/>
    </xf>
    <xf numFmtId="176" fontId="41" fillId="0" borderId="0" xfId="32" applyFont="1" applyFill="1" applyBorder="1" applyProtection="1"/>
    <xf numFmtId="176" fontId="41" fillId="0" borderId="0" xfId="32" applyFont="1" applyFill="1" applyBorder="1" applyAlignment="1" applyProtection="1">
      <alignment horizontal="right"/>
    </xf>
    <xf numFmtId="0" fontId="26" fillId="0" borderId="0" xfId="0" applyNumberFormat="1" applyFont="1" applyFill="1" applyAlignment="1">
      <alignment horizontal="right" vertical="top"/>
    </xf>
    <xf numFmtId="0" fontId="26" fillId="0" borderId="0" xfId="0" applyNumberFormat="1" applyFont="1" applyFill="1" applyAlignment="1">
      <alignment vertical="top"/>
    </xf>
    <xf numFmtId="0" fontId="44" fillId="0" borderId="0" xfId="0" applyFont="1" applyFill="1" applyAlignment="1">
      <alignment horizontal="centerContinuous" vertical="center"/>
    </xf>
    <xf numFmtId="0" fontId="46" fillId="0" borderId="0" xfId="0" applyFont="1" applyFill="1" applyAlignment="1">
      <alignment horizontal="centerContinuous" vertical="center"/>
    </xf>
    <xf numFmtId="0" fontId="46" fillId="0" borderId="0" xfId="0" applyFont="1" applyFill="1" applyAlignment="1">
      <alignment vertical="center"/>
    </xf>
    <xf numFmtId="0" fontId="29" fillId="37" borderId="3" xfId="0" applyFont="1" applyFill="1" applyBorder="1" applyAlignment="1">
      <alignment horizontal="center" vertical="center"/>
    </xf>
    <xf numFmtId="0" fontId="29" fillId="37" borderId="4" xfId="0" applyFont="1" applyFill="1" applyBorder="1" applyAlignment="1">
      <alignment horizontal="center" vertical="center"/>
    </xf>
    <xf numFmtId="0" fontId="29" fillId="37" borderId="17" xfId="0" applyFont="1" applyFill="1" applyBorder="1" applyAlignment="1">
      <alignment horizontal="center" vertical="center"/>
    </xf>
    <xf numFmtId="0" fontId="29" fillId="37" borderId="0" xfId="0" applyFont="1" applyFill="1" applyBorder="1" applyAlignment="1">
      <alignment horizontal="center" vertical="center"/>
    </xf>
    <xf numFmtId="0" fontId="29" fillId="37" borderId="0" xfId="0" applyFont="1" applyFill="1" applyBorder="1" applyAlignment="1">
      <alignment horizontal="center" vertical="center" shrinkToFit="1"/>
    </xf>
    <xf numFmtId="0" fontId="29" fillId="37" borderId="3" xfId="0" applyFont="1" applyFill="1" applyBorder="1" applyAlignment="1">
      <alignment horizontal="center" vertical="center" shrinkToFit="1"/>
    </xf>
    <xf numFmtId="176" fontId="35" fillId="0" borderId="0" xfId="32" applyFont="1" applyFill="1" applyBorder="1" applyAlignment="1" applyProtection="1">
      <alignment horizontal="right"/>
    </xf>
    <xf numFmtId="0" fontId="35" fillId="0" borderId="3" xfId="0" applyFont="1" applyFill="1" applyBorder="1" applyAlignment="1">
      <alignment horizontal="distributed"/>
    </xf>
    <xf numFmtId="176" fontId="35" fillId="0" borderId="0" xfId="32" applyFont="1" applyFill="1" applyAlignment="1" applyProtection="1">
      <alignment horizontal="right"/>
      <protection locked="0"/>
    </xf>
    <xf numFmtId="176" fontId="35" fillId="0" borderId="0" xfId="32" applyFont="1" applyFill="1" applyBorder="1" applyAlignment="1" applyProtection="1">
      <alignment horizontal="right"/>
      <protection locked="0"/>
    </xf>
    <xf numFmtId="0" fontId="35" fillId="0" borderId="4" xfId="0" applyFont="1" applyFill="1" applyBorder="1" applyAlignment="1">
      <alignment horizontal="center"/>
    </xf>
    <xf numFmtId="176" fontId="35" fillId="0" borderId="2" xfId="32" applyFont="1" applyFill="1" applyBorder="1" applyAlignment="1" applyProtection="1"/>
    <xf numFmtId="176" fontId="35" fillId="0" borderId="1" xfId="32" applyFont="1" applyFill="1" applyBorder="1" applyAlignment="1" applyProtection="1"/>
    <xf numFmtId="176" fontId="35" fillId="0" borderId="1" xfId="32" applyFont="1" applyFill="1" applyBorder="1" applyAlignment="1" applyProtection="1">
      <protection locked="0"/>
    </xf>
    <xf numFmtId="0" fontId="38" fillId="0" borderId="4" xfId="0" applyFont="1" applyFill="1" applyBorder="1" applyAlignment="1">
      <alignment horizontal="center"/>
    </xf>
    <xf numFmtId="0" fontId="36" fillId="37" borderId="5" xfId="0" applyFont="1" applyFill="1" applyBorder="1" applyAlignment="1">
      <alignment horizontal="center" vertical="center"/>
    </xf>
    <xf numFmtId="0" fontId="36" fillId="37" borderId="3" xfId="0" applyFont="1" applyFill="1" applyBorder="1" applyAlignment="1">
      <alignment horizontal="center" vertical="center"/>
    </xf>
    <xf numFmtId="0" fontId="35" fillId="37" borderId="2" xfId="0" applyFont="1" applyFill="1" applyBorder="1" applyAlignment="1">
      <alignment horizontal="center" vertical="center"/>
    </xf>
    <xf numFmtId="0" fontId="35" fillId="37" borderId="4" xfId="0" applyFont="1" applyFill="1" applyBorder="1" applyAlignment="1">
      <alignment horizontal="center" vertical="center"/>
    </xf>
    <xf numFmtId="0" fontId="34" fillId="37" borderId="3" xfId="0" applyFont="1" applyFill="1" applyBorder="1" applyAlignment="1">
      <alignment horizontal="center" vertical="center"/>
    </xf>
    <xf numFmtId="0" fontId="35" fillId="37" borderId="11" xfId="0" applyFont="1" applyFill="1" applyBorder="1" applyAlignment="1">
      <alignment horizontal="center" vertical="center"/>
    </xf>
    <xf numFmtId="0" fontId="35" fillId="37" borderId="8" xfId="0" applyFont="1" applyFill="1" applyBorder="1" applyAlignment="1">
      <alignment horizontal="center" vertical="center"/>
    </xf>
    <xf numFmtId="0" fontId="35" fillId="37" borderId="15" xfId="0" applyFont="1" applyFill="1" applyBorder="1" applyAlignment="1">
      <alignment horizontal="center" vertical="center" wrapText="1"/>
    </xf>
    <xf numFmtId="176" fontId="34" fillId="0" borderId="0" xfId="32" applyFont="1" applyFill="1" applyBorder="1" applyAlignment="1" applyProtection="1">
      <alignment horizontal="right" shrinkToFit="1"/>
    </xf>
    <xf numFmtId="176" fontId="34" fillId="0" borderId="0" xfId="32" applyFont="1" applyFill="1" applyBorder="1" applyAlignment="1" applyProtection="1">
      <alignment horizontal="center" shrinkToFit="1"/>
    </xf>
    <xf numFmtId="176" fontId="34" fillId="0" borderId="0" xfId="32" applyFont="1" applyFill="1" applyBorder="1" applyAlignment="1" applyProtection="1">
      <alignment horizontal="right"/>
    </xf>
    <xf numFmtId="0" fontId="34" fillId="0" borderId="0" xfId="0" applyFont="1" applyFill="1" applyAlignment="1">
      <alignment horizontal="right"/>
    </xf>
    <xf numFmtId="0" fontId="34" fillId="0" borderId="1" xfId="0" applyFont="1" applyFill="1" applyBorder="1"/>
    <xf numFmtId="0" fontId="36" fillId="37" borderId="0" xfId="0" applyFont="1" applyFill="1" applyBorder="1" applyAlignment="1">
      <alignment horizontal="centerContinuous" vertical="center"/>
    </xf>
    <xf numFmtId="0" fontId="36" fillId="37" borderId="3" xfId="0" applyFont="1" applyFill="1" applyBorder="1" applyAlignment="1">
      <alignment horizontal="centerContinuous" vertical="center"/>
    </xf>
    <xf numFmtId="0" fontId="35" fillId="37" borderId="0" xfId="0" applyFont="1" applyFill="1" applyBorder="1" applyAlignment="1">
      <alignment horizontal="centerContinuous" vertical="center" shrinkToFit="1"/>
    </xf>
    <xf numFmtId="0" fontId="35" fillId="37" borderId="0" xfId="0" applyFont="1" applyFill="1" applyBorder="1" applyAlignment="1">
      <alignment horizontal="centerContinuous" vertical="center"/>
    </xf>
    <xf numFmtId="0" fontId="35" fillId="37" borderId="3" xfId="0" applyFont="1" applyFill="1" applyBorder="1" applyAlignment="1">
      <alignment horizontal="centerContinuous" vertical="center"/>
    </xf>
    <xf numFmtId="0" fontId="35" fillId="37" borderId="5" xfId="0" applyFont="1" applyFill="1" applyBorder="1" applyAlignment="1">
      <alignment horizontal="centerContinuous" vertical="center"/>
    </xf>
    <xf numFmtId="0" fontId="34" fillId="37" borderId="5" xfId="0" applyFont="1" applyFill="1" applyBorder="1" applyAlignment="1">
      <alignment horizontal="centerContinuous" vertical="center" shrinkToFit="1"/>
    </xf>
    <xf numFmtId="0" fontId="34" fillId="37" borderId="0" xfId="0" applyFont="1" applyFill="1" applyBorder="1" applyAlignment="1">
      <alignment horizontal="centerContinuous" vertical="center" shrinkToFit="1"/>
    </xf>
    <xf numFmtId="0" fontId="34" fillId="37" borderId="3" xfId="0" applyFont="1" applyFill="1" applyBorder="1" applyAlignment="1">
      <alignment horizontal="centerContinuous" vertical="center" shrinkToFit="1"/>
    </xf>
    <xf numFmtId="0" fontId="34" fillId="37" borderId="5" xfId="0" applyFont="1" applyFill="1" applyBorder="1" applyAlignment="1">
      <alignment horizontal="centerContinuous" vertical="center"/>
    </xf>
    <xf numFmtId="0" fontId="34" fillId="37" borderId="3" xfId="0" applyFont="1" applyFill="1" applyBorder="1" applyAlignment="1">
      <alignment horizontal="centerContinuous" vertical="center"/>
    </xf>
    <xf numFmtId="0" fontId="34" fillId="37" borderId="0" xfId="0" applyFont="1" applyFill="1" applyBorder="1" applyAlignment="1">
      <alignment horizontal="centerContinuous" vertical="center"/>
    </xf>
    <xf numFmtId="0" fontId="34" fillId="37" borderId="2" xfId="0" applyFont="1" applyFill="1" applyBorder="1" applyAlignment="1">
      <alignment horizontal="centerContinuous" vertical="center"/>
    </xf>
    <xf numFmtId="0" fontId="34" fillId="37" borderId="4" xfId="0" applyFont="1" applyFill="1" applyBorder="1" applyAlignment="1">
      <alignment horizontal="centerContinuous" vertical="center"/>
    </xf>
    <xf numFmtId="0" fontId="34" fillId="37" borderId="1" xfId="0" applyFont="1" applyFill="1" applyBorder="1" applyAlignment="1">
      <alignment horizontal="centerContinuous" vertical="center"/>
    </xf>
    <xf numFmtId="0" fontId="49" fillId="37" borderId="4" xfId="0" applyFont="1" applyFill="1" applyBorder="1" applyAlignment="1">
      <alignment horizontal="center" vertical="center"/>
    </xf>
    <xf numFmtId="0" fontId="49" fillId="37" borderId="1" xfId="0" applyFont="1" applyFill="1" applyBorder="1" applyAlignment="1">
      <alignment horizontal="center" vertical="center"/>
    </xf>
    <xf numFmtId="41" fontId="35" fillId="0" borderId="0" xfId="32" applyNumberFormat="1" applyFont="1" applyFill="1" applyAlignment="1" applyProtection="1">
      <alignment horizontal="right"/>
    </xf>
    <xf numFmtId="41" fontId="35" fillId="0" borderId="0" xfId="32" applyNumberFormat="1" applyFont="1" applyFill="1" applyBorder="1" applyAlignment="1" applyProtection="1">
      <alignment horizontal="right"/>
    </xf>
    <xf numFmtId="176" fontId="35" fillId="0" borderId="0" xfId="32" applyFont="1" applyFill="1" applyBorder="1" applyProtection="1"/>
    <xf numFmtId="41" fontId="35" fillId="0" borderId="0" xfId="32" applyNumberFormat="1" applyFont="1" applyFill="1" applyAlignment="1" applyProtection="1">
      <alignment horizontal="right"/>
      <protection locked="0"/>
    </xf>
    <xf numFmtId="41" fontId="35" fillId="0" borderId="0" xfId="32" applyNumberFormat="1" applyFont="1" applyFill="1" applyBorder="1" applyAlignment="1" applyProtection="1">
      <alignment horizontal="right"/>
      <protection locked="0"/>
    </xf>
    <xf numFmtId="176" fontId="35" fillId="36" borderId="0" xfId="32" applyFont="1" applyFill="1" applyBorder="1" applyAlignment="1">
      <alignment vertical="center"/>
    </xf>
    <xf numFmtId="176" fontId="35" fillId="0" borderId="1" xfId="32" applyFont="1" applyFill="1" applyBorder="1" applyProtection="1"/>
    <xf numFmtId="0" fontId="34" fillId="0" borderId="0" xfId="0" applyFont="1" applyFill="1" applyProtection="1"/>
    <xf numFmtId="176" fontId="34" fillId="0" borderId="0" xfId="0" applyNumberFormat="1" applyFont="1" applyFill="1" applyProtection="1"/>
    <xf numFmtId="176" fontId="34" fillId="0" borderId="0" xfId="0" applyNumberFormat="1" applyFont="1" applyFill="1" applyBorder="1" applyProtection="1"/>
    <xf numFmtId="0" fontId="34" fillId="0" borderId="0" xfId="0" applyFont="1" applyFill="1" applyBorder="1" applyProtection="1"/>
    <xf numFmtId="0" fontId="36" fillId="0" borderId="0" xfId="0" applyNumberFormat="1" applyFont="1" applyFill="1" applyAlignment="1">
      <alignment vertical="top"/>
    </xf>
    <xf numFmtId="0" fontId="51" fillId="0" borderId="0" xfId="0" applyFont="1" applyFill="1" applyAlignment="1">
      <alignment vertical="center"/>
    </xf>
    <xf numFmtId="0" fontId="52" fillId="0" borderId="0" xfId="0" applyFont="1" applyFill="1" applyAlignment="1">
      <alignment horizontal="centerContinuous"/>
    </xf>
    <xf numFmtId="0" fontId="35" fillId="0" borderId="0" xfId="0" applyFont="1" applyFill="1" applyAlignment="1">
      <alignment horizontal="centerContinuous"/>
    </xf>
    <xf numFmtId="0" fontId="34" fillId="0" borderId="1" xfId="0" applyFont="1" applyFill="1" applyBorder="1" applyAlignment="1">
      <alignment horizontal="right"/>
    </xf>
    <xf numFmtId="0" fontId="34" fillId="0" borderId="1" xfId="0" applyFont="1" applyFill="1" applyBorder="1" applyAlignment="1">
      <alignment horizontal="left"/>
    </xf>
    <xf numFmtId="0" fontId="53" fillId="0" borderId="0" xfId="0" applyFont="1" applyFill="1" applyAlignment="1">
      <alignment vertical="center"/>
    </xf>
    <xf numFmtId="0" fontId="53" fillId="37" borderId="5" xfId="0" applyFont="1" applyFill="1" applyBorder="1" applyAlignment="1">
      <alignment horizontal="centerContinuous" vertical="center"/>
    </xf>
    <xf numFmtId="0" fontId="53" fillId="37" borderId="3" xfId="0" applyFont="1" applyFill="1" applyBorder="1" applyAlignment="1">
      <alignment horizontal="centerContinuous" vertical="center"/>
    </xf>
    <xf numFmtId="0" fontId="53" fillId="37" borderId="5" xfId="0" applyFont="1" applyFill="1" applyBorder="1" applyAlignment="1">
      <alignment horizontal="centerContinuous" vertical="center" shrinkToFit="1"/>
    </xf>
    <xf numFmtId="0" fontId="53" fillId="37" borderId="3" xfId="0" applyFont="1" applyFill="1" applyBorder="1" applyAlignment="1">
      <alignment horizontal="centerContinuous" vertical="center" shrinkToFit="1"/>
    </xf>
    <xf numFmtId="0" fontId="53" fillId="37" borderId="5" xfId="0" applyFont="1" applyFill="1" applyBorder="1" applyAlignment="1">
      <alignment horizontal="centerContinuous" vertical="center" wrapText="1"/>
    </xf>
    <xf numFmtId="0" fontId="53" fillId="37" borderId="3" xfId="0" applyFont="1" applyFill="1" applyBorder="1" applyAlignment="1">
      <alignment horizontal="centerContinuous" vertical="center" wrapText="1"/>
    </xf>
    <xf numFmtId="0" fontId="53" fillId="37" borderId="0" xfId="0" applyFont="1" applyFill="1" applyBorder="1" applyAlignment="1">
      <alignment horizontal="centerContinuous" vertical="center" shrinkToFit="1"/>
    </xf>
    <xf numFmtId="0" fontId="53" fillId="37" borderId="2" xfId="0" applyFont="1" applyFill="1" applyBorder="1" applyAlignment="1">
      <alignment horizontal="centerContinuous" vertical="center"/>
    </xf>
    <xf numFmtId="0" fontId="53" fillId="37" borderId="4" xfId="0" applyFont="1" applyFill="1" applyBorder="1" applyAlignment="1">
      <alignment horizontal="centerContinuous" vertical="center"/>
    </xf>
    <xf numFmtId="0" fontId="53" fillId="0" borderId="0" xfId="0" applyFont="1" applyFill="1" applyAlignment="1">
      <alignment horizontal="center" vertical="center"/>
    </xf>
    <xf numFmtId="0" fontId="49" fillId="0" borderId="0" xfId="0" applyFont="1" applyFill="1" applyAlignment="1">
      <alignment vertical="center"/>
    </xf>
    <xf numFmtId="176" fontId="35" fillId="0" borderId="1" xfId="32" applyFont="1" applyFill="1" applyBorder="1" applyAlignment="1" applyProtection="1">
      <alignment horizontal="right"/>
      <protection locked="0"/>
    </xf>
    <xf numFmtId="176" fontId="38" fillId="34" borderId="1" xfId="32" applyFont="1" applyFill="1" applyBorder="1" applyAlignment="1" applyProtection="1">
      <alignment horizontal="right"/>
    </xf>
    <xf numFmtId="0" fontId="35" fillId="0" borderId="0" xfId="0" applyFont="1" applyFill="1" applyAlignment="1"/>
    <xf numFmtId="0" fontId="35" fillId="0" borderId="0" xfId="0" applyFont="1" applyFill="1" applyBorder="1"/>
    <xf numFmtId="0" fontId="35" fillId="0" borderId="0" xfId="0" applyFont="1" applyFill="1" applyBorder="1" applyAlignment="1">
      <alignment horizontal="centerContinuous"/>
    </xf>
    <xf numFmtId="0" fontId="36" fillId="0" borderId="0" xfId="0" applyFont="1" applyFill="1"/>
    <xf numFmtId="0" fontId="38" fillId="0" borderId="0" xfId="0" applyFont="1" applyFill="1" applyBorder="1" applyAlignment="1">
      <alignment horizontal="center"/>
    </xf>
    <xf numFmtId="176" fontId="38" fillId="0" borderId="0" xfId="32" applyFont="1" applyFill="1" applyBorder="1" applyAlignment="1" applyProtection="1">
      <alignment horizontal="right"/>
    </xf>
    <xf numFmtId="0" fontId="35" fillId="0" borderId="0" xfId="0" applyFont="1" applyFill="1" applyAlignment="1">
      <alignment horizontal="left"/>
    </xf>
    <xf numFmtId="0" fontId="35" fillId="37" borderId="1" xfId="0" applyFont="1" applyFill="1" applyBorder="1" applyAlignment="1">
      <alignment horizontal="center" vertical="center"/>
    </xf>
    <xf numFmtId="176" fontId="35" fillId="0" borderId="0" xfId="32" applyNumberFormat="1" applyFont="1" applyFill="1" applyBorder="1" applyAlignment="1" applyProtection="1">
      <alignment horizontal="right"/>
    </xf>
    <xf numFmtId="176" fontId="35" fillId="0" borderId="0" xfId="0" applyNumberFormat="1" applyFont="1" applyFill="1"/>
    <xf numFmtId="176" fontId="35" fillId="0" borderId="0" xfId="32" applyFont="1" applyFill="1"/>
    <xf numFmtId="176" fontId="35" fillId="0" borderId="0" xfId="32" applyFont="1" applyFill="1" applyBorder="1"/>
    <xf numFmtId="176" fontId="55" fillId="0" borderId="1" xfId="32" applyFont="1" applyFill="1" applyBorder="1" applyProtection="1">
      <protection locked="0"/>
    </xf>
    <xf numFmtId="176" fontId="55" fillId="0" borderId="0" xfId="32" applyFont="1" applyFill="1" applyBorder="1" applyProtection="1">
      <protection locked="0"/>
    </xf>
    <xf numFmtId="176" fontId="35" fillId="0" borderId="0" xfId="0" applyNumberFormat="1" applyFont="1" applyFill="1" applyProtection="1"/>
    <xf numFmtId="176" fontId="32" fillId="34" borderId="2" xfId="32" applyFont="1" applyFill="1" applyBorder="1" applyProtection="1"/>
    <xf numFmtId="0" fontId="38" fillId="34" borderId="4" xfId="0" applyFont="1" applyFill="1" applyBorder="1" applyAlignment="1">
      <alignment horizontal="center"/>
    </xf>
    <xf numFmtId="0" fontId="57" fillId="0" borderId="0" xfId="0" applyFont="1" applyFill="1" applyAlignment="1">
      <alignment horizontal="centerContinuous" vertical="center"/>
    </xf>
    <xf numFmtId="176" fontId="38" fillId="0" borderId="0" xfId="32" applyFont="1" applyFill="1" applyProtection="1"/>
    <xf numFmtId="0" fontId="35" fillId="0" borderId="3" xfId="0" applyFont="1" applyFill="1" applyBorder="1" applyAlignment="1">
      <alignment horizontal="distributed" shrinkToFit="1"/>
    </xf>
    <xf numFmtId="176" fontId="35" fillId="34" borderId="0" xfId="32" applyFont="1" applyFill="1" applyProtection="1">
      <protection locked="0"/>
    </xf>
    <xf numFmtId="41" fontId="35" fillId="34" borderId="0" xfId="34" applyNumberFormat="1" applyFont="1" applyFill="1" applyProtection="1">
      <protection locked="0"/>
    </xf>
    <xf numFmtId="0" fontId="58" fillId="0" borderId="3" xfId="0" applyFont="1" applyFill="1" applyBorder="1" applyAlignment="1">
      <alignment horizontal="distributed" shrinkToFit="1"/>
    </xf>
    <xf numFmtId="3" fontId="34" fillId="34" borderId="0" xfId="0" applyNumberFormat="1" applyFont="1" applyFill="1" applyBorder="1" applyAlignment="1">
      <alignment vertical="center"/>
    </xf>
    <xf numFmtId="41" fontId="34" fillId="34" borderId="0" xfId="0" applyNumberFormat="1" applyFont="1" applyFill="1" applyBorder="1" applyAlignment="1">
      <alignment vertical="center"/>
    </xf>
    <xf numFmtId="176" fontId="35" fillId="34" borderId="0" xfId="32" applyFont="1" applyFill="1" applyBorder="1" applyAlignment="1">
      <alignment vertical="center"/>
    </xf>
    <xf numFmtId="0" fontId="34" fillId="34" borderId="0" xfId="0" quotePrefix="1" applyFont="1" applyFill="1" applyBorder="1" applyAlignment="1">
      <alignment horizontal="right" vertical="center"/>
    </xf>
    <xf numFmtId="0" fontId="34" fillId="34" borderId="0" xfId="0" applyFont="1" applyFill="1" applyBorder="1" applyAlignment="1">
      <alignment vertical="center"/>
    </xf>
    <xf numFmtId="0" fontId="34" fillId="34" borderId="0" xfId="0" applyFont="1" applyFill="1" applyBorder="1" applyAlignment="1">
      <alignment horizontal="right" vertical="center"/>
    </xf>
    <xf numFmtId="176" fontId="31" fillId="0" borderId="5" xfId="32" applyFont="1" applyFill="1" applyBorder="1" applyProtection="1"/>
    <xf numFmtId="176" fontId="31" fillId="0" borderId="0" xfId="32" applyFont="1" applyFill="1" applyBorder="1" applyAlignment="1" applyProtection="1">
      <alignment horizontal="right"/>
    </xf>
    <xf numFmtId="176" fontId="29" fillId="34" borderId="5" xfId="0" applyNumberFormat="1" applyFont="1" applyFill="1" applyBorder="1" applyAlignment="1">
      <alignment horizontal="right" vertical="center"/>
    </xf>
    <xf numFmtId="176" fontId="29" fillId="34" borderId="0" xfId="34" applyNumberFormat="1" applyFont="1" applyFill="1" applyBorder="1" applyAlignment="1" applyProtection="1">
      <alignment horizontal="right" vertical="center"/>
    </xf>
    <xf numFmtId="176" fontId="29" fillId="34" borderId="0" xfId="34" applyNumberFormat="1" applyFont="1" applyFill="1" applyAlignment="1" applyProtection="1">
      <alignment horizontal="right" vertical="center"/>
    </xf>
    <xf numFmtId="176" fontId="32" fillId="0" borderId="5" xfId="0" applyNumberFormat="1" applyFont="1" applyFill="1" applyBorder="1" applyAlignment="1">
      <alignment horizontal="right" vertical="center"/>
    </xf>
    <xf numFmtId="176" fontId="32" fillId="0" borderId="0" xfId="34" applyNumberFormat="1" applyFont="1" applyFill="1" applyBorder="1" applyAlignment="1" applyProtection="1">
      <alignment horizontal="right" vertical="center"/>
    </xf>
    <xf numFmtId="176" fontId="32" fillId="0" borderId="0" xfId="0" applyNumberFormat="1" applyFont="1" applyFill="1" applyBorder="1" applyAlignment="1">
      <alignment horizontal="right" vertical="center"/>
    </xf>
    <xf numFmtId="178" fontId="35" fillId="34" borderId="0" xfId="47" applyNumberFormat="1" applyFont="1" applyFill="1" applyAlignment="1">
      <alignment horizontal="right" vertical="center"/>
    </xf>
    <xf numFmtId="0" fontId="34" fillId="0" borderId="1" xfId="0" applyFont="1" applyFill="1" applyBorder="1" applyAlignment="1"/>
    <xf numFmtId="176" fontId="61" fillId="0" borderId="0" xfId="32" applyFont="1" applyFill="1" applyProtection="1"/>
    <xf numFmtId="177" fontId="61" fillId="0" borderId="0" xfId="32" applyNumberFormat="1" applyFont="1" applyFill="1" applyProtection="1"/>
    <xf numFmtId="0" fontId="56" fillId="0" borderId="0" xfId="0" applyFont="1" applyFill="1" applyBorder="1" applyAlignment="1" applyProtection="1">
      <alignment horizontal="left"/>
    </xf>
    <xf numFmtId="0" fontId="36" fillId="37" borderId="5" xfId="0" applyFont="1" applyFill="1" applyBorder="1" applyAlignment="1">
      <alignment horizontal="center" vertical="center" shrinkToFit="1"/>
    </xf>
    <xf numFmtId="0" fontId="36" fillId="37" borderId="3" xfId="0" applyFont="1" applyFill="1" applyBorder="1" applyAlignment="1">
      <alignment horizontal="center" vertical="center" shrinkToFit="1"/>
    </xf>
    <xf numFmtId="0" fontId="35" fillId="37" borderId="3" xfId="0" applyFont="1" applyFill="1" applyBorder="1" applyAlignment="1">
      <alignment horizontal="center" vertical="center"/>
    </xf>
    <xf numFmtId="0" fontId="48" fillId="37" borderId="5" xfId="46" applyFont="1" applyFill="1" applyBorder="1" applyAlignment="1" applyProtection="1">
      <alignment horizontal="center" vertical="center" shrinkToFit="1"/>
    </xf>
    <xf numFmtId="0" fontId="48" fillId="37" borderId="3" xfId="46" applyFont="1" applyFill="1" applyBorder="1" applyAlignment="1" applyProtection="1">
      <alignment horizontal="center" vertical="center" shrinkToFit="1"/>
    </xf>
    <xf numFmtId="0" fontId="50" fillId="0" borderId="0" xfId="0" applyFont="1" applyFill="1" applyAlignment="1">
      <alignment horizontal="center" vertical="center"/>
    </xf>
    <xf numFmtId="0" fontId="62" fillId="0" borderId="0" xfId="0" applyFont="1" applyFill="1" applyBorder="1" applyAlignment="1">
      <alignment horizontal="right" vertical="center" shrinkToFit="1"/>
    </xf>
    <xf numFmtId="176" fontId="38" fillId="0" borderId="1" xfId="32" applyFont="1" applyFill="1" applyBorder="1" applyAlignment="1" applyProtection="1">
      <alignment horizontal="right"/>
    </xf>
    <xf numFmtId="0" fontId="35" fillId="37" borderId="2" xfId="0" applyFont="1" applyFill="1" applyBorder="1" applyAlignment="1">
      <alignment horizontal="centerContinuous" vertical="center"/>
    </xf>
    <xf numFmtId="0" fontId="36" fillId="0" borderId="0" xfId="0" applyFont="1" applyFill="1" applyBorder="1" applyAlignment="1">
      <alignment horizontal="center" vertical="center" shrinkToFit="1"/>
    </xf>
    <xf numFmtId="0" fontId="36" fillId="0" borderId="0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center" vertical="center"/>
    </xf>
    <xf numFmtId="0" fontId="35" fillId="37" borderId="1" xfId="0" applyFont="1" applyFill="1" applyBorder="1" applyAlignment="1">
      <alignment horizontal="centerContinuous" vertical="center"/>
    </xf>
    <xf numFmtId="0" fontId="34" fillId="0" borderId="0" xfId="0" applyFont="1" applyFill="1" applyBorder="1" applyAlignment="1">
      <alignment horizontal="right"/>
    </xf>
    <xf numFmtId="0" fontId="60" fillId="0" borderId="0" xfId="0" applyFont="1" applyFill="1" applyBorder="1" applyAlignment="1"/>
    <xf numFmtId="0" fontId="60" fillId="0" borderId="0" xfId="0" applyFont="1" applyFill="1" applyBorder="1" applyAlignment="1">
      <alignment horizontal="right"/>
    </xf>
    <xf numFmtId="0" fontId="35" fillId="0" borderId="0" xfId="0" applyFont="1" applyFill="1" applyBorder="1" applyAlignment="1">
      <alignment vertical="center"/>
    </xf>
    <xf numFmtId="0" fontId="49" fillId="0" borderId="0" xfId="0" applyFont="1" applyFill="1" applyBorder="1" applyAlignment="1">
      <alignment horizontal="center" vertical="center"/>
    </xf>
    <xf numFmtId="176" fontId="35" fillId="0" borderId="0" xfId="32" applyFont="1" applyFill="1" applyBorder="1" applyAlignment="1" applyProtection="1">
      <protection locked="0"/>
    </xf>
    <xf numFmtId="0" fontId="48" fillId="37" borderId="0" xfId="46" applyFont="1" applyFill="1" applyBorder="1" applyAlignment="1" applyProtection="1">
      <alignment horizontal="centerContinuous" vertical="center" shrinkToFit="1"/>
    </xf>
    <xf numFmtId="0" fontId="48" fillId="37" borderId="3" xfId="46" applyFont="1" applyFill="1" applyBorder="1" applyAlignment="1" applyProtection="1">
      <alignment horizontal="centerContinuous" vertical="center" shrinkToFit="1"/>
    </xf>
    <xf numFmtId="0" fontId="45" fillId="0" borderId="0" xfId="0" applyFont="1" applyFill="1" applyBorder="1" applyAlignment="1">
      <alignment horizontal="center"/>
    </xf>
    <xf numFmtId="0" fontId="30" fillId="0" borderId="0" xfId="0" applyFont="1" applyFill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29" fillId="37" borderId="8" xfId="0" applyFont="1" applyFill="1" applyBorder="1" applyAlignment="1">
      <alignment horizontal="center" vertical="center" wrapText="1"/>
    </xf>
    <xf numFmtId="0" fontId="29" fillId="37" borderId="3" xfId="0" applyFont="1" applyFill="1" applyBorder="1" applyAlignment="1">
      <alignment horizontal="center" vertical="center" wrapText="1"/>
    </xf>
    <xf numFmtId="0" fontId="29" fillId="37" borderId="4" xfId="0" applyFont="1" applyFill="1" applyBorder="1" applyAlignment="1">
      <alignment horizontal="center" vertical="center" wrapText="1"/>
    </xf>
    <xf numFmtId="0" fontId="31" fillId="0" borderId="6" xfId="0" applyFont="1" applyFill="1" applyBorder="1" applyAlignment="1">
      <alignment horizontal="left" wrapText="1"/>
    </xf>
    <xf numFmtId="0" fontId="31" fillId="0" borderId="0" xfId="0" applyFont="1" applyFill="1" applyBorder="1" applyAlignment="1" applyProtection="1">
      <alignment horizontal="left" wrapText="1"/>
    </xf>
    <xf numFmtId="0" fontId="48" fillId="37" borderId="5" xfId="46" applyFont="1" applyFill="1" applyBorder="1" applyAlignment="1" applyProtection="1">
      <alignment horizontal="center" vertical="center" shrinkToFit="1"/>
    </xf>
    <xf numFmtId="0" fontId="48" fillId="37" borderId="3" xfId="46" applyFont="1" applyFill="1" applyBorder="1" applyAlignment="1" applyProtection="1">
      <alignment horizontal="center" vertical="center" shrinkToFit="1"/>
    </xf>
    <xf numFmtId="0" fontId="48" fillId="37" borderId="5" xfId="46" applyFont="1" applyFill="1" applyBorder="1" applyAlignment="1" applyProtection="1">
      <alignment horizontal="center" vertical="center" wrapText="1"/>
    </xf>
    <xf numFmtId="0" fontId="48" fillId="37" borderId="3" xfId="46" applyFont="1" applyFill="1" applyBorder="1" applyAlignment="1" applyProtection="1">
      <alignment horizontal="center" vertical="center" wrapText="1"/>
    </xf>
    <xf numFmtId="0" fontId="48" fillId="37" borderId="2" xfId="46" applyFont="1" applyFill="1" applyBorder="1" applyAlignment="1" applyProtection="1">
      <alignment horizontal="center" vertical="center" wrapText="1"/>
    </xf>
    <xf numFmtId="0" fontId="48" fillId="37" borderId="4" xfId="46" applyFont="1" applyFill="1" applyBorder="1" applyAlignment="1" applyProtection="1">
      <alignment horizontal="center" vertical="center" wrapText="1"/>
    </xf>
    <xf numFmtId="0" fontId="48" fillId="37" borderId="5" xfId="46" applyFont="1" applyFill="1" applyBorder="1" applyAlignment="1" applyProtection="1">
      <alignment horizontal="center" vertical="center" wrapText="1" shrinkToFit="1"/>
    </xf>
    <xf numFmtId="0" fontId="48" fillId="37" borderId="3" xfId="46" applyFont="1" applyFill="1" applyBorder="1" applyAlignment="1" applyProtection="1">
      <alignment horizontal="center" vertical="center" wrapText="1" shrinkToFit="1"/>
    </xf>
    <xf numFmtId="0" fontId="48" fillId="37" borderId="2" xfId="46" applyFont="1" applyFill="1" applyBorder="1" applyAlignment="1" applyProtection="1">
      <alignment horizontal="center" vertical="center" wrapText="1" shrinkToFit="1"/>
    </xf>
    <xf numFmtId="0" fontId="48" fillId="37" borderId="4" xfId="46" applyFont="1" applyFill="1" applyBorder="1" applyAlignment="1" applyProtection="1">
      <alignment horizontal="center" vertical="center" wrapText="1" shrinkToFit="1"/>
    </xf>
    <xf numFmtId="0" fontId="48" fillId="37" borderId="2" xfId="46" applyFont="1" applyFill="1" applyBorder="1" applyAlignment="1" applyProtection="1">
      <alignment horizontal="center" vertical="center" shrinkToFit="1"/>
    </xf>
    <xf numFmtId="0" fontId="48" fillId="37" borderId="4" xfId="46" applyFont="1" applyFill="1" applyBorder="1" applyAlignment="1" applyProtection="1">
      <alignment horizontal="center" vertical="center" shrinkToFit="1"/>
    </xf>
    <xf numFmtId="0" fontId="48" fillId="37" borderId="5" xfId="46" applyFont="1" applyFill="1" applyBorder="1" applyAlignment="1" applyProtection="1">
      <alignment horizontal="center" vertical="center"/>
    </xf>
    <xf numFmtId="0" fontId="48" fillId="37" borderId="3" xfId="46" applyFont="1" applyFill="1" applyBorder="1" applyAlignment="1" applyProtection="1">
      <alignment horizontal="center" vertical="center"/>
    </xf>
    <xf numFmtId="0" fontId="36" fillId="37" borderId="5" xfId="0" applyFont="1" applyFill="1" applyBorder="1" applyAlignment="1">
      <alignment horizontal="center" vertical="center" shrinkToFit="1"/>
    </xf>
    <xf numFmtId="0" fontId="36" fillId="37" borderId="3" xfId="0" applyFont="1" applyFill="1" applyBorder="1" applyAlignment="1">
      <alignment horizontal="center" vertical="center" shrinkToFit="1"/>
    </xf>
    <xf numFmtId="0" fontId="34" fillId="37" borderId="5" xfId="0" applyFont="1" applyFill="1" applyBorder="1" applyAlignment="1">
      <alignment horizontal="center" vertical="center" shrinkToFit="1"/>
    </xf>
    <xf numFmtId="0" fontId="34" fillId="37" borderId="3" xfId="0" applyFont="1" applyFill="1" applyBorder="1" applyAlignment="1">
      <alignment horizontal="center" vertical="center" shrinkToFit="1"/>
    </xf>
    <xf numFmtId="0" fontId="35" fillId="37" borderId="27" xfId="0" applyFont="1" applyFill="1" applyBorder="1" applyAlignment="1">
      <alignment horizontal="center" vertical="center"/>
    </xf>
    <xf numFmtId="0" fontId="35" fillId="37" borderId="28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center" vertical="center" shrinkToFit="1"/>
    </xf>
    <xf numFmtId="0" fontId="34" fillId="0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left" wrapText="1"/>
    </xf>
    <xf numFmtId="0" fontId="34" fillId="0" borderId="0" xfId="0" applyFont="1" applyFill="1" applyBorder="1" applyAlignment="1">
      <alignment horizontal="center" vertical="center" shrinkToFit="1"/>
    </xf>
    <xf numFmtId="0" fontId="35" fillId="37" borderId="17" xfId="0" applyFont="1" applyFill="1" applyBorder="1" applyAlignment="1">
      <alignment horizontal="center" vertical="center"/>
    </xf>
    <xf numFmtId="0" fontId="35" fillId="37" borderId="3" xfId="0" applyFont="1" applyFill="1" applyBorder="1" applyAlignment="1">
      <alignment horizontal="center" vertical="center"/>
    </xf>
    <xf numFmtId="0" fontId="35" fillId="37" borderId="7" xfId="0" applyFont="1" applyFill="1" applyBorder="1" applyAlignment="1">
      <alignment horizontal="center" vertical="center"/>
    </xf>
    <xf numFmtId="0" fontId="35" fillId="37" borderId="5" xfId="0" applyFont="1" applyFill="1" applyBorder="1" applyAlignment="1">
      <alignment horizontal="center" vertical="center"/>
    </xf>
    <xf numFmtId="0" fontId="35" fillId="37" borderId="5" xfId="0" applyFont="1" applyFill="1" applyBorder="1" applyAlignment="1">
      <alignment horizontal="center" vertical="center" shrinkToFit="1"/>
    </xf>
    <xf numFmtId="0" fontId="35" fillId="37" borderId="3" xfId="0" applyFont="1" applyFill="1" applyBorder="1" applyAlignment="1">
      <alignment horizontal="center" vertical="center" shrinkToFit="1"/>
    </xf>
    <xf numFmtId="0" fontId="34" fillId="37" borderId="0" xfId="0" applyFont="1" applyFill="1" applyBorder="1" applyAlignment="1">
      <alignment horizontal="center" vertical="center" shrinkToFit="1"/>
    </xf>
    <xf numFmtId="0" fontId="53" fillId="37" borderId="5" xfId="0" applyFont="1" applyFill="1" applyBorder="1" applyAlignment="1">
      <alignment horizontal="center" vertical="center" shrinkToFit="1"/>
    </xf>
    <xf numFmtId="0" fontId="53" fillId="37" borderId="3" xfId="0" applyFont="1" applyFill="1" applyBorder="1" applyAlignment="1">
      <alignment horizontal="center" vertical="center" shrinkToFit="1"/>
    </xf>
    <xf numFmtId="0" fontId="34" fillId="37" borderId="5" xfId="0" applyFont="1" applyFill="1" applyBorder="1" applyAlignment="1">
      <alignment horizontal="center" vertical="center"/>
    </xf>
    <xf numFmtId="0" fontId="34" fillId="37" borderId="3" xfId="0" applyFont="1" applyFill="1" applyBorder="1" applyAlignment="1">
      <alignment horizontal="center" vertical="center"/>
    </xf>
    <xf numFmtId="0" fontId="35" fillId="37" borderId="0" xfId="0" applyFont="1" applyFill="1" applyBorder="1" applyAlignment="1">
      <alignment horizontal="center" vertical="center" shrinkToFit="1"/>
    </xf>
    <xf numFmtId="0" fontId="34" fillId="37" borderId="2" xfId="0" applyFont="1" applyFill="1" applyBorder="1" applyAlignment="1">
      <alignment horizontal="center" vertical="center" shrinkToFit="1"/>
    </xf>
    <xf numFmtId="0" fontId="34" fillId="37" borderId="1" xfId="0" applyFont="1" applyFill="1" applyBorder="1" applyAlignment="1">
      <alignment horizontal="center" vertical="center" shrinkToFit="1"/>
    </xf>
    <xf numFmtId="0" fontId="34" fillId="37" borderId="2" xfId="0" applyFont="1" applyFill="1" applyBorder="1" applyAlignment="1">
      <alignment horizontal="center" vertical="center"/>
    </xf>
    <xf numFmtId="0" fontId="34" fillId="37" borderId="4" xfId="0" applyFont="1" applyFill="1" applyBorder="1" applyAlignment="1">
      <alignment horizontal="center" vertical="center"/>
    </xf>
    <xf numFmtId="0" fontId="53" fillId="37" borderId="5" xfId="0" applyFont="1" applyFill="1" applyBorder="1" applyAlignment="1">
      <alignment horizontal="center" vertical="center"/>
    </xf>
    <xf numFmtId="0" fontId="53" fillId="37" borderId="3" xfId="0" applyFont="1" applyFill="1" applyBorder="1" applyAlignment="1">
      <alignment horizontal="center" vertical="center"/>
    </xf>
    <xf numFmtId="0" fontId="35" fillId="37" borderId="17" xfId="0" applyFont="1" applyFill="1" applyBorder="1" applyAlignment="1">
      <alignment horizontal="center" vertical="center" wrapText="1"/>
    </xf>
    <xf numFmtId="0" fontId="35" fillId="37" borderId="3" xfId="0" applyFont="1" applyFill="1" applyBorder="1" applyAlignment="1">
      <alignment horizontal="center" vertical="center" wrapText="1"/>
    </xf>
    <xf numFmtId="0" fontId="35" fillId="37" borderId="4" xfId="0" applyFont="1" applyFill="1" applyBorder="1" applyAlignment="1">
      <alignment horizontal="center" vertical="center" wrapText="1"/>
    </xf>
    <xf numFmtId="0" fontId="35" fillId="37" borderId="5" xfId="0" applyFont="1" applyFill="1" applyBorder="1" applyAlignment="1">
      <alignment horizontal="center" vertical="center" wrapText="1"/>
    </xf>
    <xf numFmtId="0" fontId="35" fillId="37" borderId="2" xfId="0" applyFont="1" applyFill="1" applyBorder="1" applyAlignment="1">
      <alignment horizontal="center" vertical="center"/>
    </xf>
    <xf numFmtId="0" fontId="35" fillId="37" borderId="4" xfId="0" applyFont="1" applyFill="1" applyBorder="1" applyAlignment="1">
      <alignment horizontal="center" vertical="center"/>
    </xf>
    <xf numFmtId="0" fontId="53" fillId="37" borderId="2" xfId="0" applyFont="1" applyFill="1" applyBorder="1" applyAlignment="1">
      <alignment horizontal="center" vertical="center"/>
    </xf>
    <xf numFmtId="0" fontId="53" fillId="37" borderId="4" xfId="0" applyFont="1" applyFill="1" applyBorder="1" applyAlignment="1">
      <alignment horizontal="center" vertical="center"/>
    </xf>
    <xf numFmtId="0" fontId="53" fillId="37" borderId="2" xfId="0" applyFont="1" applyFill="1" applyBorder="1" applyAlignment="1">
      <alignment horizontal="center" vertical="center" shrinkToFit="1"/>
    </xf>
    <xf numFmtId="0" fontId="53" fillId="37" borderId="1" xfId="0" applyFont="1" applyFill="1" applyBorder="1" applyAlignment="1">
      <alignment horizontal="center" vertical="center" shrinkToFit="1"/>
    </xf>
    <xf numFmtId="0" fontId="36" fillId="37" borderId="0" xfId="0" applyFont="1" applyFill="1" applyBorder="1" applyAlignment="1">
      <alignment horizontal="center" vertical="center" shrinkToFit="1"/>
    </xf>
    <xf numFmtId="0" fontId="50" fillId="0" borderId="0" xfId="0" applyFont="1" applyFill="1" applyAlignment="1">
      <alignment horizontal="center" vertical="center"/>
    </xf>
    <xf numFmtId="0" fontId="50" fillId="0" borderId="0" xfId="0" applyFont="1" applyFill="1" applyAlignment="1">
      <alignment horizontal="center" vertical="center" wrapText="1" shrinkToFit="1"/>
    </xf>
    <xf numFmtId="0" fontId="35" fillId="37" borderId="5" xfId="0" applyFont="1" applyFill="1" applyBorder="1" applyAlignment="1">
      <alignment horizontal="center" vertical="center" wrapText="1" shrinkToFit="1"/>
    </xf>
    <xf numFmtId="0" fontId="35" fillId="37" borderId="0" xfId="0" applyFont="1" applyFill="1" applyBorder="1" applyAlignment="1">
      <alignment horizontal="center" vertical="center" wrapText="1" shrinkToFit="1"/>
    </xf>
    <xf numFmtId="0" fontId="35" fillId="37" borderId="7" xfId="0" applyFont="1" applyFill="1" applyBorder="1" applyAlignment="1">
      <alignment horizontal="center" vertical="center" wrapText="1"/>
    </xf>
    <xf numFmtId="0" fontId="53" fillId="37" borderId="4" xfId="0" applyFont="1" applyFill="1" applyBorder="1" applyAlignment="1">
      <alignment horizontal="center" vertical="center" shrinkToFit="1"/>
    </xf>
    <xf numFmtId="0" fontId="34" fillId="37" borderId="4" xfId="0" applyFont="1" applyFill="1" applyBorder="1" applyAlignment="1">
      <alignment horizontal="center" vertical="center" shrinkToFit="1"/>
    </xf>
    <xf numFmtId="0" fontId="48" fillId="37" borderId="7" xfId="46" applyFont="1" applyFill="1" applyBorder="1" applyAlignment="1" applyProtection="1">
      <alignment horizontal="center" vertical="center" shrinkToFit="1"/>
    </xf>
    <xf numFmtId="0" fontId="48" fillId="37" borderId="17" xfId="46" applyFont="1" applyFill="1" applyBorder="1" applyAlignment="1">
      <alignment horizontal="center" vertical="center" shrinkToFit="1"/>
    </xf>
    <xf numFmtId="0" fontId="35" fillId="37" borderId="11" xfId="0" applyFont="1" applyFill="1" applyBorder="1" applyAlignment="1">
      <alignment horizontal="center" vertical="center"/>
    </xf>
    <xf numFmtId="0" fontId="35" fillId="37" borderId="8" xfId="0" applyFont="1" applyFill="1" applyBorder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0" fontId="35" fillId="37" borderId="10" xfId="0" applyFont="1" applyFill="1" applyBorder="1" applyAlignment="1">
      <alignment horizontal="center" vertical="center" wrapText="1"/>
    </xf>
    <xf numFmtId="0" fontId="35" fillId="37" borderId="13" xfId="0" applyFont="1" applyFill="1" applyBorder="1" applyAlignment="1">
      <alignment horizontal="center" vertical="center" wrapText="1"/>
    </xf>
    <xf numFmtId="0" fontId="35" fillId="37" borderId="10" xfId="0" applyFont="1" applyFill="1" applyBorder="1" applyAlignment="1">
      <alignment horizontal="center" vertical="center"/>
    </xf>
    <xf numFmtId="0" fontId="35" fillId="37" borderId="13" xfId="0" applyFont="1" applyFill="1" applyBorder="1" applyAlignment="1">
      <alignment horizontal="center" vertical="center"/>
    </xf>
    <xf numFmtId="0" fontId="35" fillId="37" borderId="15" xfId="0" applyFont="1" applyFill="1" applyBorder="1" applyAlignment="1">
      <alignment horizontal="center" vertical="center"/>
    </xf>
    <xf numFmtId="176" fontId="63" fillId="0" borderId="0" xfId="32" applyNumberFormat="1" applyFont="1" applyFill="1" applyAlignment="1" applyProtection="1"/>
    <xf numFmtId="176" fontId="64" fillId="0" borderId="0" xfId="32" applyNumberFormat="1" applyFont="1" applyFill="1" applyAlignment="1" applyProtection="1"/>
    <xf numFmtId="176" fontId="65" fillId="0" borderId="0" xfId="32" applyNumberFormat="1" applyFont="1" applyFill="1" applyAlignment="1" applyProtection="1"/>
  </cellXfs>
  <cellStyles count="57">
    <cellStyle name="20% - 강조색1 2" xfId="1"/>
    <cellStyle name="20% - 강조색2 2" xfId="2"/>
    <cellStyle name="20% - 강조색3 2" xfId="3"/>
    <cellStyle name="20% - 강조색4 2" xfId="4"/>
    <cellStyle name="20% - 강조색5 2" xfId="5"/>
    <cellStyle name="20% - 강조색6 2" xfId="6"/>
    <cellStyle name="40% - 강조색1 2" xfId="7"/>
    <cellStyle name="40% - 강조색2 2" xfId="8"/>
    <cellStyle name="40% - 강조색3 2" xfId="9"/>
    <cellStyle name="40% - 강조색4 2" xfId="10"/>
    <cellStyle name="40% - 강조색5 2" xfId="11"/>
    <cellStyle name="40% - 강조색6 2" xfId="12"/>
    <cellStyle name="60% - 강조색1 2" xfId="13"/>
    <cellStyle name="60% - 강조색2 2" xfId="14"/>
    <cellStyle name="60% - 강조색3 2" xfId="15"/>
    <cellStyle name="60% - 강조색4 2" xfId="16"/>
    <cellStyle name="60% - 강조색5 2" xfId="17"/>
    <cellStyle name="60% - 강조색6 2" xfId="18"/>
    <cellStyle name="강조색1 2" xfId="19"/>
    <cellStyle name="강조색2 2" xfId="20"/>
    <cellStyle name="강조색3 2" xfId="21"/>
    <cellStyle name="강조색4 2" xfId="22"/>
    <cellStyle name="강조색5 2" xfId="23"/>
    <cellStyle name="강조색6 2" xfId="24"/>
    <cellStyle name="경고문 2" xfId="25"/>
    <cellStyle name="계산 2" xfId="26"/>
    <cellStyle name="나쁨 2" xfId="27"/>
    <cellStyle name="메모 2" xfId="28"/>
    <cellStyle name="보통 2" xfId="29"/>
    <cellStyle name="설명 텍스트 2" xfId="30"/>
    <cellStyle name="셀 확인 2" xfId="31"/>
    <cellStyle name="쉼표 [0]" xfId="32" builtinId="6"/>
    <cellStyle name="쉼표 [0] 13" xfId="52"/>
    <cellStyle name="쉼표 [0] 2" xfId="33"/>
    <cellStyle name="쉼표 [0] 38" xfId="55"/>
    <cellStyle name="쉼표 [0]_07-광업및제조업" xfId="34"/>
    <cellStyle name="연결된 셀 2" xfId="35"/>
    <cellStyle name="요약 2" xfId="36"/>
    <cellStyle name="입력 2" xfId="37"/>
    <cellStyle name="제목 1 2" xfId="38"/>
    <cellStyle name="제목 2 2" xfId="39"/>
    <cellStyle name="제목 3 2" xfId="40"/>
    <cellStyle name="제목 4 2" xfId="41"/>
    <cellStyle name="제목 5" xfId="42"/>
    <cellStyle name="좋음 2" xfId="43"/>
    <cellStyle name="출력 2" xfId="44"/>
    <cellStyle name="콤마 [0]_천기일수" xfId="45"/>
    <cellStyle name="표준" xfId="0" builtinId="0"/>
    <cellStyle name="표준 102 4" xfId="54"/>
    <cellStyle name="표준 2" xfId="46"/>
    <cellStyle name="표준 3" xfId="47"/>
    <cellStyle name="표준 30" xfId="53"/>
    <cellStyle name="표준 4" xfId="48"/>
    <cellStyle name="표준 48" xfId="56"/>
    <cellStyle name="표준 5" xfId="51"/>
    <cellStyle name="표준_02-토지(군)" xfId="49"/>
    <cellStyle name="표준_03-인구(군)" xfId="5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view="pageBreakPreview" zoomScaleNormal="100" workbookViewId="0">
      <selection activeCell="L47" sqref="L47"/>
    </sheetView>
  </sheetViews>
  <sheetFormatPr defaultColWidth="10.28515625" defaultRowHeight="17.25" x14ac:dyDescent="0.3"/>
  <cols>
    <col min="1" max="1" width="10.28515625" style="1" customWidth="1"/>
    <col min="2" max="2" width="7.28515625" style="1" customWidth="1"/>
    <col min="3" max="16384" width="10.28515625" style="1"/>
  </cols>
  <sheetData>
    <row r="1" spans="1:10" ht="25.5" customHeight="1" x14ac:dyDescent="0.3"/>
    <row r="2" spans="1:10" ht="25.5" customHeight="1" x14ac:dyDescent="0.3"/>
    <row r="3" spans="1:10" ht="25.5" customHeight="1" x14ac:dyDescent="0.3"/>
    <row r="4" spans="1:10" ht="25.5" customHeight="1" x14ac:dyDescent="0.3"/>
    <row r="5" spans="1:10" ht="25.5" customHeight="1" x14ac:dyDescent="0.3"/>
    <row r="6" spans="1:10" ht="25.5" customHeight="1" x14ac:dyDescent="0.3"/>
    <row r="7" spans="1:10" ht="25.5" customHeight="1" x14ac:dyDescent="0.3"/>
    <row r="8" spans="1:10" ht="39" x14ac:dyDescent="0.65">
      <c r="A8" s="2" t="s">
        <v>227</v>
      </c>
      <c r="B8" s="3"/>
      <c r="C8" s="105"/>
      <c r="D8" s="3"/>
      <c r="E8" s="3"/>
      <c r="F8" s="3"/>
      <c r="G8" s="3"/>
      <c r="H8" s="3"/>
      <c r="I8" s="3"/>
      <c r="J8" s="3"/>
    </row>
    <row r="10" spans="1:10" ht="31.5" x14ac:dyDescent="0.55000000000000004">
      <c r="A10" s="4" t="s">
        <v>116</v>
      </c>
      <c r="B10" s="3"/>
      <c r="C10" s="3"/>
      <c r="D10" s="3"/>
      <c r="E10" s="3"/>
      <c r="F10" s="3"/>
      <c r="G10" s="3"/>
      <c r="H10" s="3"/>
      <c r="I10" s="3"/>
      <c r="J10" s="3"/>
    </row>
  </sheetData>
  <phoneticPr fontId="6" type="noConversion"/>
  <pageMargins left="0.75" right="0.75" top="1" bottom="1" header="0.5" footer="0.5"/>
  <pageSetup paperSize="9" scale="95" fitToWidth="2" fitToHeight="2" orientation="portrait" horizontalDpi="300" verticalDpi="300" r:id="rId1"/>
  <headerFooter alignWithMargins="0"/>
  <rowBreaks count="1" manualBreakCount="1">
    <brk id="42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249"/>
  <sheetViews>
    <sheetView view="pageBreakPreview" topLeftCell="A47" zoomScaleNormal="100" workbookViewId="0">
      <selection activeCell="L23" sqref="L23"/>
    </sheetView>
  </sheetViews>
  <sheetFormatPr defaultRowHeight="13.5" x14ac:dyDescent="0.25"/>
  <cols>
    <col min="1" max="1" width="10.42578125" style="9" customWidth="1"/>
    <col min="2" max="3" width="11.28515625" style="9" bestFit="1" customWidth="1"/>
    <col min="4" max="4" width="12.42578125" style="9" bestFit="1" customWidth="1"/>
    <col min="5" max="5" width="10.85546875" style="9" customWidth="1"/>
    <col min="6" max="6" width="13.5703125" style="9" customWidth="1"/>
    <col min="7" max="7" width="10.42578125" style="9" customWidth="1"/>
    <col min="8" max="8" width="18.85546875" style="9" customWidth="1"/>
    <col min="9" max="9" width="3.5703125" style="9" customWidth="1"/>
    <col min="10" max="253" width="9.140625" style="9"/>
    <col min="254" max="254" width="10.42578125" style="9" customWidth="1"/>
    <col min="255" max="256" width="8.7109375" style="9" customWidth="1"/>
    <col min="257" max="257" width="10" style="9" customWidth="1"/>
    <col min="258" max="258" width="8.85546875" style="9" customWidth="1"/>
    <col min="259" max="259" width="9" style="9" customWidth="1"/>
    <col min="260" max="260" width="9.42578125" style="9" customWidth="1"/>
    <col min="261" max="261" width="9.28515625" style="9" customWidth="1"/>
    <col min="262" max="262" width="10" style="9" customWidth="1"/>
    <col min="263" max="263" width="10.42578125" style="9" customWidth="1"/>
    <col min="264" max="264" width="10.7109375" style="9" customWidth="1"/>
    <col min="265" max="265" width="3.5703125" style="9" customWidth="1"/>
    <col min="266" max="509" width="9.140625" style="9"/>
    <col min="510" max="510" width="10.42578125" style="9" customWidth="1"/>
    <col min="511" max="512" width="8.7109375" style="9" customWidth="1"/>
    <col min="513" max="513" width="10" style="9" customWidth="1"/>
    <col min="514" max="514" width="8.85546875" style="9" customWidth="1"/>
    <col min="515" max="515" width="9" style="9" customWidth="1"/>
    <col min="516" max="516" width="9.42578125" style="9" customWidth="1"/>
    <col min="517" max="517" width="9.28515625" style="9" customWidth="1"/>
    <col min="518" max="518" width="10" style="9" customWidth="1"/>
    <col min="519" max="519" width="10.42578125" style="9" customWidth="1"/>
    <col min="520" max="520" width="10.7109375" style="9" customWidth="1"/>
    <col min="521" max="521" width="3.5703125" style="9" customWidth="1"/>
    <col min="522" max="765" width="9.140625" style="9"/>
    <col min="766" max="766" width="10.42578125" style="9" customWidth="1"/>
    <col min="767" max="768" width="8.7109375" style="9" customWidth="1"/>
    <col min="769" max="769" width="10" style="9" customWidth="1"/>
    <col min="770" max="770" width="8.85546875" style="9" customWidth="1"/>
    <col min="771" max="771" width="9" style="9" customWidth="1"/>
    <col min="772" max="772" width="9.42578125" style="9" customWidth="1"/>
    <col min="773" max="773" width="9.28515625" style="9" customWidth="1"/>
    <col min="774" max="774" width="10" style="9" customWidth="1"/>
    <col min="775" max="775" width="10.42578125" style="9" customWidth="1"/>
    <col min="776" max="776" width="10.7109375" style="9" customWidth="1"/>
    <col min="777" max="777" width="3.5703125" style="9" customWidth="1"/>
    <col min="778" max="1021" width="9.140625" style="9"/>
    <col min="1022" max="1022" width="10.42578125" style="9" customWidth="1"/>
    <col min="1023" max="1024" width="8.7109375" style="9" customWidth="1"/>
    <col min="1025" max="1025" width="10" style="9" customWidth="1"/>
    <col min="1026" max="1026" width="8.85546875" style="9" customWidth="1"/>
    <col min="1027" max="1027" width="9" style="9" customWidth="1"/>
    <col min="1028" max="1028" width="9.42578125" style="9" customWidth="1"/>
    <col min="1029" max="1029" width="9.28515625" style="9" customWidth="1"/>
    <col min="1030" max="1030" width="10" style="9" customWidth="1"/>
    <col min="1031" max="1031" width="10.42578125" style="9" customWidth="1"/>
    <col min="1032" max="1032" width="10.7109375" style="9" customWidth="1"/>
    <col min="1033" max="1033" width="3.5703125" style="9" customWidth="1"/>
    <col min="1034" max="1277" width="9.140625" style="9"/>
    <col min="1278" max="1278" width="10.42578125" style="9" customWidth="1"/>
    <col min="1279" max="1280" width="8.7109375" style="9" customWidth="1"/>
    <col min="1281" max="1281" width="10" style="9" customWidth="1"/>
    <col min="1282" max="1282" width="8.85546875" style="9" customWidth="1"/>
    <col min="1283" max="1283" width="9" style="9" customWidth="1"/>
    <col min="1284" max="1284" width="9.42578125" style="9" customWidth="1"/>
    <col min="1285" max="1285" width="9.28515625" style="9" customWidth="1"/>
    <col min="1286" max="1286" width="10" style="9" customWidth="1"/>
    <col min="1287" max="1287" width="10.42578125" style="9" customWidth="1"/>
    <col min="1288" max="1288" width="10.7109375" style="9" customWidth="1"/>
    <col min="1289" max="1289" width="3.5703125" style="9" customWidth="1"/>
    <col min="1290" max="1533" width="9.140625" style="9"/>
    <col min="1534" max="1534" width="10.42578125" style="9" customWidth="1"/>
    <col min="1535" max="1536" width="8.7109375" style="9" customWidth="1"/>
    <col min="1537" max="1537" width="10" style="9" customWidth="1"/>
    <col min="1538" max="1538" width="8.85546875" style="9" customWidth="1"/>
    <col min="1539" max="1539" width="9" style="9" customWidth="1"/>
    <col min="1540" max="1540" width="9.42578125" style="9" customWidth="1"/>
    <col min="1541" max="1541" width="9.28515625" style="9" customWidth="1"/>
    <col min="1542" max="1542" width="10" style="9" customWidth="1"/>
    <col min="1543" max="1543" width="10.42578125" style="9" customWidth="1"/>
    <col min="1544" max="1544" width="10.7109375" style="9" customWidth="1"/>
    <col min="1545" max="1545" width="3.5703125" style="9" customWidth="1"/>
    <col min="1546" max="1789" width="9.140625" style="9"/>
    <col min="1790" max="1790" width="10.42578125" style="9" customWidth="1"/>
    <col min="1791" max="1792" width="8.7109375" style="9" customWidth="1"/>
    <col min="1793" max="1793" width="10" style="9" customWidth="1"/>
    <col min="1794" max="1794" width="8.85546875" style="9" customWidth="1"/>
    <col min="1795" max="1795" width="9" style="9" customWidth="1"/>
    <col min="1796" max="1796" width="9.42578125" style="9" customWidth="1"/>
    <col min="1797" max="1797" width="9.28515625" style="9" customWidth="1"/>
    <col min="1798" max="1798" width="10" style="9" customWidth="1"/>
    <col min="1799" max="1799" width="10.42578125" style="9" customWidth="1"/>
    <col min="1800" max="1800" width="10.7109375" style="9" customWidth="1"/>
    <col min="1801" max="1801" width="3.5703125" style="9" customWidth="1"/>
    <col min="1802" max="2045" width="9.140625" style="9"/>
    <col min="2046" max="2046" width="10.42578125" style="9" customWidth="1"/>
    <col min="2047" max="2048" width="8.7109375" style="9" customWidth="1"/>
    <col min="2049" max="2049" width="10" style="9" customWidth="1"/>
    <col min="2050" max="2050" width="8.85546875" style="9" customWidth="1"/>
    <col min="2051" max="2051" width="9" style="9" customWidth="1"/>
    <col min="2052" max="2052" width="9.42578125" style="9" customWidth="1"/>
    <col min="2053" max="2053" width="9.28515625" style="9" customWidth="1"/>
    <col min="2054" max="2054" width="10" style="9" customWidth="1"/>
    <col min="2055" max="2055" width="10.42578125" style="9" customWidth="1"/>
    <col min="2056" max="2056" width="10.7109375" style="9" customWidth="1"/>
    <col min="2057" max="2057" width="3.5703125" style="9" customWidth="1"/>
    <col min="2058" max="2301" width="9.140625" style="9"/>
    <col min="2302" max="2302" width="10.42578125" style="9" customWidth="1"/>
    <col min="2303" max="2304" width="8.7109375" style="9" customWidth="1"/>
    <col min="2305" max="2305" width="10" style="9" customWidth="1"/>
    <col min="2306" max="2306" width="8.85546875" style="9" customWidth="1"/>
    <col min="2307" max="2307" width="9" style="9" customWidth="1"/>
    <col min="2308" max="2308" width="9.42578125" style="9" customWidth="1"/>
    <col min="2309" max="2309" width="9.28515625" style="9" customWidth="1"/>
    <col min="2310" max="2310" width="10" style="9" customWidth="1"/>
    <col min="2311" max="2311" width="10.42578125" style="9" customWidth="1"/>
    <col min="2312" max="2312" width="10.7109375" style="9" customWidth="1"/>
    <col min="2313" max="2313" width="3.5703125" style="9" customWidth="1"/>
    <col min="2314" max="2557" width="9.140625" style="9"/>
    <col min="2558" max="2558" width="10.42578125" style="9" customWidth="1"/>
    <col min="2559" max="2560" width="8.7109375" style="9" customWidth="1"/>
    <col min="2561" max="2561" width="10" style="9" customWidth="1"/>
    <col min="2562" max="2562" width="8.85546875" style="9" customWidth="1"/>
    <col min="2563" max="2563" width="9" style="9" customWidth="1"/>
    <col min="2564" max="2564" width="9.42578125" style="9" customWidth="1"/>
    <col min="2565" max="2565" width="9.28515625" style="9" customWidth="1"/>
    <col min="2566" max="2566" width="10" style="9" customWidth="1"/>
    <col min="2567" max="2567" width="10.42578125" style="9" customWidth="1"/>
    <col min="2568" max="2568" width="10.7109375" style="9" customWidth="1"/>
    <col min="2569" max="2569" width="3.5703125" style="9" customWidth="1"/>
    <col min="2570" max="2813" width="9.140625" style="9"/>
    <col min="2814" max="2814" width="10.42578125" style="9" customWidth="1"/>
    <col min="2815" max="2816" width="8.7109375" style="9" customWidth="1"/>
    <col min="2817" max="2817" width="10" style="9" customWidth="1"/>
    <col min="2818" max="2818" width="8.85546875" style="9" customWidth="1"/>
    <col min="2819" max="2819" width="9" style="9" customWidth="1"/>
    <col min="2820" max="2820" width="9.42578125" style="9" customWidth="1"/>
    <col min="2821" max="2821" width="9.28515625" style="9" customWidth="1"/>
    <col min="2822" max="2822" width="10" style="9" customWidth="1"/>
    <col min="2823" max="2823" width="10.42578125" style="9" customWidth="1"/>
    <col min="2824" max="2824" width="10.7109375" style="9" customWidth="1"/>
    <col min="2825" max="2825" width="3.5703125" style="9" customWidth="1"/>
    <col min="2826" max="3069" width="9.140625" style="9"/>
    <col min="3070" max="3070" width="10.42578125" style="9" customWidth="1"/>
    <col min="3071" max="3072" width="8.7109375" style="9" customWidth="1"/>
    <col min="3073" max="3073" width="10" style="9" customWidth="1"/>
    <col min="3074" max="3074" width="8.85546875" style="9" customWidth="1"/>
    <col min="3075" max="3075" width="9" style="9" customWidth="1"/>
    <col min="3076" max="3076" width="9.42578125" style="9" customWidth="1"/>
    <col min="3077" max="3077" width="9.28515625" style="9" customWidth="1"/>
    <col min="3078" max="3078" width="10" style="9" customWidth="1"/>
    <col min="3079" max="3079" width="10.42578125" style="9" customWidth="1"/>
    <col min="3080" max="3080" width="10.7109375" style="9" customWidth="1"/>
    <col min="3081" max="3081" width="3.5703125" style="9" customWidth="1"/>
    <col min="3082" max="3325" width="9.140625" style="9"/>
    <col min="3326" max="3326" width="10.42578125" style="9" customWidth="1"/>
    <col min="3327" max="3328" width="8.7109375" style="9" customWidth="1"/>
    <col min="3329" max="3329" width="10" style="9" customWidth="1"/>
    <col min="3330" max="3330" width="8.85546875" style="9" customWidth="1"/>
    <col min="3331" max="3331" width="9" style="9" customWidth="1"/>
    <col min="3332" max="3332" width="9.42578125" style="9" customWidth="1"/>
    <col min="3333" max="3333" width="9.28515625" style="9" customWidth="1"/>
    <col min="3334" max="3334" width="10" style="9" customWidth="1"/>
    <col min="3335" max="3335" width="10.42578125" style="9" customWidth="1"/>
    <col min="3336" max="3336" width="10.7109375" style="9" customWidth="1"/>
    <col min="3337" max="3337" width="3.5703125" style="9" customWidth="1"/>
    <col min="3338" max="3581" width="9.140625" style="9"/>
    <col min="3582" max="3582" width="10.42578125" style="9" customWidth="1"/>
    <col min="3583" max="3584" width="8.7109375" style="9" customWidth="1"/>
    <col min="3585" max="3585" width="10" style="9" customWidth="1"/>
    <col min="3586" max="3586" width="8.85546875" style="9" customWidth="1"/>
    <col min="3587" max="3587" width="9" style="9" customWidth="1"/>
    <col min="3588" max="3588" width="9.42578125" style="9" customWidth="1"/>
    <col min="3589" max="3589" width="9.28515625" style="9" customWidth="1"/>
    <col min="3590" max="3590" width="10" style="9" customWidth="1"/>
    <col min="3591" max="3591" width="10.42578125" style="9" customWidth="1"/>
    <col min="3592" max="3592" width="10.7109375" style="9" customWidth="1"/>
    <col min="3593" max="3593" width="3.5703125" style="9" customWidth="1"/>
    <col min="3594" max="3837" width="9.140625" style="9"/>
    <col min="3838" max="3838" width="10.42578125" style="9" customWidth="1"/>
    <col min="3839" max="3840" width="8.7109375" style="9" customWidth="1"/>
    <col min="3841" max="3841" width="10" style="9" customWidth="1"/>
    <col min="3842" max="3842" width="8.85546875" style="9" customWidth="1"/>
    <col min="3843" max="3843" width="9" style="9" customWidth="1"/>
    <col min="3844" max="3844" width="9.42578125" style="9" customWidth="1"/>
    <col min="3845" max="3845" width="9.28515625" style="9" customWidth="1"/>
    <col min="3846" max="3846" width="10" style="9" customWidth="1"/>
    <col min="3847" max="3847" width="10.42578125" style="9" customWidth="1"/>
    <col min="3848" max="3848" width="10.7109375" style="9" customWidth="1"/>
    <col min="3849" max="3849" width="3.5703125" style="9" customWidth="1"/>
    <col min="3850" max="4093" width="9.140625" style="9"/>
    <col min="4094" max="4094" width="10.42578125" style="9" customWidth="1"/>
    <col min="4095" max="4096" width="8.7109375" style="9" customWidth="1"/>
    <col min="4097" max="4097" width="10" style="9" customWidth="1"/>
    <col min="4098" max="4098" width="8.85546875" style="9" customWidth="1"/>
    <col min="4099" max="4099" width="9" style="9" customWidth="1"/>
    <col min="4100" max="4100" width="9.42578125" style="9" customWidth="1"/>
    <col min="4101" max="4101" width="9.28515625" style="9" customWidth="1"/>
    <col min="4102" max="4102" width="10" style="9" customWidth="1"/>
    <col min="4103" max="4103" width="10.42578125" style="9" customWidth="1"/>
    <col min="4104" max="4104" width="10.7109375" style="9" customWidth="1"/>
    <col min="4105" max="4105" width="3.5703125" style="9" customWidth="1"/>
    <col min="4106" max="4349" width="9.140625" style="9"/>
    <col min="4350" max="4350" width="10.42578125" style="9" customWidth="1"/>
    <col min="4351" max="4352" width="8.7109375" style="9" customWidth="1"/>
    <col min="4353" max="4353" width="10" style="9" customWidth="1"/>
    <col min="4354" max="4354" width="8.85546875" style="9" customWidth="1"/>
    <col min="4355" max="4355" width="9" style="9" customWidth="1"/>
    <col min="4356" max="4356" width="9.42578125" style="9" customWidth="1"/>
    <col min="4357" max="4357" width="9.28515625" style="9" customWidth="1"/>
    <col min="4358" max="4358" width="10" style="9" customWidth="1"/>
    <col min="4359" max="4359" width="10.42578125" style="9" customWidth="1"/>
    <col min="4360" max="4360" width="10.7109375" style="9" customWidth="1"/>
    <col min="4361" max="4361" width="3.5703125" style="9" customWidth="1"/>
    <col min="4362" max="4605" width="9.140625" style="9"/>
    <col min="4606" max="4606" width="10.42578125" style="9" customWidth="1"/>
    <col min="4607" max="4608" width="8.7109375" style="9" customWidth="1"/>
    <col min="4609" max="4609" width="10" style="9" customWidth="1"/>
    <col min="4610" max="4610" width="8.85546875" style="9" customWidth="1"/>
    <col min="4611" max="4611" width="9" style="9" customWidth="1"/>
    <col min="4612" max="4612" width="9.42578125" style="9" customWidth="1"/>
    <col min="4613" max="4613" width="9.28515625" style="9" customWidth="1"/>
    <col min="4614" max="4614" width="10" style="9" customWidth="1"/>
    <col min="4615" max="4615" width="10.42578125" style="9" customWidth="1"/>
    <col min="4616" max="4616" width="10.7109375" style="9" customWidth="1"/>
    <col min="4617" max="4617" width="3.5703125" style="9" customWidth="1"/>
    <col min="4618" max="4861" width="9.140625" style="9"/>
    <col min="4862" max="4862" width="10.42578125" style="9" customWidth="1"/>
    <col min="4863" max="4864" width="8.7109375" style="9" customWidth="1"/>
    <col min="4865" max="4865" width="10" style="9" customWidth="1"/>
    <col min="4866" max="4866" width="8.85546875" style="9" customWidth="1"/>
    <col min="4867" max="4867" width="9" style="9" customWidth="1"/>
    <col min="4868" max="4868" width="9.42578125" style="9" customWidth="1"/>
    <col min="4869" max="4869" width="9.28515625" style="9" customWidth="1"/>
    <col min="4870" max="4870" width="10" style="9" customWidth="1"/>
    <col min="4871" max="4871" width="10.42578125" style="9" customWidth="1"/>
    <col min="4872" max="4872" width="10.7109375" style="9" customWidth="1"/>
    <col min="4873" max="4873" width="3.5703125" style="9" customWidth="1"/>
    <col min="4874" max="5117" width="9.140625" style="9"/>
    <col min="5118" max="5118" width="10.42578125" style="9" customWidth="1"/>
    <col min="5119" max="5120" width="8.7109375" style="9" customWidth="1"/>
    <col min="5121" max="5121" width="10" style="9" customWidth="1"/>
    <col min="5122" max="5122" width="8.85546875" style="9" customWidth="1"/>
    <col min="5123" max="5123" width="9" style="9" customWidth="1"/>
    <col min="5124" max="5124" width="9.42578125" style="9" customWidth="1"/>
    <col min="5125" max="5125" width="9.28515625" style="9" customWidth="1"/>
    <col min="5126" max="5126" width="10" style="9" customWidth="1"/>
    <col min="5127" max="5127" width="10.42578125" style="9" customWidth="1"/>
    <col min="5128" max="5128" width="10.7109375" style="9" customWidth="1"/>
    <col min="5129" max="5129" width="3.5703125" style="9" customWidth="1"/>
    <col min="5130" max="5373" width="9.140625" style="9"/>
    <col min="5374" max="5374" width="10.42578125" style="9" customWidth="1"/>
    <col min="5375" max="5376" width="8.7109375" style="9" customWidth="1"/>
    <col min="5377" max="5377" width="10" style="9" customWidth="1"/>
    <col min="5378" max="5378" width="8.85546875" style="9" customWidth="1"/>
    <col min="5379" max="5379" width="9" style="9" customWidth="1"/>
    <col min="5380" max="5380" width="9.42578125" style="9" customWidth="1"/>
    <col min="5381" max="5381" width="9.28515625" style="9" customWidth="1"/>
    <col min="5382" max="5382" width="10" style="9" customWidth="1"/>
    <col min="5383" max="5383" width="10.42578125" style="9" customWidth="1"/>
    <col min="5384" max="5384" width="10.7109375" style="9" customWidth="1"/>
    <col min="5385" max="5385" width="3.5703125" style="9" customWidth="1"/>
    <col min="5386" max="5629" width="9.140625" style="9"/>
    <col min="5630" max="5630" width="10.42578125" style="9" customWidth="1"/>
    <col min="5631" max="5632" width="8.7109375" style="9" customWidth="1"/>
    <col min="5633" max="5633" width="10" style="9" customWidth="1"/>
    <col min="5634" max="5634" width="8.85546875" style="9" customWidth="1"/>
    <col min="5635" max="5635" width="9" style="9" customWidth="1"/>
    <col min="5636" max="5636" width="9.42578125" style="9" customWidth="1"/>
    <col min="5637" max="5637" width="9.28515625" style="9" customWidth="1"/>
    <col min="5638" max="5638" width="10" style="9" customWidth="1"/>
    <col min="5639" max="5639" width="10.42578125" style="9" customWidth="1"/>
    <col min="5640" max="5640" width="10.7109375" style="9" customWidth="1"/>
    <col min="5641" max="5641" width="3.5703125" style="9" customWidth="1"/>
    <col min="5642" max="5885" width="9.140625" style="9"/>
    <col min="5886" max="5886" width="10.42578125" style="9" customWidth="1"/>
    <col min="5887" max="5888" width="8.7109375" style="9" customWidth="1"/>
    <col min="5889" max="5889" width="10" style="9" customWidth="1"/>
    <col min="5890" max="5890" width="8.85546875" style="9" customWidth="1"/>
    <col min="5891" max="5891" width="9" style="9" customWidth="1"/>
    <col min="5892" max="5892" width="9.42578125" style="9" customWidth="1"/>
    <col min="5893" max="5893" width="9.28515625" style="9" customWidth="1"/>
    <col min="5894" max="5894" width="10" style="9" customWidth="1"/>
    <col min="5895" max="5895" width="10.42578125" style="9" customWidth="1"/>
    <col min="5896" max="5896" width="10.7109375" style="9" customWidth="1"/>
    <col min="5897" max="5897" width="3.5703125" style="9" customWidth="1"/>
    <col min="5898" max="6141" width="9.140625" style="9"/>
    <col min="6142" max="6142" width="10.42578125" style="9" customWidth="1"/>
    <col min="6143" max="6144" width="8.7109375" style="9" customWidth="1"/>
    <col min="6145" max="6145" width="10" style="9" customWidth="1"/>
    <col min="6146" max="6146" width="8.85546875" style="9" customWidth="1"/>
    <col min="6147" max="6147" width="9" style="9" customWidth="1"/>
    <col min="6148" max="6148" width="9.42578125" style="9" customWidth="1"/>
    <col min="6149" max="6149" width="9.28515625" style="9" customWidth="1"/>
    <col min="6150" max="6150" width="10" style="9" customWidth="1"/>
    <col min="6151" max="6151" width="10.42578125" style="9" customWidth="1"/>
    <col min="6152" max="6152" width="10.7109375" style="9" customWidth="1"/>
    <col min="6153" max="6153" width="3.5703125" style="9" customWidth="1"/>
    <col min="6154" max="6397" width="9.140625" style="9"/>
    <col min="6398" max="6398" width="10.42578125" style="9" customWidth="1"/>
    <col min="6399" max="6400" width="8.7109375" style="9" customWidth="1"/>
    <col min="6401" max="6401" width="10" style="9" customWidth="1"/>
    <col min="6402" max="6402" width="8.85546875" style="9" customWidth="1"/>
    <col min="6403" max="6403" width="9" style="9" customWidth="1"/>
    <col min="6404" max="6404" width="9.42578125" style="9" customWidth="1"/>
    <col min="6405" max="6405" width="9.28515625" style="9" customWidth="1"/>
    <col min="6406" max="6406" width="10" style="9" customWidth="1"/>
    <col min="6407" max="6407" width="10.42578125" style="9" customWidth="1"/>
    <col min="6408" max="6408" width="10.7109375" style="9" customWidth="1"/>
    <col min="6409" max="6409" width="3.5703125" style="9" customWidth="1"/>
    <col min="6410" max="6653" width="9.140625" style="9"/>
    <col min="6654" max="6654" width="10.42578125" style="9" customWidth="1"/>
    <col min="6655" max="6656" width="8.7109375" style="9" customWidth="1"/>
    <col min="6657" max="6657" width="10" style="9" customWidth="1"/>
    <col min="6658" max="6658" width="8.85546875" style="9" customWidth="1"/>
    <col min="6659" max="6659" width="9" style="9" customWidth="1"/>
    <col min="6660" max="6660" width="9.42578125" style="9" customWidth="1"/>
    <col min="6661" max="6661" width="9.28515625" style="9" customWidth="1"/>
    <col min="6662" max="6662" width="10" style="9" customWidth="1"/>
    <col min="6663" max="6663" width="10.42578125" style="9" customWidth="1"/>
    <col min="6664" max="6664" width="10.7109375" style="9" customWidth="1"/>
    <col min="6665" max="6665" width="3.5703125" style="9" customWidth="1"/>
    <col min="6666" max="6909" width="9.140625" style="9"/>
    <col min="6910" max="6910" width="10.42578125" style="9" customWidth="1"/>
    <col min="6911" max="6912" width="8.7109375" style="9" customWidth="1"/>
    <col min="6913" max="6913" width="10" style="9" customWidth="1"/>
    <col min="6914" max="6914" width="8.85546875" style="9" customWidth="1"/>
    <col min="6915" max="6915" width="9" style="9" customWidth="1"/>
    <col min="6916" max="6916" width="9.42578125" style="9" customWidth="1"/>
    <col min="6917" max="6917" width="9.28515625" style="9" customWidth="1"/>
    <col min="6918" max="6918" width="10" style="9" customWidth="1"/>
    <col min="6919" max="6919" width="10.42578125" style="9" customWidth="1"/>
    <col min="6920" max="6920" width="10.7109375" style="9" customWidth="1"/>
    <col min="6921" max="6921" width="3.5703125" style="9" customWidth="1"/>
    <col min="6922" max="7165" width="9.140625" style="9"/>
    <col min="7166" max="7166" width="10.42578125" style="9" customWidth="1"/>
    <col min="7167" max="7168" width="8.7109375" style="9" customWidth="1"/>
    <col min="7169" max="7169" width="10" style="9" customWidth="1"/>
    <col min="7170" max="7170" width="8.85546875" style="9" customWidth="1"/>
    <col min="7171" max="7171" width="9" style="9" customWidth="1"/>
    <col min="7172" max="7172" width="9.42578125" style="9" customWidth="1"/>
    <col min="7173" max="7173" width="9.28515625" style="9" customWidth="1"/>
    <col min="7174" max="7174" width="10" style="9" customWidth="1"/>
    <col min="7175" max="7175" width="10.42578125" style="9" customWidth="1"/>
    <col min="7176" max="7176" width="10.7109375" style="9" customWidth="1"/>
    <col min="7177" max="7177" width="3.5703125" style="9" customWidth="1"/>
    <col min="7178" max="7421" width="9.140625" style="9"/>
    <col min="7422" max="7422" width="10.42578125" style="9" customWidth="1"/>
    <col min="7423" max="7424" width="8.7109375" style="9" customWidth="1"/>
    <col min="7425" max="7425" width="10" style="9" customWidth="1"/>
    <col min="7426" max="7426" width="8.85546875" style="9" customWidth="1"/>
    <col min="7427" max="7427" width="9" style="9" customWidth="1"/>
    <col min="7428" max="7428" width="9.42578125" style="9" customWidth="1"/>
    <col min="7429" max="7429" width="9.28515625" style="9" customWidth="1"/>
    <col min="7430" max="7430" width="10" style="9" customWidth="1"/>
    <col min="7431" max="7431" width="10.42578125" style="9" customWidth="1"/>
    <col min="7432" max="7432" width="10.7109375" style="9" customWidth="1"/>
    <col min="7433" max="7433" width="3.5703125" style="9" customWidth="1"/>
    <col min="7434" max="7677" width="9.140625" style="9"/>
    <col min="7678" max="7678" width="10.42578125" style="9" customWidth="1"/>
    <col min="7679" max="7680" width="8.7109375" style="9" customWidth="1"/>
    <col min="7681" max="7681" width="10" style="9" customWidth="1"/>
    <col min="7682" max="7682" width="8.85546875" style="9" customWidth="1"/>
    <col min="7683" max="7683" width="9" style="9" customWidth="1"/>
    <col min="7684" max="7684" width="9.42578125" style="9" customWidth="1"/>
    <col min="7685" max="7685" width="9.28515625" style="9" customWidth="1"/>
    <col min="7686" max="7686" width="10" style="9" customWidth="1"/>
    <col min="7687" max="7687" width="10.42578125" style="9" customWidth="1"/>
    <col min="7688" max="7688" width="10.7109375" style="9" customWidth="1"/>
    <col min="7689" max="7689" width="3.5703125" style="9" customWidth="1"/>
    <col min="7690" max="7933" width="9.140625" style="9"/>
    <col min="7934" max="7934" width="10.42578125" style="9" customWidth="1"/>
    <col min="7935" max="7936" width="8.7109375" style="9" customWidth="1"/>
    <col min="7937" max="7937" width="10" style="9" customWidth="1"/>
    <col min="7938" max="7938" width="8.85546875" style="9" customWidth="1"/>
    <col min="7939" max="7939" width="9" style="9" customWidth="1"/>
    <col min="7940" max="7940" width="9.42578125" style="9" customWidth="1"/>
    <col min="7941" max="7941" width="9.28515625" style="9" customWidth="1"/>
    <col min="7942" max="7942" width="10" style="9" customWidth="1"/>
    <col min="7943" max="7943" width="10.42578125" style="9" customWidth="1"/>
    <col min="7944" max="7944" width="10.7109375" style="9" customWidth="1"/>
    <col min="7945" max="7945" width="3.5703125" style="9" customWidth="1"/>
    <col min="7946" max="8189" width="9.140625" style="9"/>
    <col min="8190" max="8190" width="10.42578125" style="9" customWidth="1"/>
    <col min="8191" max="8192" width="8.7109375" style="9" customWidth="1"/>
    <col min="8193" max="8193" width="10" style="9" customWidth="1"/>
    <col min="8194" max="8194" width="8.85546875" style="9" customWidth="1"/>
    <col min="8195" max="8195" width="9" style="9" customWidth="1"/>
    <col min="8196" max="8196" width="9.42578125" style="9" customWidth="1"/>
    <col min="8197" max="8197" width="9.28515625" style="9" customWidth="1"/>
    <col min="8198" max="8198" width="10" style="9" customWidth="1"/>
    <col min="8199" max="8199" width="10.42578125" style="9" customWidth="1"/>
    <col min="8200" max="8200" width="10.7109375" style="9" customWidth="1"/>
    <col min="8201" max="8201" width="3.5703125" style="9" customWidth="1"/>
    <col min="8202" max="8445" width="9.140625" style="9"/>
    <col min="8446" max="8446" width="10.42578125" style="9" customWidth="1"/>
    <col min="8447" max="8448" width="8.7109375" style="9" customWidth="1"/>
    <col min="8449" max="8449" width="10" style="9" customWidth="1"/>
    <col min="8450" max="8450" width="8.85546875" style="9" customWidth="1"/>
    <col min="8451" max="8451" width="9" style="9" customWidth="1"/>
    <col min="8452" max="8452" width="9.42578125" style="9" customWidth="1"/>
    <col min="8453" max="8453" width="9.28515625" style="9" customWidth="1"/>
    <col min="8454" max="8454" width="10" style="9" customWidth="1"/>
    <col min="8455" max="8455" width="10.42578125" style="9" customWidth="1"/>
    <col min="8456" max="8456" width="10.7109375" style="9" customWidth="1"/>
    <col min="8457" max="8457" width="3.5703125" style="9" customWidth="1"/>
    <col min="8458" max="8701" width="9.140625" style="9"/>
    <col min="8702" max="8702" width="10.42578125" style="9" customWidth="1"/>
    <col min="8703" max="8704" width="8.7109375" style="9" customWidth="1"/>
    <col min="8705" max="8705" width="10" style="9" customWidth="1"/>
    <col min="8706" max="8706" width="8.85546875" style="9" customWidth="1"/>
    <col min="8707" max="8707" width="9" style="9" customWidth="1"/>
    <col min="8708" max="8708" width="9.42578125" style="9" customWidth="1"/>
    <col min="8709" max="8709" width="9.28515625" style="9" customWidth="1"/>
    <col min="8710" max="8710" width="10" style="9" customWidth="1"/>
    <col min="8711" max="8711" width="10.42578125" style="9" customWidth="1"/>
    <col min="8712" max="8712" width="10.7109375" style="9" customWidth="1"/>
    <col min="8713" max="8713" width="3.5703125" style="9" customWidth="1"/>
    <col min="8714" max="8957" width="9.140625" style="9"/>
    <col min="8958" max="8958" width="10.42578125" style="9" customWidth="1"/>
    <col min="8959" max="8960" width="8.7109375" style="9" customWidth="1"/>
    <col min="8961" max="8961" width="10" style="9" customWidth="1"/>
    <col min="8962" max="8962" width="8.85546875" style="9" customWidth="1"/>
    <col min="8963" max="8963" width="9" style="9" customWidth="1"/>
    <col min="8964" max="8964" width="9.42578125" style="9" customWidth="1"/>
    <col min="8965" max="8965" width="9.28515625" style="9" customWidth="1"/>
    <col min="8966" max="8966" width="10" style="9" customWidth="1"/>
    <col min="8967" max="8967" width="10.42578125" style="9" customWidth="1"/>
    <col min="8968" max="8968" width="10.7109375" style="9" customWidth="1"/>
    <col min="8969" max="8969" width="3.5703125" style="9" customWidth="1"/>
    <col min="8970" max="9213" width="9.140625" style="9"/>
    <col min="9214" max="9214" width="10.42578125" style="9" customWidth="1"/>
    <col min="9215" max="9216" width="8.7109375" style="9" customWidth="1"/>
    <col min="9217" max="9217" width="10" style="9" customWidth="1"/>
    <col min="9218" max="9218" width="8.85546875" style="9" customWidth="1"/>
    <col min="9219" max="9219" width="9" style="9" customWidth="1"/>
    <col min="9220" max="9220" width="9.42578125" style="9" customWidth="1"/>
    <col min="9221" max="9221" width="9.28515625" style="9" customWidth="1"/>
    <col min="9222" max="9222" width="10" style="9" customWidth="1"/>
    <col min="9223" max="9223" width="10.42578125" style="9" customWidth="1"/>
    <col min="9224" max="9224" width="10.7109375" style="9" customWidth="1"/>
    <col min="9225" max="9225" width="3.5703125" style="9" customWidth="1"/>
    <col min="9226" max="9469" width="9.140625" style="9"/>
    <col min="9470" max="9470" width="10.42578125" style="9" customWidth="1"/>
    <col min="9471" max="9472" width="8.7109375" style="9" customWidth="1"/>
    <col min="9473" max="9473" width="10" style="9" customWidth="1"/>
    <col min="9474" max="9474" width="8.85546875" style="9" customWidth="1"/>
    <col min="9475" max="9475" width="9" style="9" customWidth="1"/>
    <col min="9476" max="9476" width="9.42578125" style="9" customWidth="1"/>
    <col min="9477" max="9477" width="9.28515625" style="9" customWidth="1"/>
    <col min="9478" max="9478" width="10" style="9" customWidth="1"/>
    <col min="9479" max="9479" width="10.42578125" style="9" customWidth="1"/>
    <col min="9480" max="9480" width="10.7109375" style="9" customWidth="1"/>
    <col min="9481" max="9481" width="3.5703125" style="9" customWidth="1"/>
    <col min="9482" max="9725" width="9.140625" style="9"/>
    <col min="9726" max="9726" width="10.42578125" style="9" customWidth="1"/>
    <col min="9727" max="9728" width="8.7109375" style="9" customWidth="1"/>
    <col min="9729" max="9729" width="10" style="9" customWidth="1"/>
    <col min="9730" max="9730" width="8.85546875" style="9" customWidth="1"/>
    <col min="9731" max="9731" width="9" style="9" customWidth="1"/>
    <col min="9732" max="9732" width="9.42578125" style="9" customWidth="1"/>
    <col min="9733" max="9733" width="9.28515625" style="9" customWidth="1"/>
    <col min="9734" max="9734" width="10" style="9" customWidth="1"/>
    <col min="9735" max="9735" width="10.42578125" style="9" customWidth="1"/>
    <col min="9736" max="9736" width="10.7109375" style="9" customWidth="1"/>
    <col min="9737" max="9737" width="3.5703125" style="9" customWidth="1"/>
    <col min="9738" max="9981" width="9.140625" style="9"/>
    <col min="9982" max="9982" width="10.42578125" style="9" customWidth="1"/>
    <col min="9983" max="9984" width="8.7109375" style="9" customWidth="1"/>
    <col min="9985" max="9985" width="10" style="9" customWidth="1"/>
    <col min="9986" max="9986" width="8.85546875" style="9" customWidth="1"/>
    <col min="9987" max="9987" width="9" style="9" customWidth="1"/>
    <col min="9988" max="9988" width="9.42578125" style="9" customWidth="1"/>
    <col min="9989" max="9989" width="9.28515625" style="9" customWidth="1"/>
    <col min="9990" max="9990" width="10" style="9" customWidth="1"/>
    <col min="9991" max="9991" width="10.42578125" style="9" customWidth="1"/>
    <col min="9992" max="9992" width="10.7109375" style="9" customWidth="1"/>
    <col min="9993" max="9993" width="3.5703125" style="9" customWidth="1"/>
    <col min="9994" max="10237" width="9.140625" style="9"/>
    <col min="10238" max="10238" width="10.42578125" style="9" customWidth="1"/>
    <col min="10239" max="10240" width="8.7109375" style="9" customWidth="1"/>
    <col min="10241" max="10241" width="10" style="9" customWidth="1"/>
    <col min="10242" max="10242" width="8.85546875" style="9" customWidth="1"/>
    <col min="10243" max="10243" width="9" style="9" customWidth="1"/>
    <col min="10244" max="10244" width="9.42578125" style="9" customWidth="1"/>
    <col min="10245" max="10245" width="9.28515625" style="9" customWidth="1"/>
    <col min="10246" max="10246" width="10" style="9" customWidth="1"/>
    <col min="10247" max="10247" width="10.42578125" style="9" customWidth="1"/>
    <col min="10248" max="10248" width="10.7109375" style="9" customWidth="1"/>
    <col min="10249" max="10249" width="3.5703125" style="9" customWidth="1"/>
    <col min="10250" max="10493" width="9.140625" style="9"/>
    <col min="10494" max="10494" width="10.42578125" style="9" customWidth="1"/>
    <col min="10495" max="10496" width="8.7109375" style="9" customWidth="1"/>
    <col min="10497" max="10497" width="10" style="9" customWidth="1"/>
    <col min="10498" max="10498" width="8.85546875" style="9" customWidth="1"/>
    <col min="10499" max="10499" width="9" style="9" customWidth="1"/>
    <col min="10500" max="10500" width="9.42578125" style="9" customWidth="1"/>
    <col min="10501" max="10501" width="9.28515625" style="9" customWidth="1"/>
    <col min="10502" max="10502" width="10" style="9" customWidth="1"/>
    <col min="10503" max="10503" width="10.42578125" style="9" customWidth="1"/>
    <col min="10504" max="10504" width="10.7109375" style="9" customWidth="1"/>
    <col min="10505" max="10505" width="3.5703125" style="9" customWidth="1"/>
    <col min="10506" max="10749" width="9.140625" style="9"/>
    <col min="10750" max="10750" width="10.42578125" style="9" customWidth="1"/>
    <col min="10751" max="10752" width="8.7109375" style="9" customWidth="1"/>
    <col min="10753" max="10753" width="10" style="9" customWidth="1"/>
    <col min="10754" max="10754" width="8.85546875" style="9" customWidth="1"/>
    <col min="10755" max="10755" width="9" style="9" customWidth="1"/>
    <col min="10756" max="10756" width="9.42578125" style="9" customWidth="1"/>
    <col min="10757" max="10757" width="9.28515625" style="9" customWidth="1"/>
    <col min="10758" max="10758" width="10" style="9" customWidth="1"/>
    <col min="10759" max="10759" width="10.42578125" style="9" customWidth="1"/>
    <col min="10760" max="10760" width="10.7109375" style="9" customWidth="1"/>
    <col min="10761" max="10761" width="3.5703125" style="9" customWidth="1"/>
    <col min="10762" max="11005" width="9.140625" style="9"/>
    <col min="11006" max="11006" width="10.42578125" style="9" customWidth="1"/>
    <col min="11007" max="11008" width="8.7109375" style="9" customWidth="1"/>
    <col min="11009" max="11009" width="10" style="9" customWidth="1"/>
    <col min="11010" max="11010" width="8.85546875" style="9" customWidth="1"/>
    <col min="11011" max="11011" width="9" style="9" customWidth="1"/>
    <col min="11012" max="11012" width="9.42578125" style="9" customWidth="1"/>
    <col min="11013" max="11013" width="9.28515625" style="9" customWidth="1"/>
    <col min="11014" max="11014" width="10" style="9" customWidth="1"/>
    <col min="11015" max="11015" width="10.42578125" style="9" customWidth="1"/>
    <col min="11016" max="11016" width="10.7109375" style="9" customWidth="1"/>
    <col min="11017" max="11017" width="3.5703125" style="9" customWidth="1"/>
    <col min="11018" max="11261" width="9.140625" style="9"/>
    <col min="11262" max="11262" width="10.42578125" style="9" customWidth="1"/>
    <col min="11263" max="11264" width="8.7109375" style="9" customWidth="1"/>
    <col min="11265" max="11265" width="10" style="9" customWidth="1"/>
    <col min="11266" max="11266" width="8.85546875" style="9" customWidth="1"/>
    <col min="11267" max="11267" width="9" style="9" customWidth="1"/>
    <col min="11268" max="11268" width="9.42578125" style="9" customWidth="1"/>
    <col min="11269" max="11269" width="9.28515625" style="9" customWidth="1"/>
    <col min="11270" max="11270" width="10" style="9" customWidth="1"/>
    <col min="11271" max="11271" width="10.42578125" style="9" customWidth="1"/>
    <col min="11272" max="11272" width="10.7109375" style="9" customWidth="1"/>
    <col min="11273" max="11273" width="3.5703125" style="9" customWidth="1"/>
    <col min="11274" max="11517" width="9.140625" style="9"/>
    <col min="11518" max="11518" width="10.42578125" style="9" customWidth="1"/>
    <col min="11519" max="11520" width="8.7109375" style="9" customWidth="1"/>
    <col min="11521" max="11521" width="10" style="9" customWidth="1"/>
    <col min="11522" max="11522" width="8.85546875" style="9" customWidth="1"/>
    <col min="11523" max="11523" width="9" style="9" customWidth="1"/>
    <col min="11524" max="11524" width="9.42578125" style="9" customWidth="1"/>
    <col min="11525" max="11525" width="9.28515625" style="9" customWidth="1"/>
    <col min="11526" max="11526" width="10" style="9" customWidth="1"/>
    <col min="11527" max="11527" width="10.42578125" style="9" customWidth="1"/>
    <col min="11528" max="11528" width="10.7109375" style="9" customWidth="1"/>
    <col min="11529" max="11529" width="3.5703125" style="9" customWidth="1"/>
    <col min="11530" max="11773" width="9.140625" style="9"/>
    <col min="11774" max="11774" width="10.42578125" style="9" customWidth="1"/>
    <col min="11775" max="11776" width="8.7109375" style="9" customWidth="1"/>
    <col min="11777" max="11777" width="10" style="9" customWidth="1"/>
    <col min="11778" max="11778" width="8.85546875" style="9" customWidth="1"/>
    <col min="11779" max="11779" width="9" style="9" customWidth="1"/>
    <col min="11780" max="11780" width="9.42578125" style="9" customWidth="1"/>
    <col min="11781" max="11781" width="9.28515625" style="9" customWidth="1"/>
    <col min="11782" max="11782" width="10" style="9" customWidth="1"/>
    <col min="11783" max="11783" width="10.42578125" style="9" customWidth="1"/>
    <col min="11784" max="11784" width="10.7109375" style="9" customWidth="1"/>
    <col min="11785" max="11785" width="3.5703125" style="9" customWidth="1"/>
    <col min="11786" max="12029" width="9.140625" style="9"/>
    <col min="12030" max="12030" width="10.42578125" style="9" customWidth="1"/>
    <col min="12031" max="12032" width="8.7109375" style="9" customWidth="1"/>
    <col min="12033" max="12033" width="10" style="9" customWidth="1"/>
    <col min="12034" max="12034" width="8.85546875" style="9" customWidth="1"/>
    <col min="12035" max="12035" width="9" style="9" customWidth="1"/>
    <col min="12036" max="12036" width="9.42578125" style="9" customWidth="1"/>
    <col min="12037" max="12037" width="9.28515625" style="9" customWidth="1"/>
    <col min="12038" max="12038" width="10" style="9" customWidth="1"/>
    <col min="12039" max="12039" width="10.42578125" style="9" customWidth="1"/>
    <col min="12040" max="12040" width="10.7109375" style="9" customWidth="1"/>
    <col min="12041" max="12041" width="3.5703125" style="9" customWidth="1"/>
    <col min="12042" max="12285" width="9.140625" style="9"/>
    <col min="12286" max="12286" width="10.42578125" style="9" customWidth="1"/>
    <col min="12287" max="12288" width="8.7109375" style="9" customWidth="1"/>
    <col min="12289" max="12289" width="10" style="9" customWidth="1"/>
    <col min="12290" max="12290" width="8.85546875" style="9" customWidth="1"/>
    <col min="12291" max="12291" width="9" style="9" customWidth="1"/>
    <col min="12292" max="12292" width="9.42578125" style="9" customWidth="1"/>
    <col min="12293" max="12293" width="9.28515625" style="9" customWidth="1"/>
    <col min="12294" max="12294" width="10" style="9" customWidth="1"/>
    <col min="12295" max="12295" width="10.42578125" style="9" customWidth="1"/>
    <col min="12296" max="12296" width="10.7109375" style="9" customWidth="1"/>
    <col min="12297" max="12297" width="3.5703125" style="9" customWidth="1"/>
    <col min="12298" max="12541" width="9.140625" style="9"/>
    <col min="12542" max="12542" width="10.42578125" style="9" customWidth="1"/>
    <col min="12543" max="12544" width="8.7109375" style="9" customWidth="1"/>
    <col min="12545" max="12545" width="10" style="9" customWidth="1"/>
    <col min="12546" max="12546" width="8.85546875" style="9" customWidth="1"/>
    <col min="12547" max="12547" width="9" style="9" customWidth="1"/>
    <col min="12548" max="12548" width="9.42578125" style="9" customWidth="1"/>
    <col min="12549" max="12549" width="9.28515625" style="9" customWidth="1"/>
    <col min="12550" max="12550" width="10" style="9" customWidth="1"/>
    <col min="12551" max="12551" width="10.42578125" style="9" customWidth="1"/>
    <col min="12552" max="12552" width="10.7109375" style="9" customWidth="1"/>
    <col min="12553" max="12553" width="3.5703125" style="9" customWidth="1"/>
    <col min="12554" max="12797" width="9.140625" style="9"/>
    <col min="12798" max="12798" width="10.42578125" style="9" customWidth="1"/>
    <col min="12799" max="12800" width="8.7109375" style="9" customWidth="1"/>
    <col min="12801" max="12801" width="10" style="9" customWidth="1"/>
    <col min="12802" max="12802" width="8.85546875" style="9" customWidth="1"/>
    <col min="12803" max="12803" width="9" style="9" customWidth="1"/>
    <col min="12804" max="12804" width="9.42578125" style="9" customWidth="1"/>
    <col min="12805" max="12805" width="9.28515625" style="9" customWidth="1"/>
    <col min="12806" max="12806" width="10" style="9" customWidth="1"/>
    <col min="12807" max="12807" width="10.42578125" style="9" customWidth="1"/>
    <col min="12808" max="12808" width="10.7109375" style="9" customWidth="1"/>
    <col min="12809" max="12809" width="3.5703125" style="9" customWidth="1"/>
    <col min="12810" max="13053" width="9.140625" style="9"/>
    <col min="13054" max="13054" width="10.42578125" style="9" customWidth="1"/>
    <col min="13055" max="13056" width="8.7109375" style="9" customWidth="1"/>
    <col min="13057" max="13057" width="10" style="9" customWidth="1"/>
    <col min="13058" max="13058" width="8.85546875" style="9" customWidth="1"/>
    <col min="13059" max="13059" width="9" style="9" customWidth="1"/>
    <col min="13060" max="13060" width="9.42578125" style="9" customWidth="1"/>
    <col min="13061" max="13061" width="9.28515625" style="9" customWidth="1"/>
    <col min="13062" max="13062" width="10" style="9" customWidth="1"/>
    <col min="13063" max="13063" width="10.42578125" style="9" customWidth="1"/>
    <col min="13064" max="13064" width="10.7109375" style="9" customWidth="1"/>
    <col min="13065" max="13065" width="3.5703125" style="9" customWidth="1"/>
    <col min="13066" max="13309" width="9.140625" style="9"/>
    <col min="13310" max="13310" width="10.42578125" style="9" customWidth="1"/>
    <col min="13311" max="13312" width="8.7109375" style="9" customWidth="1"/>
    <col min="13313" max="13313" width="10" style="9" customWidth="1"/>
    <col min="13314" max="13314" width="8.85546875" style="9" customWidth="1"/>
    <col min="13315" max="13315" width="9" style="9" customWidth="1"/>
    <col min="13316" max="13316" width="9.42578125" style="9" customWidth="1"/>
    <col min="13317" max="13317" width="9.28515625" style="9" customWidth="1"/>
    <col min="13318" max="13318" width="10" style="9" customWidth="1"/>
    <col min="13319" max="13319" width="10.42578125" style="9" customWidth="1"/>
    <col min="13320" max="13320" width="10.7109375" style="9" customWidth="1"/>
    <col min="13321" max="13321" width="3.5703125" style="9" customWidth="1"/>
    <col min="13322" max="13565" width="9.140625" style="9"/>
    <col min="13566" max="13566" width="10.42578125" style="9" customWidth="1"/>
    <col min="13567" max="13568" width="8.7109375" style="9" customWidth="1"/>
    <col min="13569" max="13569" width="10" style="9" customWidth="1"/>
    <col min="13570" max="13570" width="8.85546875" style="9" customWidth="1"/>
    <col min="13571" max="13571" width="9" style="9" customWidth="1"/>
    <col min="13572" max="13572" width="9.42578125" style="9" customWidth="1"/>
    <col min="13573" max="13573" width="9.28515625" style="9" customWidth="1"/>
    <col min="13574" max="13574" width="10" style="9" customWidth="1"/>
    <col min="13575" max="13575" width="10.42578125" style="9" customWidth="1"/>
    <col min="13576" max="13576" width="10.7109375" style="9" customWidth="1"/>
    <col min="13577" max="13577" width="3.5703125" style="9" customWidth="1"/>
    <col min="13578" max="13821" width="9.140625" style="9"/>
    <col min="13822" max="13822" width="10.42578125" style="9" customWidth="1"/>
    <col min="13823" max="13824" width="8.7109375" style="9" customWidth="1"/>
    <col min="13825" max="13825" width="10" style="9" customWidth="1"/>
    <col min="13826" max="13826" width="8.85546875" style="9" customWidth="1"/>
    <col min="13827" max="13827" width="9" style="9" customWidth="1"/>
    <col min="13828" max="13828" width="9.42578125" style="9" customWidth="1"/>
    <col min="13829" max="13829" width="9.28515625" style="9" customWidth="1"/>
    <col min="13830" max="13830" width="10" style="9" customWidth="1"/>
    <col min="13831" max="13831" width="10.42578125" style="9" customWidth="1"/>
    <col min="13832" max="13832" width="10.7109375" style="9" customWidth="1"/>
    <col min="13833" max="13833" width="3.5703125" style="9" customWidth="1"/>
    <col min="13834" max="14077" width="9.140625" style="9"/>
    <col min="14078" max="14078" width="10.42578125" style="9" customWidth="1"/>
    <col min="14079" max="14080" width="8.7109375" style="9" customWidth="1"/>
    <col min="14081" max="14081" width="10" style="9" customWidth="1"/>
    <col min="14082" max="14082" width="8.85546875" style="9" customWidth="1"/>
    <col min="14083" max="14083" width="9" style="9" customWidth="1"/>
    <col min="14084" max="14084" width="9.42578125" style="9" customWidth="1"/>
    <col min="14085" max="14085" width="9.28515625" style="9" customWidth="1"/>
    <col min="14086" max="14086" width="10" style="9" customWidth="1"/>
    <col min="14087" max="14087" width="10.42578125" style="9" customWidth="1"/>
    <col min="14088" max="14088" width="10.7109375" style="9" customWidth="1"/>
    <col min="14089" max="14089" width="3.5703125" style="9" customWidth="1"/>
    <col min="14090" max="14333" width="9.140625" style="9"/>
    <col min="14334" max="14334" width="10.42578125" style="9" customWidth="1"/>
    <col min="14335" max="14336" width="8.7109375" style="9" customWidth="1"/>
    <col min="14337" max="14337" width="10" style="9" customWidth="1"/>
    <col min="14338" max="14338" width="8.85546875" style="9" customWidth="1"/>
    <col min="14339" max="14339" width="9" style="9" customWidth="1"/>
    <col min="14340" max="14340" width="9.42578125" style="9" customWidth="1"/>
    <col min="14341" max="14341" width="9.28515625" style="9" customWidth="1"/>
    <col min="14342" max="14342" width="10" style="9" customWidth="1"/>
    <col min="14343" max="14343" width="10.42578125" style="9" customWidth="1"/>
    <col min="14344" max="14344" width="10.7109375" style="9" customWidth="1"/>
    <col min="14345" max="14345" width="3.5703125" style="9" customWidth="1"/>
    <col min="14346" max="14589" width="9.140625" style="9"/>
    <col min="14590" max="14590" width="10.42578125" style="9" customWidth="1"/>
    <col min="14591" max="14592" width="8.7109375" style="9" customWidth="1"/>
    <col min="14593" max="14593" width="10" style="9" customWidth="1"/>
    <col min="14594" max="14594" width="8.85546875" style="9" customWidth="1"/>
    <col min="14595" max="14595" width="9" style="9" customWidth="1"/>
    <col min="14596" max="14596" width="9.42578125" style="9" customWidth="1"/>
    <col min="14597" max="14597" width="9.28515625" style="9" customWidth="1"/>
    <col min="14598" max="14598" width="10" style="9" customWidth="1"/>
    <col min="14599" max="14599" width="10.42578125" style="9" customWidth="1"/>
    <col min="14600" max="14600" width="10.7109375" style="9" customWidth="1"/>
    <col min="14601" max="14601" width="3.5703125" style="9" customWidth="1"/>
    <col min="14602" max="14845" width="9.140625" style="9"/>
    <col min="14846" max="14846" width="10.42578125" style="9" customWidth="1"/>
    <col min="14847" max="14848" width="8.7109375" style="9" customWidth="1"/>
    <col min="14849" max="14849" width="10" style="9" customWidth="1"/>
    <col min="14850" max="14850" width="8.85546875" style="9" customWidth="1"/>
    <col min="14851" max="14851" width="9" style="9" customWidth="1"/>
    <col min="14852" max="14852" width="9.42578125" style="9" customWidth="1"/>
    <col min="14853" max="14853" width="9.28515625" style="9" customWidth="1"/>
    <col min="14854" max="14854" width="10" style="9" customWidth="1"/>
    <col min="14855" max="14855" width="10.42578125" style="9" customWidth="1"/>
    <col min="14856" max="14856" width="10.7109375" style="9" customWidth="1"/>
    <col min="14857" max="14857" width="3.5703125" style="9" customWidth="1"/>
    <col min="14858" max="15101" width="9.140625" style="9"/>
    <col min="15102" max="15102" width="10.42578125" style="9" customWidth="1"/>
    <col min="15103" max="15104" width="8.7109375" style="9" customWidth="1"/>
    <col min="15105" max="15105" width="10" style="9" customWidth="1"/>
    <col min="15106" max="15106" width="8.85546875" style="9" customWidth="1"/>
    <col min="15107" max="15107" width="9" style="9" customWidth="1"/>
    <col min="15108" max="15108" width="9.42578125" style="9" customWidth="1"/>
    <col min="15109" max="15109" width="9.28515625" style="9" customWidth="1"/>
    <col min="15110" max="15110" width="10" style="9" customWidth="1"/>
    <col min="15111" max="15111" width="10.42578125" style="9" customWidth="1"/>
    <col min="15112" max="15112" width="10.7109375" style="9" customWidth="1"/>
    <col min="15113" max="15113" width="3.5703125" style="9" customWidth="1"/>
    <col min="15114" max="15357" width="9.140625" style="9"/>
    <col min="15358" max="15358" width="10.42578125" style="9" customWidth="1"/>
    <col min="15359" max="15360" width="8.7109375" style="9" customWidth="1"/>
    <col min="15361" max="15361" width="10" style="9" customWidth="1"/>
    <col min="15362" max="15362" width="8.85546875" style="9" customWidth="1"/>
    <col min="15363" max="15363" width="9" style="9" customWidth="1"/>
    <col min="15364" max="15364" width="9.42578125" style="9" customWidth="1"/>
    <col min="15365" max="15365" width="9.28515625" style="9" customWidth="1"/>
    <col min="15366" max="15366" width="10" style="9" customWidth="1"/>
    <col min="15367" max="15367" width="10.42578125" style="9" customWidth="1"/>
    <col min="15368" max="15368" width="10.7109375" style="9" customWidth="1"/>
    <col min="15369" max="15369" width="3.5703125" style="9" customWidth="1"/>
    <col min="15370" max="15613" width="9.140625" style="9"/>
    <col min="15614" max="15614" width="10.42578125" style="9" customWidth="1"/>
    <col min="15615" max="15616" width="8.7109375" style="9" customWidth="1"/>
    <col min="15617" max="15617" width="10" style="9" customWidth="1"/>
    <col min="15618" max="15618" width="8.85546875" style="9" customWidth="1"/>
    <col min="15619" max="15619" width="9" style="9" customWidth="1"/>
    <col min="15620" max="15620" width="9.42578125" style="9" customWidth="1"/>
    <col min="15621" max="15621" width="9.28515625" style="9" customWidth="1"/>
    <col min="15622" max="15622" width="10" style="9" customWidth="1"/>
    <col min="15623" max="15623" width="10.42578125" style="9" customWidth="1"/>
    <col min="15624" max="15624" width="10.7109375" style="9" customWidth="1"/>
    <col min="15625" max="15625" width="3.5703125" style="9" customWidth="1"/>
    <col min="15626" max="15869" width="9.140625" style="9"/>
    <col min="15870" max="15870" width="10.42578125" style="9" customWidth="1"/>
    <col min="15871" max="15872" width="8.7109375" style="9" customWidth="1"/>
    <col min="15873" max="15873" width="10" style="9" customWidth="1"/>
    <col min="15874" max="15874" width="8.85546875" style="9" customWidth="1"/>
    <col min="15875" max="15875" width="9" style="9" customWidth="1"/>
    <col min="15876" max="15876" width="9.42578125" style="9" customWidth="1"/>
    <col min="15877" max="15877" width="9.28515625" style="9" customWidth="1"/>
    <col min="15878" max="15878" width="10" style="9" customWidth="1"/>
    <col min="15879" max="15879" width="10.42578125" style="9" customWidth="1"/>
    <col min="15880" max="15880" width="10.7109375" style="9" customWidth="1"/>
    <col min="15881" max="15881" width="3.5703125" style="9" customWidth="1"/>
    <col min="15882" max="16125" width="9.140625" style="9"/>
    <col min="16126" max="16126" width="10.42578125" style="9" customWidth="1"/>
    <col min="16127" max="16128" width="8.7109375" style="9" customWidth="1"/>
    <col min="16129" max="16129" width="10" style="9" customWidth="1"/>
    <col min="16130" max="16130" width="8.85546875" style="9" customWidth="1"/>
    <col min="16131" max="16131" width="9" style="9" customWidth="1"/>
    <col min="16132" max="16132" width="9.42578125" style="9" customWidth="1"/>
    <col min="16133" max="16133" width="9.28515625" style="9" customWidth="1"/>
    <col min="16134" max="16134" width="10" style="9" customWidth="1"/>
    <col min="16135" max="16135" width="10.42578125" style="9" customWidth="1"/>
    <col min="16136" max="16136" width="10.7109375" style="9" customWidth="1"/>
    <col min="16137" max="16137" width="3.5703125" style="9" customWidth="1"/>
    <col min="16138" max="16384" width="9.140625" style="9"/>
  </cols>
  <sheetData>
    <row r="1" spans="1:8" s="5" customFormat="1" ht="24.95" customHeight="1" x14ac:dyDescent="0.15">
      <c r="H1" s="162"/>
    </row>
    <row r="2" spans="1:8" s="6" customFormat="1" ht="24.95" customHeight="1" x14ac:dyDescent="0.15">
      <c r="A2" s="307" t="s">
        <v>26</v>
      </c>
      <c r="B2" s="307"/>
      <c r="C2" s="307"/>
      <c r="D2" s="307"/>
      <c r="E2" s="307"/>
      <c r="F2" s="307"/>
      <c r="G2" s="307"/>
      <c r="H2" s="307"/>
    </row>
    <row r="3" spans="1:8" ht="31.5" x14ac:dyDescent="0.25">
      <c r="A3" s="307" t="s">
        <v>23</v>
      </c>
      <c r="B3" s="307"/>
      <c r="C3" s="307"/>
      <c r="D3" s="307"/>
      <c r="E3" s="307"/>
      <c r="F3" s="307"/>
      <c r="G3" s="307"/>
      <c r="H3" s="307"/>
    </row>
    <row r="4" spans="1:8" s="10" customFormat="1" ht="15" customHeight="1" thickBot="1" x14ac:dyDescent="0.25">
      <c r="A4" s="10" t="s">
        <v>1</v>
      </c>
      <c r="H4" s="158" t="s">
        <v>238</v>
      </c>
    </row>
    <row r="5" spans="1:8" s="51" customFormat="1" ht="14.25" customHeight="1" x14ac:dyDescent="0.15">
      <c r="A5" s="135"/>
      <c r="B5" s="115" t="s">
        <v>217</v>
      </c>
      <c r="C5" s="115"/>
      <c r="D5" s="115"/>
      <c r="E5" s="115"/>
      <c r="F5" s="115"/>
      <c r="G5" s="115"/>
      <c r="H5" s="115"/>
    </row>
    <row r="6" spans="1:8" s="51" customFormat="1" ht="14.25" customHeight="1" x14ac:dyDescent="0.15">
      <c r="A6" s="167"/>
      <c r="B6" s="116" t="s">
        <v>3</v>
      </c>
      <c r="C6" s="167" t="s">
        <v>6</v>
      </c>
      <c r="D6" s="169" t="s">
        <v>228</v>
      </c>
      <c r="E6" s="169" t="s">
        <v>4</v>
      </c>
      <c r="F6" s="169" t="s">
        <v>218</v>
      </c>
      <c r="G6" s="169" t="s">
        <v>5</v>
      </c>
      <c r="H6" s="119" t="s">
        <v>265</v>
      </c>
    </row>
    <row r="7" spans="1:8" s="51" customFormat="1" ht="14.25" customHeight="1" x14ac:dyDescent="0.15">
      <c r="A7" s="167"/>
      <c r="B7" s="167"/>
      <c r="C7" s="167"/>
      <c r="D7" s="172" t="s">
        <v>219</v>
      </c>
      <c r="E7" s="167"/>
      <c r="F7" s="167" t="s">
        <v>216</v>
      </c>
      <c r="G7" s="167"/>
      <c r="H7" s="170" t="s">
        <v>266</v>
      </c>
    </row>
    <row r="8" spans="1:8" s="51" customFormat="1" ht="14.25" customHeight="1" x14ac:dyDescent="0.15">
      <c r="A8" s="167" t="s">
        <v>220</v>
      </c>
      <c r="B8" s="167"/>
      <c r="C8" s="167"/>
      <c r="D8" s="167"/>
      <c r="E8" s="167"/>
      <c r="F8" s="167"/>
      <c r="G8" s="167"/>
      <c r="H8" s="170"/>
    </row>
    <row r="9" spans="1:8" s="51" customFormat="1" ht="14.25" customHeight="1" x14ac:dyDescent="0.15">
      <c r="A9" s="167"/>
      <c r="B9" s="167"/>
      <c r="C9" s="167"/>
      <c r="D9" s="167"/>
      <c r="E9" s="167" t="s">
        <v>0</v>
      </c>
      <c r="F9" s="167"/>
      <c r="G9" s="167"/>
      <c r="H9" s="170"/>
    </row>
    <row r="10" spans="1:8" s="51" customFormat="1" ht="14.25" customHeight="1" x14ac:dyDescent="0.15">
      <c r="A10" s="167"/>
      <c r="B10" s="167" t="s">
        <v>9</v>
      </c>
      <c r="C10" s="167"/>
      <c r="D10" s="167"/>
      <c r="E10" s="167"/>
      <c r="F10" s="172" t="s">
        <v>10</v>
      </c>
      <c r="G10" s="172"/>
      <c r="H10" s="171" t="s">
        <v>159</v>
      </c>
    </row>
    <row r="11" spans="1:8" s="51" customFormat="1" ht="14.25" customHeight="1" x14ac:dyDescent="0.15">
      <c r="A11" s="167"/>
      <c r="B11" s="167" t="s">
        <v>160</v>
      </c>
      <c r="C11" s="167" t="s">
        <v>161</v>
      </c>
      <c r="D11" s="167" t="s">
        <v>162</v>
      </c>
      <c r="E11" s="167" t="s">
        <v>7</v>
      </c>
      <c r="F11" s="172" t="s">
        <v>12</v>
      </c>
      <c r="G11" s="172" t="s">
        <v>163</v>
      </c>
      <c r="H11" s="171" t="s">
        <v>164</v>
      </c>
    </row>
    <row r="12" spans="1:8" s="51" customFormat="1" ht="14.25" customHeight="1" x14ac:dyDescent="0.15">
      <c r="A12" s="168"/>
      <c r="B12" s="168" t="s">
        <v>13</v>
      </c>
      <c r="C12" s="157" t="s">
        <v>165</v>
      </c>
      <c r="D12" s="168" t="s">
        <v>166</v>
      </c>
      <c r="E12" s="168" t="s">
        <v>14</v>
      </c>
      <c r="F12" s="125" t="s">
        <v>167</v>
      </c>
      <c r="G12" s="125" t="s">
        <v>15</v>
      </c>
      <c r="H12" s="126" t="s">
        <v>168</v>
      </c>
    </row>
    <row r="13" spans="1:8" s="58" customFormat="1" ht="24.75" hidden="1" customHeight="1" x14ac:dyDescent="0.25">
      <c r="A13" s="11">
        <v>2009</v>
      </c>
      <c r="B13" s="95">
        <v>32</v>
      </c>
      <c r="C13" s="95">
        <v>1481</v>
      </c>
      <c r="D13" s="95">
        <v>51634</v>
      </c>
      <c r="E13" s="95">
        <v>767337</v>
      </c>
      <c r="F13" s="95">
        <v>311505</v>
      </c>
      <c r="G13" s="95">
        <v>460576</v>
      </c>
      <c r="H13" s="95">
        <v>539310</v>
      </c>
    </row>
    <row r="14" spans="1:8" s="10" customFormat="1" ht="24.75" hidden="1" customHeight="1" x14ac:dyDescent="0.25">
      <c r="A14" s="11">
        <v>2012</v>
      </c>
      <c r="B14" s="95">
        <v>35</v>
      </c>
      <c r="C14" s="95">
        <v>1499</v>
      </c>
      <c r="D14" s="95">
        <v>40726</v>
      </c>
      <c r="E14" s="95">
        <v>830743</v>
      </c>
      <c r="F14" s="95">
        <v>377650</v>
      </c>
      <c r="G14" s="95">
        <v>479524</v>
      </c>
      <c r="H14" s="95">
        <v>658357</v>
      </c>
    </row>
    <row r="15" spans="1:8" s="10" customFormat="1" ht="24.75" customHeight="1" x14ac:dyDescent="0.25">
      <c r="A15" s="11">
        <v>2013</v>
      </c>
      <c r="B15" s="95">
        <v>41</v>
      </c>
      <c r="C15" s="95">
        <v>1613</v>
      </c>
      <c r="D15" s="95">
        <v>44447</v>
      </c>
      <c r="E15" s="95">
        <v>797693</v>
      </c>
      <c r="F15" s="95">
        <v>364603</v>
      </c>
      <c r="G15" s="95">
        <v>444933</v>
      </c>
      <c r="H15" s="95">
        <v>685452</v>
      </c>
    </row>
    <row r="16" spans="1:8" s="10" customFormat="1" ht="24.75" customHeight="1" x14ac:dyDescent="0.25">
      <c r="A16" s="11">
        <v>2014</v>
      </c>
      <c r="B16" s="95">
        <v>41</v>
      </c>
      <c r="C16" s="95">
        <v>1737</v>
      </c>
      <c r="D16" s="95">
        <v>50310</v>
      </c>
      <c r="E16" s="95">
        <v>1013341</v>
      </c>
      <c r="F16" s="95">
        <v>468927</v>
      </c>
      <c r="G16" s="95">
        <v>547981</v>
      </c>
      <c r="H16" s="95">
        <v>654278</v>
      </c>
    </row>
    <row r="17" spans="1:9" s="10" customFormat="1" ht="24.75" customHeight="1" x14ac:dyDescent="0.25">
      <c r="A17" s="11">
        <v>2015</v>
      </c>
      <c r="B17" s="52">
        <v>47</v>
      </c>
      <c r="C17" s="52">
        <v>1915</v>
      </c>
      <c r="D17" s="52">
        <v>56992</v>
      </c>
      <c r="E17" s="52">
        <v>864144</v>
      </c>
      <c r="F17" s="52">
        <v>422306</v>
      </c>
      <c r="G17" s="52">
        <v>441448</v>
      </c>
      <c r="H17" s="52">
        <v>662705</v>
      </c>
      <c r="I17" s="13"/>
    </row>
    <row r="18" spans="1:9" s="10" customFormat="1" ht="24.75" customHeight="1" x14ac:dyDescent="0.25">
      <c r="A18" s="11">
        <v>2016</v>
      </c>
      <c r="B18" s="52">
        <v>46</v>
      </c>
      <c r="C18" s="52">
        <v>1862</v>
      </c>
      <c r="D18" s="52">
        <v>59636</v>
      </c>
      <c r="E18" s="52">
        <v>844921</v>
      </c>
      <c r="F18" s="52">
        <v>398453</v>
      </c>
      <c r="G18" s="52">
        <v>434045</v>
      </c>
      <c r="H18" s="52">
        <v>531509</v>
      </c>
      <c r="I18" s="13"/>
    </row>
    <row r="19" spans="1:9" s="10" customFormat="1" ht="24.75" customHeight="1" x14ac:dyDescent="0.25">
      <c r="A19" s="11">
        <v>2017</v>
      </c>
      <c r="B19" s="52">
        <v>49</v>
      </c>
      <c r="C19" s="52">
        <v>1870</v>
      </c>
      <c r="D19" s="52">
        <v>64709</v>
      </c>
      <c r="E19" s="52">
        <v>998067</v>
      </c>
      <c r="F19" s="52">
        <v>451722</v>
      </c>
      <c r="G19" s="52">
        <v>548121</v>
      </c>
      <c r="H19" s="52">
        <v>506545</v>
      </c>
      <c r="I19" s="13"/>
    </row>
    <row r="20" spans="1:9" s="90" customFormat="1" ht="24.75" customHeight="1" x14ac:dyDescent="0.25">
      <c r="A20" s="56">
        <v>2018</v>
      </c>
      <c r="B20" s="258">
        <v>47</v>
      </c>
      <c r="C20" s="98">
        <v>1796</v>
      </c>
      <c r="D20" s="98">
        <v>68149</v>
      </c>
      <c r="E20" s="98">
        <v>974182</v>
      </c>
      <c r="F20" s="98">
        <v>423964</v>
      </c>
      <c r="G20" s="98">
        <v>544258</v>
      </c>
      <c r="H20" s="98">
        <v>489878</v>
      </c>
      <c r="I20" s="89"/>
    </row>
    <row r="21" spans="1:9" s="58" customFormat="1" ht="21" customHeight="1" x14ac:dyDescent="0.2">
      <c r="A21" s="70" t="s">
        <v>169</v>
      </c>
      <c r="B21" s="91"/>
      <c r="C21" s="91"/>
      <c r="D21" s="91"/>
      <c r="E21" s="91"/>
      <c r="F21" s="91"/>
      <c r="G21" s="91"/>
      <c r="H21" s="84"/>
    </row>
    <row r="22" spans="1:9" s="58" customFormat="1" ht="13.5" customHeight="1" x14ac:dyDescent="0.2">
      <c r="A22" s="70"/>
      <c r="B22" s="91"/>
      <c r="C22" s="91"/>
      <c r="D22" s="91"/>
      <c r="E22" s="91"/>
      <c r="F22" s="91"/>
      <c r="G22" s="91"/>
      <c r="H22" s="84"/>
    </row>
    <row r="23" spans="1:9" s="58" customFormat="1" ht="15" customHeight="1" x14ac:dyDescent="0.2">
      <c r="A23" s="70" t="s">
        <v>170</v>
      </c>
      <c r="B23" s="91"/>
      <c r="C23" s="91"/>
      <c r="D23" s="91"/>
      <c r="E23" s="91"/>
      <c r="F23" s="91"/>
      <c r="G23" s="91"/>
      <c r="H23" s="91"/>
    </row>
    <row r="24" spans="1:9" s="5" customFormat="1" ht="24.95" customHeight="1" x14ac:dyDescent="0.15">
      <c r="A24" s="92"/>
      <c r="B24" s="93"/>
      <c r="C24" s="93"/>
      <c r="D24" s="93"/>
      <c r="E24" s="93"/>
      <c r="F24" s="93"/>
      <c r="G24" s="93"/>
      <c r="H24" s="93"/>
    </row>
    <row r="25" spans="1:9" s="94" customFormat="1" ht="24.95" customHeight="1" x14ac:dyDescent="0.15">
      <c r="A25" s="308" t="s">
        <v>171</v>
      </c>
      <c r="B25" s="308"/>
      <c r="C25" s="308"/>
      <c r="D25" s="308"/>
      <c r="E25" s="308"/>
      <c r="F25" s="308"/>
      <c r="G25" s="308"/>
      <c r="H25" s="308"/>
    </row>
    <row r="26" spans="1:9" ht="23.1" customHeight="1" x14ac:dyDescent="0.45">
      <c r="A26" s="72"/>
      <c r="B26" s="73"/>
      <c r="C26" s="73"/>
      <c r="D26" s="73"/>
      <c r="E26" s="73"/>
      <c r="F26" s="73"/>
      <c r="G26" s="73"/>
      <c r="H26" s="73"/>
    </row>
    <row r="27" spans="1:9" s="10" customFormat="1" ht="15" customHeight="1" thickBot="1" x14ac:dyDescent="0.25">
      <c r="A27" s="74" t="s">
        <v>1</v>
      </c>
      <c r="B27" s="74"/>
      <c r="C27" s="74"/>
      <c r="D27" s="74"/>
      <c r="E27" s="74"/>
      <c r="F27" s="74"/>
      <c r="G27" s="74"/>
      <c r="H27" s="158" t="s">
        <v>238</v>
      </c>
    </row>
    <row r="28" spans="1:9" s="6" customFormat="1" ht="14.25" customHeight="1" x14ac:dyDescent="0.15">
      <c r="A28" s="106"/>
      <c r="B28" s="115" t="s">
        <v>222</v>
      </c>
      <c r="C28" s="115"/>
      <c r="D28" s="115"/>
      <c r="E28" s="115"/>
      <c r="F28" s="115" t="s">
        <v>172</v>
      </c>
      <c r="G28" s="115"/>
      <c r="H28" s="115"/>
    </row>
    <row r="29" spans="1:9" s="6" customFormat="1" ht="14.25" customHeight="1" x14ac:dyDescent="0.15">
      <c r="A29" s="108"/>
      <c r="B29" s="116" t="s">
        <v>3</v>
      </c>
      <c r="C29" s="117" t="s">
        <v>6</v>
      </c>
      <c r="D29" s="110" t="s">
        <v>271</v>
      </c>
      <c r="E29" s="118" t="s">
        <v>4</v>
      </c>
      <c r="F29" s="118" t="s">
        <v>223</v>
      </c>
      <c r="G29" s="118" t="s">
        <v>5</v>
      </c>
      <c r="H29" s="119" t="s">
        <v>265</v>
      </c>
    </row>
    <row r="30" spans="1:9" s="6" customFormat="1" ht="14.25" customHeight="1" x14ac:dyDescent="0.15">
      <c r="A30" s="108"/>
      <c r="B30" s="120"/>
      <c r="C30" s="120"/>
      <c r="D30" s="112" t="s">
        <v>219</v>
      </c>
      <c r="E30" s="120"/>
      <c r="F30" s="120" t="s">
        <v>216</v>
      </c>
      <c r="G30" s="120"/>
      <c r="H30" s="170" t="s">
        <v>266</v>
      </c>
    </row>
    <row r="31" spans="1:9" s="6" customFormat="1" ht="14.25" customHeight="1" x14ac:dyDescent="0.15">
      <c r="A31" s="167" t="s">
        <v>224</v>
      </c>
      <c r="B31" s="120"/>
      <c r="C31" s="120"/>
      <c r="D31" s="108"/>
      <c r="E31" s="120"/>
      <c r="F31" s="120"/>
      <c r="G31" s="120"/>
      <c r="H31" s="170"/>
    </row>
    <row r="32" spans="1:9" s="6" customFormat="1" ht="14.25" customHeight="1" x14ac:dyDescent="0.15">
      <c r="A32" s="108"/>
      <c r="B32" s="120"/>
      <c r="C32" s="120"/>
      <c r="D32" s="120"/>
      <c r="E32" s="120" t="s">
        <v>0</v>
      </c>
      <c r="F32" s="120"/>
      <c r="G32" s="120"/>
      <c r="H32" s="121"/>
    </row>
    <row r="33" spans="1:8" s="6" customFormat="1" ht="18.75" customHeight="1" x14ac:dyDescent="0.15">
      <c r="A33" s="108"/>
      <c r="B33" s="120" t="s">
        <v>9</v>
      </c>
      <c r="C33" s="120"/>
      <c r="D33" s="120"/>
      <c r="E33" s="120"/>
      <c r="F33" s="122" t="s">
        <v>10</v>
      </c>
      <c r="G33" s="122"/>
      <c r="H33" s="123" t="s">
        <v>159</v>
      </c>
    </row>
    <row r="34" spans="1:8" s="6" customFormat="1" ht="14.25" customHeight="1" x14ac:dyDescent="0.15">
      <c r="A34" s="108"/>
      <c r="B34" s="120" t="s">
        <v>160</v>
      </c>
      <c r="C34" s="120" t="s">
        <v>9</v>
      </c>
      <c r="D34" s="120" t="s">
        <v>173</v>
      </c>
      <c r="E34" s="120" t="s">
        <v>7</v>
      </c>
      <c r="F34" s="122" t="s">
        <v>12</v>
      </c>
      <c r="G34" s="122" t="s">
        <v>163</v>
      </c>
      <c r="H34" s="123" t="s">
        <v>164</v>
      </c>
    </row>
    <row r="35" spans="1:8" s="6" customFormat="1" ht="14.25" customHeight="1" x14ac:dyDescent="0.15">
      <c r="A35" s="114"/>
      <c r="B35" s="124" t="s">
        <v>13</v>
      </c>
      <c r="C35" s="124" t="s">
        <v>117</v>
      </c>
      <c r="D35" s="124" t="s">
        <v>166</v>
      </c>
      <c r="E35" s="124" t="s">
        <v>14</v>
      </c>
      <c r="F35" s="125" t="s">
        <v>167</v>
      </c>
      <c r="G35" s="125" t="s">
        <v>15</v>
      </c>
      <c r="H35" s="126" t="s">
        <v>168</v>
      </c>
    </row>
    <row r="36" spans="1:8" s="97" customFormat="1" ht="26.25" hidden="1" customHeight="1" x14ac:dyDescent="0.25">
      <c r="A36" s="11">
        <v>2009</v>
      </c>
      <c r="B36" s="95">
        <v>2</v>
      </c>
      <c r="C36" s="96" t="s">
        <v>70</v>
      </c>
      <c r="D36" s="96" t="s">
        <v>70</v>
      </c>
      <c r="E36" s="96" t="s">
        <v>70</v>
      </c>
      <c r="F36" s="96" t="s">
        <v>70</v>
      </c>
      <c r="G36" s="96" t="s">
        <v>70</v>
      </c>
      <c r="H36" s="96" t="s">
        <v>70</v>
      </c>
    </row>
    <row r="37" spans="1:8" ht="26.25" hidden="1" customHeight="1" x14ac:dyDescent="0.25">
      <c r="A37" s="11">
        <v>2012</v>
      </c>
      <c r="B37" s="95">
        <v>1</v>
      </c>
      <c r="C37" s="96" t="s">
        <v>70</v>
      </c>
      <c r="D37" s="96" t="s">
        <v>70</v>
      </c>
      <c r="E37" s="96" t="s">
        <v>70</v>
      </c>
      <c r="F37" s="96" t="s">
        <v>70</v>
      </c>
      <c r="G37" s="96" t="s">
        <v>70</v>
      </c>
      <c r="H37" s="96" t="s">
        <v>70</v>
      </c>
    </row>
    <row r="38" spans="1:8" ht="26.25" customHeight="1" x14ac:dyDescent="0.25">
      <c r="A38" s="11">
        <v>2013</v>
      </c>
      <c r="B38" s="95">
        <v>1</v>
      </c>
      <c r="C38" s="96" t="s">
        <v>70</v>
      </c>
      <c r="D38" s="96" t="s">
        <v>70</v>
      </c>
      <c r="E38" s="96" t="s">
        <v>70</v>
      </c>
      <c r="F38" s="96" t="s">
        <v>70</v>
      </c>
      <c r="G38" s="96" t="s">
        <v>70</v>
      </c>
      <c r="H38" s="96" t="s">
        <v>70</v>
      </c>
    </row>
    <row r="39" spans="1:8" ht="26.25" customHeight="1" x14ac:dyDescent="0.25">
      <c r="A39" s="11">
        <v>2014</v>
      </c>
      <c r="B39" s="95">
        <v>1</v>
      </c>
      <c r="C39" s="96" t="s">
        <v>70</v>
      </c>
      <c r="D39" s="96" t="s">
        <v>70</v>
      </c>
      <c r="E39" s="96" t="s">
        <v>70</v>
      </c>
      <c r="F39" s="96" t="s">
        <v>70</v>
      </c>
      <c r="G39" s="96" t="s">
        <v>70</v>
      </c>
      <c r="H39" s="96" t="s">
        <v>70</v>
      </c>
    </row>
    <row r="40" spans="1:8" ht="26.25" customHeight="1" x14ac:dyDescent="0.25">
      <c r="A40" s="11">
        <v>2015</v>
      </c>
      <c r="B40" s="52">
        <v>1</v>
      </c>
      <c r="C40" s="55" t="s">
        <v>71</v>
      </c>
      <c r="D40" s="55" t="s">
        <v>71</v>
      </c>
      <c r="E40" s="55" t="s">
        <v>71</v>
      </c>
      <c r="F40" s="55" t="s">
        <v>71</v>
      </c>
      <c r="G40" s="55" t="s">
        <v>71</v>
      </c>
      <c r="H40" s="55" t="s">
        <v>71</v>
      </c>
    </row>
    <row r="41" spans="1:8" ht="26.25" customHeight="1" x14ac:dyDescent="0.25">
      <c r="A41" s="11">
        <v>2016</v>
      </c>
      <c r="B41" s="52">
        <v>1</v>
      </c>
      <c r="C41" s="55" t="s">
        <v>70</v>
      </c>
      <c r="D41" s="55" t="s">
        <v>70</v>
      </c>
      <c r="E41" s="55" t="s">
        <v>70</v>
      </c>
      <c r="F41" s="55" t="s">
        <v>70</v>
      </c>
      <c r="G41" s="55" t="s">
        <v>70</v>
      </c>
      <c r="H41" s="55" t="s">
        <v>70</v>
      </c>
    </row>
    <row r="42" spans="1:8" ht="26.25" customHeight="1" x14ac:dyDescent="0.25">
      <c r="A42" s="11">
        <v>2017</v>
      </c>
      <c r="B42" s="52">
        <v>2</v>
      </c>
      <c r="C42" s="55" t="s">
        <v>71</v>
      </c>
      <c r="D42" s="55" t="s">
        <v>71</v>
      </c>
      <c r="E42" s="55" t="s">
        <v>71</v>
      </c>
      <c r="F42" s="55" t="s">
        <v>71</v>
      </c>
      <c r="G42" s="55" t="s">
        <v>71</v>
      </c>
      <c r="H42" s="55" t="s">
        <v>71</v>
      </c>
    </row>
    <row r="43" spans="1:8" s="12" customFormat="1" ht="26.25" customHeight="1" x14ac:dyDescent="0.25">
      <c r="A43" s="56">
        <v>2018</v>
      </c>
      <c r="B43" s="258">
        <v>2</v>
      </c>
      <c r="C43" s="57" t="s">
        <v>203</v>
      </c>
      <c r="D43" s="57" t="s">
        <v>203</v>
      </c>
      <c r="E43" s="57" t="s">
        <v>203</v>
      </c>
      <c r="F43" s="57" t="s">
        <v>203</v>
      </c>
      <c r="G43" s="57" t="s">
        <v>203</v>
      </c>
      <c r="H43" s="57" t="s">
        <v>203</v>
      </c>
    </row>
    <row r="44" spans="1:8" s="58" customFormat="1" ht="21" customHeight="1" x14ac:dyDescent="0.2">
      <c r="A44" s="70" t="s">
        <v>169</v>
      </c>
      <c r="B44" s="91"/>
      <c r="C44" s="91"/>
      <c r="D44" s="91"/>
      <c r="E44" s="91"/>
      <c r="F44" s="99"/>
      <c r="G44" s="99"/>
      <c r="H44" s="100"/>
    </row>
    <row r="45" spans="1:8" s="58" customFormat="1" ht="15" customHeight="1" x14ac:dyDescent="0.2">
      <c r="A45" s="70" t="s">
        <v>170</v>
      </c>
      <c r="B45" s="91"/>
      <c r="C45" s="91"/>
      <c r="D45" s="91"/>
      <c r="E45" s="91"/>
      <c r="F45" s="99"/>
      <c r="G45" s="99"/>
      <c r="H45" s="99"/>
    </row>
    <row r="46" spans="1:8" s="5" customFormat="1" ht="24.95" customHeight="1" x14ac:dyDescent="0.15">
      <c r="A46" s="163"/>
      <c r="B46" s="93"/>
      <c r="C46" s="93"/>
      <c r="D46" s="93"/>
      <c r="E46" s="93"/>
      <c r="F46" s="93"/>
      <c r="G46" s="93"/>
      <c r="H46" s="101"/>
    </row>
    <row r="47" spans="1:8" s="5" customFormat="1" ht="24.95" customHeight="1" x14ac:dyDescent="0.15">
      <c r="B47" s="93"/>
      <c r="C47" s="93"/>
      <c r="D47" s="93"/>
      <c r="E47" s="93"/>
      <c r="F47" s="93"/>
      <c r="G47" s="93"/>
      <c r="H47" s="101"/>
    </row>
    <row r="48" spans="1:8" s="6" customFormat="1" ht="35.25" x14ac:dyDescent="0.6">
      <c r="A48" s="306" t="s">
        <v>16</v>
      </c>
      <c r="B48" s="306"/>
      <c r="C48" s="306"/>
      <c r="D48" s="306"/>
      <c r="E48" s="306"/>
      <c r="F48" s="306"/>
      <c r="G48" s="306"/>
      <c r="H48" s="306"/>
    </row>
    <row r="49" spans="1:8" ht="23.1" customHeight="1" x14ac:dyDescent="0.25">
      <c r="A49" s="53"/>
      <c r="B49" s="73"/>
      <c r="C49" s="73"/>
      <c r="D49" s="73"/>
      <c r="E49" s="73"/>
      <c r="F49" s="73"/>
      <c r="G49" s="73"/>
      <c r="H49" s="73"/>
    </row>
    <row r="50" spans="1:8" s="10" customFormat="1" ht="15" customHeight="1" thickBot="1" x14ac:dyDescent="0.25">
      <c r="A50" s="74" t="s">
        <v>1</v>
      </c>
      <c r="B50" s="74"/>
      <c r="C50" s="74"/>
      <c r="D50" s="74"/>
      <c r="E50" s="74"/>
      <c r="F50" s="74"/>
      <c r="G50" s="74"/>
      <c r="H50" s="158" t="s">
        <v>238</v>
      </c>
    </row>
    <row r="51" spans="1:8" s="51" customFormat="1" ht="14.25" customHeight="1" x14ac:dyDescent="0.15">
      <c r="A51" s="106"/>
      <c r="B51" s="107" t="s">
        <v>225</v>
      </c>
      <c r="C51" s="107"/>
      <c r="D51" s="107"/>
      <c r="E51" s="107"/>
      <c r="F51" s="107" t="s">
        <v>35</v>
      </c>
      <c r="G51" s="107"/>
      <c r="H51" s="107"/>
    </row>
    <row r="52" spans="1:8" s="51" customFormat="1" ht="14.25" customHeight="1" x14ac:dyDescent="0.15">
      <c r="A52" s="155"/>
      <c r="B52" s="109" t="s">
        <v>3</v>
      </c>
      <c r="C52" s="110" t="s">
        <v>6</v>
      </c>
      <c r="D52" s="110" t="s">
        <v>270</v>
      </c>
      <c r="E52" s="110" t="s">
        <v>4</v>
      </c>
      <c r="F52" s="110" t="s">
        <v>215</v>
      </c>
      <c r="G52" s="110" t="s">
        <v>5</v>
      </c>
      <c r="H52" s="111" t="s">
        <v>18</v>
      </c>
    </row>
    <row r="53" spans="1:8" s="51" customFormat="1" ht="14.25" customHeight="1" x14ac:dyDescent="0.15">
      <c r="A53" s="155"/>
      <c r="B53" s="155"/>
      <c r="C53" s="155"/>
      <c r="D53" s="154" t="s">
        <v>219</v>
      </c>
      <c r="E53" s="155"/>
      <c r="F53" s="155" t="s">
        <v>216</v>
      </c>
      <c r="G53" s="155"/>
      <c r="H53" s="156" t="s">
        <v>8</v>
      </c>
    </row>
    <row r="54" spans="1:8" s="51" customFormat="1" ht="14.25" customHeight="1" x14ac:dyDescent="0.15">
      <c r="A54" s="155" t="s">
        <v>224</v>
      </c>
      <c r="B54" s="155"/>
      <c r="C54" s="155"/>
      <c r="D54" s="155"/>
      <c r="E54" s="155"/>
      <c r="F54" s="155"/>
      <c r="G54" s="155"/>
      <c r="H54" s="156" t="s">
        <v>221</v>
      </c>
    </row>
    <row r="55" spans="1:8" s="51" customFormat="1" ht="14.25" customHeight="1" x14ac:dyDescent="0.15">
      <c r="A55" s="155"/>
      <c r="B55" s="155"/>
      <c r="C55" s="155"/>
      <c r="D55" s="155"/>
      <c r="E55" s="155" t="s">
        <v>0</v>
      </c>
      <c r="F55" s="155"/>
      <c r="G55" s="155"/>
      <c r="H55" s="156" t="s">
        <v>226</v>
      </c>
    </row>
    <row r="56" spans="1:8" s="51" customFormat="1" ht="14.25" customHeight="1" x14ac:dyDescent="0.15">
      <c r="A56" s="155"/>
      <c r="B56" s="155" t="s">
        <v>9</v>
      </c>
      <c r="C56" s="155"/>
      <c r="D56" s="155"/>
      <c r="E56" s="155"/>
      <c r="F56" s="154" t="s">
        <v>10</v>
      </c>
      <c r="G56" s="154"/>
      <c r="H56" s="153" t="s">
        <v>27</v>
      </c>
    </row>
    <row r="57" spans="1:8" s="51" customFormat="1" ht="14.25" customHeight="1" x14ac:dyDescent="0.15">
      <c r="A57" s="155"/>
      <c r="B57" s="155" t="s">
        <v>20</v>
      </c>
      <c r="C57" s="155" t="s">
        <v>9</v>
      </c>
      <c r="D57" s="155" t="s">
        <v>174</v>
      </c>
      <c r="E57" s="155" t="s">
        <v>7</v>
      </c>
      <c r="F57" s="154" t="s">
        <v>12</v>
      </c>
      <c r="G57" s="154" t="s">
        <v>24</v>
      </c>
      <c r="H57" s="153" t="s">
        <v>21</v>
      </c>
    </row>
    <row r="58" spans="1:8" s="51" customFormat="1" ht="14.25" customHeight="1" x14ac:dyDescent="0.15">
      <c r="A58" s="150"/>
      <c r="B58" s="150" t="s">
        <v>13</v>
      </c>
      <c r="C58" s="150" t="s">
        <v>117</v>
      </c>
      <c r="D58" s="150" t="s">
        <v>25</v>
      </c>
      <c r="E58" s="150" t="s">
        <v>14</v>
      </c>
      <c r="F58" s="152" t="s">
        <v>28</v>
      </c>
      <c r="G58" s="152" t="s">
        <v>15</v>
      </c>
      <c r="H58" s="151" t="s">
        <v>175</v>
      </c>
    </row>
    <row r="59" spans="1:8" s="58" customFormat="1" ht="27" hidden="1" customHeight="1" x14ac:dyDescent="0.2">
      <c r="A59" s="86">
        <v>2009</v>
      </c>
      <c r="B59" s="87">
        <v>30</v>
      </c>
      <c r="C59" s="102" t="s">
        <v>70</v>
      </c>
      <c r="D59" s="102" t="s">
        <v>70</v>
      </c>
      <c r="E59" s="102" t="s">
        <v>70</v>
      </c>
      <c r="F59" s="102" t="s">
        <v>70</v>
      </c>
      <c r="G59" s="102" t="s">
        <v>70</v>
      </c>
      <c r="H59" s="102" t="s">
        <v>70</v>
      </c>
    </row>
    <row r="60" spans="1:8" s="10" customFormat="1" ht="27" hidden="1" customHeight="1" x14ac:dyDescent="0.2">
      <c r="A60" s="86">
        <v>2012</v>
      </c>
      <c r="B60" s="87">
        <v>34</v>
      </c>
      <c r="C60" s="190">
        <v>1489</v>
      </c>
      <c r="D60" s="190">
        <v>40540</v>
      </c>
      <c r="E60" s="190">
        <v>829787</v>
      </c>
      <c r="F60" s="191">
        <v>377565</v>
      </c>
      <c r="G60" s="191">
        <v>478833</v>
      </c>
      <c r="H60" s="190">
        <v>656816</v>
      </c>
    </row>
    <row r="61" spans="1:8" s="10" customFormat="1" ht="27" customHeight="1" x14ac:dyDescent="0.2">
      <c r="A61" s="86">
        <v>2013</v>
      </c>
      <c r="B61" s="87">
        <v>40</v>
      </c>
      <c r="C61" s="190">
        <v>1591</v>
      </c>
      <c r="D61" s="190">
        <v>45117</v>
      </c>
      <c r="E61" s="190">
        <v>794559</v>
      </c>
      <c r="F61" s="190">
        <v>364196</v>
      </c>
      <c r="G61" s="190">
        <v>442286</v>
      </c>
      <c r="H61" s="190">
        <v>682383</v>
      </c>
    </row>
    <row r="62" spans="1:8" s="10" customFormat="1" ht="27" customHeight="1" x14ac:dyDescent="0.2">
      <c r="A62" s="86">
        <v>2014</v>
      </c>
      <c r="B62" s="87">
        <v>40</v>
      </c>
      <c r="C62" s="190">
        <v>1720</v>
      </c>
      <c r="D62" s="190">
        <v>49652</v>
      </c>
      <c r="E62" s="190">
        <v>1005737</v>
      </c>
      <c r="F62" s="190">
        <v>466942</v>
      </c>
      <c r="G62" s="190">
        <v>542355</v>
      </c>
      <c r="H62" s="190">
        <v>651149</v>
      </c>
    </row>
    <row r="63" spans="1:8" s="10" customFormat="1" ht="27" customHeight="1" x14ac:dyDescent="0.2">
      <c r="A63" s="86">
        <v>2015</v>
      </c>
      <c r="B63" s="13">
        <v>46</v>
      </c>
      <c r="C63" s="192">
        <v>1893</v>
      </c>
      <c r="D63" s="192">
        <v>56276</v>
      </c>
      <c r="E63" s="192">
        <v>854002</v>
      </c>
      <c r="F63" s="192">
        <v>419177</v>
      </c>
      <c r="G63" s="192">
        <v>434587</v>
      </c>
      <c r="H63" s="192">
        <v>661077</v>
      </c>
    </row>
    <row r="64" spans="1:8" s="10" customFormat="1" ht="27" customHeight="1" x14ac:dyDescent="0.2">
      <c r="A64" s="86">
        <v>2016</v>
      </c>
      <c r="B64" s="13">
        <v>45</v>
      </c>
      <c r="C64" s="192">
        <v>1840</v>
      </c>
      <c r="D64" s="192">
        <v>58644</v>
      </c>
      <c r="E64" s="192">
        <v>831119</v>
      </c>
      <c r="F64" s="192">
        <v>395979</v>
      </c>
      <c r="G64" s="192">
        <v>422717</v>
      </c>
      <c r="H64" s="192">
        <v>529306</v>
      </c>
    </row>
    <row r="65" spans="1:8" s="90" customFormat="1" ht="27" customHeight="1" x14ac:dyDescent="0.2">
      <c r="A65" s="86">
        <v>2017</v>
      </c>
      <c r="B65" s="272">
        <v>47</v>
      </c>
      <c r="C65" s="273">
        <v>1837</v>
      </c>
      <c r="D65" s="273">
        <v>63620</v>
      </c>
      <c r="E65" s="273">
        <v>982990</v>
      </c>
      <c r="F65" s="273">
        <v>449529</v>
      </c>
      <c r="G65" s="273">
        <v>535237</v>
      </c>
      <c r="H65" s="273">
        <v>499358</v>
      </c>
    </row>
    <row r="66" spans="1:8" s="90" customFormat="1" ht="27" customHeight="1" x14ac:dyDescent="0.2">
      <c r="A66" s="88">
        <v>2018</v>
      </c>
      <c r="B66" s="103">
        <v>45</v>
      </c>
      <c r="C66" s="104">
        <v>1758</v>
      </c>
      <c r="D66" s="104">
        <v>66545</v>
      </c>
      <c r="E66" s="104">
        <v>957091</v>
      </c>
      <c r="F66" s="104">
        <v>421065</v>
      </c>
      <c r="G66" s="104">
        <v>529509</v>
      </c>
      <c r="H66" s="104">
        <v>482706</v>
      </c>
    </row>
    <row r="67" spans="1:8" s="90" customFormat="1" ht="27" customHeight="1" x14ac:dyDescent="0.2">
      <c r="A67" s="159"/>
      <c r="B67" s="160"/>
      <c r="C67" s="161"/>
      <c r="D67" s="161"/>
      <c r="E67" s="161"/>
      <c r="F67" s="161"/>
      <c r="G67" s="161"/>
      <c r="H67" s="161"/>
    </row>
    <row r="68" spans="1:8" s="58" customFormat="1" ht="21" customHeight="1" x14ac:dyDescent="0.2">
      <c r="A68" s="70" t="s">
        <v>169</v>
      </c>
      <c r="B68" s="91"/>
      <c r="C68" s="91"/>
      <c r="D68" s="91"/>
      <c r="E68" s="91"/>
      <c r="F68" s="91"/>
      <c r="G68" s="91"/>
      <c r="H68" s="84"/>
    </row>
    <row r="69" spans="1:8" s="58" customFormat="1" ht="12" customHeight="1" x14ac:dyDescent="0.2">
      <c r="A69" s="70"/>
      <c r="B69" s="91"/>
      <c r="C69" s="91"/>
      <c r="D69" s="91"/>
      <c r="E69" s="91"/>
      <c r="F69" s="99"/>
      <c r="G69" s="99"/>
      <c r="H69" s="99"/>
    </row>
    <row r="70" spans="1:8" x14ac:dyDescent="0.25">
      <c r="A70" s="70" t="s">
        <v>170</v>
      </c>
      <c r="B70" s="53"/>
      <c r="C70" s="53"/>
      <c r="D70" s="53"/>
      <c r="E70" s="53"/>
      <c r="F70" s="53"/>
      <c r="G70" s="53"/>
      <c r="H70" s="53"/>
    </row>
    <row r="71" spans="1:8" x14ac:dyDescent="0.25">
      <c r="A71" s="53"/>
      <c r="B71" s="53"/>
      <c r="C71" s="53"/>
      <c r="D71" s="53"/>
      <c r="E71" s="53"/>
      <c r="F71" s="53"/>
      <c r="G71" s="53"/>
      <c r="H71" s="53"/>
    </row>
    <row r="72" spans="1:8" x14ac:dyDescent="0.25">
      <c r="A72" s="53"/>
      <c r="B72" s="53"/>
      <c r="C72" s="53"/>
      <c r="D72" s="53"/>
      <c r="E72" s="53"/>
      <c r="F72" s="53"/>
      <c r="G72" s="53"/>
      <c r="H72" s="53"/>
    </row>
    <row r="73" spans="1:8" x14ac:dyDescent="0.25">
      <c r="A73" s="53"/>
      <c r="B73" s="53"/>
      <c r="C73" s="53"/>
      <c r="D73" s="53"/>
      <c r="E73" s="53"/>
      <c r="F73" s="53"/>
      <c r="G73" s="53"/>
      <c r="H73" s="53"/>
    </row>
    <row r="74" spans="1:8" x14ac:dyDescent="0.25">
      <c r="A74" s="53"/>
      <c r="B74" s="53"/>
      <c r="C74" s="53"/>
      <c r="D74" s="53"/>
      <c r="E74" s="53"/>
      <c r="F74" s="53"/>
      <c r="G74" s="53"/>
      <c r="H74" s="53"/>
    </row>
    <row r="75" spans="1:8" x14ac:dyDescent="0.25">
      <c r="A75" s="53"/>
      <c r="B75" s="53"/>
      <c r="C75" s="53"/>
      <c r="D75" s="53"/>
      <c r="E75" s="53"/>
      <c r="F75" s="53"/>
      <c r="G75" s="53"/>
      <c r="H75" s="53"/>
    </row>
    <row r="76" spans="1:8" x14ac:dyDescent="0.25">
      <c r="A76" s="53"/>
      <c r="B76" s="53"/>
      <c r="C76" s="53"/>
      <c r="D76" s="53"/>
      <c r="E76" s="53"/>
      <c r="F76" s="53"/>
      <c r="G76" s="53"/>
      <c r="H76" s="53"/>
    </row>
    <row r="77" spans="1:8" x14ac:dyDescent="0.25">
      <c r="A77" s="53"/>
      <c r="B77" s="53"/>
      <c r="C77" s="53"/>
      <c r="D77" s="53"/>
      <c r="E77" s="53"/>
      <c r="F77" s="53"/>
      <c r="G77" s="53"/>
      <c r="H77" s="53"/>
    </row>
    <row r="78" spans="1:8" x14ac:dyDescent="0.25">
      <c r="A78" s="53"/>
      <c r="B78" s="53"/>
      <c r="C78" s="53"/>
      <c r="D78" s="53"/>
      <c r="E78" s="53"/>
      <c r="F78" s="53"/>
      <c r="G78" s="53"/>
      <c r="H78" s="53"/>
    </row>
    <row r="79" spans="1:8" x14ac:dyDescent="0.25">
      <c r="A79" s="53"/>
      <c r="B79" s="53"/>
      <c r="C79" s="53"/>
      <c r="D79" s="53"/>
      <c r="E79" s="53"/>
      <c r="F79" s="53"/>
      <c r="G79" s="53"/>
      <c r="H79" s="53"/>
    </row>
    <row r="80" spans="1:8" x14ac:dyDescent="0.25">
      <c r="A80" s="53"/>
      <c r="B80" s="53"/>
      <c r="C80" s="53"/>
      <c r="D80" s="53"/>
      <c r="E80" s="53"/>
      <c r="F80" s="53"/>
      <c r="G80" s="53"/>
      <c r="H80" s="53"/>
    </row>
    <row r="81" spans="1:8" x14ac:dyDescent="0.25">
      <c r="A81" s="53"/>
      <c r="B81" s="53"/>
      <c r="C81" s="53"/>
      <c r="D81" s="53"/>
      <c r="E81" s="53"/>
      <c r="F81" s="53"/>
      <c r="G81" s="53"/>
      <c r="H81" s="53"/>
    </row>
    <row r="82" spans="1:8" x14ac:dyDescent="0.25">
      <c r="A82" s="53"/>
      <c r="B82" s="53"/>
      <c r="C82" s="53"/>
      <c r="D82" s="53"/>
      <c r="E82" s="53"/>
      <c r="F82" s="53"/>
      <c r="G82" s="53"/>
      <c r="H82" s="53"/>
    </row>
    <row r="83" spans="1:8" x14ac:dyDescent="0.25">
      <c r="A83" s="53"/>
      <c r="B83" s="53"/>
      <c r="C83" s="53"/>
      <c r="D83" s="53"/>
      <c r="E83" s="53"/>
      <c r="F83" s="53"/>
      <c r="G83" s="53"/>
      <c r="H83" s="53"/>
    </row>
    <row r="84" spans="1:8" x14ac:dyDescent="0.25">
      <c r="A84" s="53"/>
      <c r="B84" s="53"/>
      <c r="C84" s="53"/>
      <c r="D84" s="53"/>
      <c r="E84" s="53"/>
      <c r="F84" s="53"/>
      <c r="G84" s="53"/>
      <c r="H84" s="53"/>
    </row>
    <row r="85" spans="1:8" x14ac:dyDescent="0.25">
      <c r="A85" s="53"/>
      <c r="B85" s="53"/>
      <c r="C85" s="53"/>
      <c r="D85" s="53"/>
      <c r="E85" s="53"/>
      <c r="F85" s="53"/>
      <c r="G85" s="53"/>
      <c r="H85" s="53"/>
    </row>
    <row r="86" spans="1:8" x14ac:dyDescent="0.25">
      <c r="A86" s="53"/>
      <c r="B86" s="53"/>
      <c r="C86" s="53"/>
      <c r="D86" s="53"/>
      <c r="E86" s="53"/>
      <c r="F86" s="53"/>
      <c r="G86" s="53"/>
      <c r="H86" s="53"/>
    </row>
    <row r="87" spans="1:8" x14ac:dyDescent="0.25">
      <c r="A87" s="53"/>
      <c r="B87" s="53"/>
      <c r="C87" s="53"/>
      <c r="D87" s="53"/>
      <c r="E87" s="53"/>
      <c r="F87" s="53"/>
      <c r="G87" s="53"/>
      <c r="H87" s="53"/>
    </row>
    <row r="88" spans="1:8" x14ac:dyDescent="0.25">
      <c r="A88" s="53"/>
      <c r="B88" s="53"/>
      <c r="C88" s="53"/>
      <c r="D88" s="53"/>
      <c r="E88" s="53"/>
      <c r="F88" s="53"/>
      <c r="G88" s="53"/>
      <c r="H88" s="53"/>
    </row>
    <row r="89" spans="1:8" x14ac:dyDescent="0.25">
      <c r="A89" s="53"/>
      <c r="B89" s="53"/>
      <c r="C89" s="53"/>
      <c r="D89" s="53"/>
      <c r="E89" s="53"/>
      <c r="F89" s="53"/>
      <c r="G89" s="53"/>
      <c r="H89" s="53"/>
    </row>
    <row r="90" spans="1:8" x14ac:dyDescent="0.25">
      <c r="A90" s="53"/>
      <c r="B90" s="53"/>
      <c r="C90" s="53"/>
      <c r="D90" s="53"/>
      <c r="E90" s="53"/>
      <c r="F90" s="53"/>
      <c r="G90" s="53"/>
      <c r="H90" s="53"/>
    </row>
    <row r="91" spans="1:8" x14ac:dyDescent="0.25">
      <c r="A91" s="53"/>
      <c r="B91" s="53"/>
      <c r="C91" s="53"/>
      <c r="D91" s="53"/>
      <c r="E91" s="53"/>
      <c r="F91" s="53"/>
      <c r="G91" s="53"/>
      <c r="H91" s="53"/>
    </row>
    <row r="92" spans="1:8" x14ac:dyDescent="0.25">
      <c r="A92" s="53"/>
      <c r="B92" s="53"/>
      <c r="C92" s="53"/>
      <c r="D92" s="53"/>
      <c r="E92" s="53"/>
      <c r="F92" s="53"/>
      <c r="G92" s="53"/>
      <c r="H92" s="53"/>
    </row>
    <row r="93" spans="1:8" x14ac:dyDescent="0.25">
      <c r="A93" s="53"/>
      <c r="B93" s="53"/>
      <c r="C93" s="53"/>
      <c r="D93" s="53"/>
      <c r="E93" s="53"/>
      <c r="F93" s="53"/>
      <c r="G93" s="53"/>
      <c r="H93" s="53"/>
    </row>
    <row r="94" spans="1:8" x14ac:dyDescent="0.25">
      <c r="A94" s="53"/>
      <c r="B94" s="53"/>
      <c r="C94" s="53"/>
      <c r="D94" s="53"/>
      <c r="E94" s="53"/>
      <c r="F94" s="53"/>
      <c r="G94" s="53"/>
      <c r="H94" s="53"/>
    </row>
    <row r="95" spans="1:8" x14ac:dyDescent="0.25">
      <c r="A95" s="53"/>
      <c r="B95" s="53"/>
      <c r="C95" s="53"/>
      <c r="D95" s="53"/>
      <c r="E95" s="53"/>
      <c r="F95" s="53"/>
      <c r="G95" s="53"/>
      <c r="H95" s="53"/>
    </row>
    <row r="96" spans="1:8" x14ac:dyDescent="0.25">
      <c r="A96" s="53"/>
      <c r="B96" s="53"/>
      <c r="C96" s="53"/>
      <c r="D96" s="53"/>
      <c r="E96" s="53"/>
      <c r="F96" s="53"/>
      <c r="G96" s="53"/>
      <c r="H96" s="53"/>
    </row>
    <row r="97" spans="1:8" x14ac:dyDescent="0.25">
      <c r="A97" s="53"/>
      <c r="B97" s="53"/>
      <c r="C97" s="53"/>
      <c r="D97" s="53"/>
      <c r="E97" s="53"/>
      <c r="F97" s="53"/>
      <c r="G97" s="53"/>
      <c r="H97" s="53"/>
    </row>
    <row r="98" spans="1:8" x14ac:dyDescent="0.25">
      <c r="A98" s="53"/>
      <c r="B98" s="53"/>
      <c r="C98" s="53"/>
      <c r="D98" s="53"/>
      <c r="E98" s="53"/>
      <c r="F98" s="53"/>
      <c r="G98" s="53"/>
      <c r="H98" s="53"/>
    </row>
    <row r="99" spans="1:8" x14ac:dyDescent="0.25">
      <c r="A99" s="53"/>
      <c r="B99" s="53"/>
      <c r="C99" s="53"/>
      <c r="D99" s="53"/>
      <c r="E99" s="53"/>
      <c r="F99" s="53"/>
      <c r="G99" s="53"/>
      <c r="H99" s="53"/>
    </row>
    <row r="100" spans="1:8" x14ac:dyDescent="0.25">
      <c r="A100" s="53"/>
      <c r="B100" s="53"/>
      <c r="C100" s="53"/>
      <c r="D100" s="53"/>
      <c r="E100" s="53"/>
      <c r="F100" s="53"/>
      <c r="G100" s="53"/>
      <c r="H100" s="53"/>
    </row>
    <row r="101" spans="1:8" x14ac:dyDescent="0.25">
      <c r="A101" s="53"/>
      <c r="B101" s="53"/>
      <c r="C101" s="53"/>
      <c r="D101" s="53"/>
      <c r="E101" s="53"/>
      <c r="F101" s="53"/>
      <c r="G101" s="53"/>
      <c r="H101" s="53"/>
    </row>
    <row r="102" spans="1:8" x14ac:dyDescent="0.25">
      <c r="A102" s="53"/>
      <c r="B102" s="53"/>
      <c r="C102" s="53"/>
      <c r="D102" s="53"/>
      <c r="E102" s="53"/>
      <c r="F102" s="53"/>
      <c r="G102" s="53"/>
      <c r="H102" s="53"/>
    </row>
    <row r="103" spans="1:8" x14ac:dyDescent="0.25">
      <c r="A103" s="53"/>
      <c r="B103" s="53"/>
      <c r="C103" s="53"/>
      <c r="D103" s="53"/>
      <c r="E103" s="53"/>
      <c r="F103" s="53"/>
      <c r="G103" s="53"/>
      <c r="H103" s="53"/>
    </row>
    <row r="104" spans="1:8" x14ac:dyDescent="0.25">
      <c r="A104" s="53"/>
      <c r="B104" s="53"/>
      <c r="C104" s="53"/>
      <c r="D104" s="53"/>
      <c r="E104" s="53"/>
      <c r="F104" s="53"/>
      <c r="G104" s="53"/>
      <c r="H104" s="53"/>
    </row>
    <row r="105" spans="1:8" x14ac:dyDescent="0.25">
      <c r="A105" s="53"/>
      <c r="B105" s="53"/>
      <c r="C105" s="53"/>
      <c r="D105" s="53"/>
      <c r="E105" s="53"/>
      <c r="F105" s="53"/>
      <c r="G105" s="53"/>
      <c r="H105" s="53"/>
    </row>
    <row r="106" spans="1:8" x14ac:dyDescent="0.25">
      <c r="A106" s="53"/>
      <c r="B106" s="53"/>
      <c r="C106" s="53"/>
      <c r="D106" s="53"/>
      <c r="E106" s="53"/>
      <c r="F106" s="53"/>
      <c r="G106" s="53"/>
      <c r="H106" s="53"/>
    </row>
    <row r="107" spans="1:8" x14ac:dyDescent="0.25">
      <c r="A107" s="53"/>
      <c r="B107" s="53"/>
      <c r="C107" s="53"/>
      <c r="D107" s="53"/>
      <c r="E107" s="53"/>
      <c r="F107" s="53"/>
      <c r="G107" s="53"/>
      <c r="H107" s="53"/>
    </row>
    <row r="108" spans="1:8" x14ac:dyDescent="0.25">
      <c r="A108" s="53"/>
      <c r="B108" s="53"/>
      <c r="C108" s="53"/>
      <c r="D108" s="53"/>
      <c r="E108" s="53"/>
      <c r="F108" s="53"/>
      <c r="G108" s="53"/>
      <c r="H108" s="53"/>
    </row>
    <row r="109" spans="1:8" x14ac:dyDescent="0.25">
      <c r="A109" s="53"/>
      <c r="B109" s="53"/>
      <c r="C109" s="53"/>
      <c r="D109" s="53"/>
      <c r="E109" s="53"/>
      <c r="F109" s="53"/>
      <c r="G109" s="53"/>
      <c r="H109" s="53"/>
    </row>
    <row r="110" spans="1:8" x14ac:dyDescent="0.25">
      <c r="A110" s="53"/>
      <c r="B110" s="53"/>
      <c r="C110" s="53"/>
      <c r="D110" s="53"/>
      <c r="E110" s="53"/>
      <c r="F110" s="53"/>
      <c r="G110" s="53"/>
      <c r="H110" s="53"/>
    </row>
    <row r="111" spans="1:8" x14ac:dyDescent="0.25">
      <c r="A111" s="53"/>
      <c r="B111" s="53"/>
      <c r="C111" s="53"/>
      <c r="D111" s="53"/>
      <c r="E111" s="53"/>
      <c r="F111" s="53"/>
      <c r="G111" s="53"/>
      <c r="H111" s="53"/>
    </row>
    <row r="112" spans="1:8" x14ac:dyDescent="0.25">
      <c r="A112" s="53"/>
      <c r="B112" s="53"/>
      <c r="C112" s="53"/>
      <c r="D112" s="53"/>
      <c r="E112" s="53"/>
      <c r="F112" s="53"/>
      <c r="G112" s="53"/>
      <c r="H112" s="53"/>
    </row>
    <row r="113" spans="1:8" x14ac:dyDescent="0.25">
      <c r="A113" s="53"/>
      <c r="B113" s="53"/>
      <c r="C113" s="53"/>
      <c r="D113" s="53"/>
      <c r="E113" s="53"/>
      <c r="F113" s="53"/>
      <c r="G113" s="53"/>
      <c r="H113" s="53"/>
    </row>
    <row r="114" spans="1:8" x14ac:dyDescent="0.25">
      <c r="A114" s="53"/>
      <c r="B114" s="53"/>
      <c r="C114" s="53"/>
      <c r="D114" s="53"/>
      <c r="E114" s="53"/>
      <c r="F114" s="53"/>
      <c r="G114" s="53"/>
      <c r="H114" s="53"/>
    </row>
    <row r="115" spans="1:8" x14ac:dyDescent="0.25">
      <c r="A115" s="53"/>
      <c r="B115" s="53"/>
      <c r="C115" s="53"/>
      <c r="D115" s="53"/>
      <c r="E115" s="53"/>
      <c r="F115" s="53"/>
      <c r="G115" s="53"/>
      <c r="H115" s="53"/>
    </row>
    <row r="116" spans="1:8" x14ac:dyDescent="0.25">
      <c r="A116" s="53"/>
      <c r="B116" s="53"/>
      <c r="C116" s="53"/>
      <c r="D116" s="53"/>
      <c r="E116" s="53"/>
      <c r="F116" s="53"/>
      <c r="G116" s="53"/>
      <c r="H116" s="53"/>
    </row>
    <row r="117" spans="1:8" x14ac:dyDescent="0.25">
      <c r="A117" s="53"/>
      <c r="B117" s="53"/>
      <c r="C117" s="53"/>
      <c r="D117" s="53"/>
      <c r="E117" s="53"/>
      <c r="F117" s="53"/>
      <c r="G117" s="53"/>
      <c r="H117" s="53"/>
    </row>
    <row r="118" spans="1:8" x14ac:dyDescent="0.25">
      <c r="A118" s="53"/>
      <c r="B118" s="53"/>
      <c r="C118" s="53"/>
      <c r="D118" s="53"/>
      <c r="E118" s="53"/>
      <c r="F118" s="53"/>
      <c r="G118" s="53"/>
      <c r="H118" s="53"/>
    </row>
    <row r="119" spans="1:8" x14ac:dyDescent="0.25">
      <c r="A119" s="53"/>
      <c r="B119" s="53"/>
      <c r="C119" s="53"/>
      <c r="D119" s="53"/>
      <c r="E119" s="53"/>
      <c r="F119" s="53"/>
      <c r="G119" s="53"/>
      <c r="H119" s="53"/>
    </row>
    <row r="120" spans="1:8" x14ac:dyDescent="0.25">
      <c r="A120" s="53"/>
      <c r="B120" s="53"/>
      <c r="C120" s="53"/>
      <c r="D120" s="53"/>
      <c r="E120" s="53"/>
      <c r="F120" s="53"/>
      <c r="G120" s="53"/>
      <c r="H120" s="53"/>
    </row>
    <row r="121" spans="1:8" x14ac:dyDescent="0.25">
      <c r="A121" s="53"/>
      <c r="B121" s="53"/>
      <c r="C121" s="53"/>
      <c r="D121" s="53"/>
      <c r="E121" s="53"/>
      <c r="F121" s="53"/>
      <c r="G121" s="53"/>
      <c r="H121" s="53"/>
    </row>
    <row r="122" spans="1:8" x14ac:dyDescent="0.25">
      <c r="A122" s="53"/>
      <c r="B122" s="53"/>
      <c r="C122" s="53"/>
      <c r="D122" s="53"/>
      <c r="E122" s="53"/>
      <c r="F122" s="53"/>
      <c r="G122" s="53"/>
      <c r="H122" s="53"/>
    </row>
    <row r="123" spans="1:8" x14ac:dyDescent="0.25">
      <c r="A123" s="53"/>
      <c r="B123" s="53"/>
      <c r="C123" s="53"/>
      <c r="D123" s="53"/>
      <c r="E123" s="53"/>
      <c r="F123" s="53"/>
      <c r="G123" s="53"/>
      <c r="H123" s="53"/>
    </row>
    <row r="124" spans="1:8" x14ac:dyDescent="0.25">
      <c r="A124" s="53"/>
      <c r="B124" s="53"/>
      <c r="C124" s="53"/>
      <c r="D124" s="53"/>
      <c r="E124" s="53"/>
      <c r="F124" s="53"/>
      <c r="G124" s="53"/>
      <c r="H124" s="53"/>
    </row>
    <row r="125" spans="1:8" x14ac:dyDescent="0.25">
      <c r="A125" s="53"/>
      <c r="B125" s="53"/>
      <c r="C125" s="53"/>
      <c r="D125" s="53"/>
      <c r="E125" s="53"/>
      <c r="F125" s="53"/>
      <c r="G125" s="53"/>
      <c r="H125" s="53"/>
    </row>
    <row r="126" spans="1:8" x14ac:dyDescent="0.25">
      <c r="A126" s="53"/>
      <c r="B126" s="53"/>
      <c r="C126" s="53"/>
      <c r="D126" s="53"/>
      <c r="E126" s="53"/>
      <c r="F126" s="53"/>
      <c r="G126" s="53"/>
      <c r="H126" s="53"/>
    </row>
    <row r="127" spans="1:8" x14ac:dyDescent="0.25">
      <c r="A127" s="53"/>
      <c r="B127" s="53"/>
      <c r="C127" s="53"/>
      <c r="D127" s="53"/>
      <c r="E127" s="53"/>
      <c r="F127" s="53"/>
      <c r="G127" s="53"/>
      <c r="H127" s="53"/>
    </row>
    <row r="128" spans="1:8" x14ac:dyDescent="0.25">
      <c r="A128" s="53"/>
      <c r="B128" s="53"/>
      <c r="C128" s="53"/>
      <c r="D128" s="53"/>
      <c r="E128" s="53"/>
      <c r="F128" s="53"/>
      <c r="G128" s="53"/>
      <c r="H128" s="53"/>
    </row>
    <row r="129" spans="1:8" x14ac:dyDescent="0.25">
      <c r="A129" s="53"/>
      <c r="B129" s="53"/>
      <c r="C129" s="53"/>
      <c r="D129" s="53"/>
      <c r="E129" s="53"/>
      <c r="F129" s="53"/>
      <c r="G129" s="53"/>
      <c r="H129" s="53"/>
    </row>
    <row r="130" spans="1:8" x14ac:dyDescent="0.25">
      <c r="A130" s="53"/>
      <c r="B130" s="53"/>
      <c r="C130" s="53"/>
      <c r="D130" s="53"/>
      <c r="E130" s="53"/>
      <c r="F130" s="53"/>
      <c r="G130" s="53"/>
      <c r="H130" s="53"/>
    </row>
    <row r="131" spans="1:8" x14ac:dyDescent="0.25">
      <c r="A131" s="53"/>
      <c r="B131" s="53"/>
      <c r="C131" s="53"/>
      <c r="D131" s="53"/>
      <c r="E131" s="53"/>
      <c r="F131" s="53"/>
      <c r="G131" s="53"/>
      <c r="H131" s="53"/>
    </row>
    <row r="132" spans="1:8" x14ac:dyDescent="0.25">
      <c r="A132" s="53"/>
      <c r="B132" s="53"/>
      <c r="C132" s="53"/>
      <c r="D132" s="53"/>
      <c r="E132" s="53"/>
      <c r="F132" s="53"/>
      <c r="G132" s="53"/>
      <c r="H132" s="53"/>
    </row>
    <row r="133" spans="1:8" x14ac:dyDescent="0.25">
      <c r="A133" s="53"/>
      <c r="B133" s="53"/>
      <c r="C133" s="53"/>
      <c r="D133" s="53"/>
      <c r="E133" s="53"/>
      <c r="F133" s="53"/>
      <c r="G133" s="53"/>
      <c r="H133" s="53"/>
    </row>
    <row r="134" spans="1:8" x14ac:dyDescent="0.25">
      <c r="A134" s="53"/>
      <c r="B134" s="53"/>
      <c r="C134" s="53"/>
      <c r="D134" s="53"/>
      <c r="E134" s="53"/>
      <c r="F134" s="53"/>
      <c r="G134" s="53"/>
      <c r="H134" s="53"/>
    </row>
    <row r="135" spans="1:8" x14ac:dyDescent="0.25">
      <c r="A135" s="53"/>
      <c r="B135" s="53"/>
      <c r="C135" s="53"/>
      <c r="D135" s="53"/>
      <c r="E135" s="53"/>
      <c r="F135" s="53"/>
      <c r="G135" s="53"/>
      <c r="H135" s="53"/>
    </row>
    <row r="136" spans="1:8" x14ac:dyDescent="0.25">
      <c r="A136" s="53"/>
      <c r="B136" s="53"/>
      <c r="C136" s="53"/>
      <c r="D136" s="53"/>
      <c r="E136" s="53"/>
      <c r="F136" s="53"/>
      <c r="G136" s="53"/>
      <c r="H136" s="53"/>
    </row>
    <row r="137" spans="1:8" x14ac:dyDescent="0.25">
      <c r="A137" s="53"/>
      <c r="B137" s="53"/>
      <c r="C137" s="53"/>
      <c r="D137" s="53"/>
      <c r="E137" s="53"/>
      <c r="F137" s="53"/>
      <c r="G137" s="53"/>
      <c r="H137" s="53"/>
    </row>
    <row r="138" spans="1:8" x14ac:dyDescent="0.25">
      <c r="A138" s="53"/>
      <c r="B138" s="53"/>
      <c r="C138" s="53"/>
      <c r="D138" s="53"/>
      <c r="E138" s="53"/>
      <c r="F138" s="53"/>
      <c r="G138" s="53"/>
      <c r="H138" s="53"/>
    </row>
    <row r="139" spans="1:8" x14ac:dyDescent="0.25">
      <c r="A139" s="53"/>
      <c r="B139" s="53"/>
      <c r="C139" s="53"/>
      <c r="D139" s="53"/>
      <c r="E139" s="53"/>
      <c r="F139" s="53"/>
      <c r="G139" s="53"/>
      <c r="H139" s="53"/>
    </row>
    <row r="140" spans="1:8" x14ac:dyDescent="0.25">
      <c r="A140" s="53"/>
      <c r="B140" s="53"/>
      <c r="C140" s="53"/>
      <c r="D140" s="53"/>
      <c r="E140" s="53"/>
      <c r="F140" s="53"/>
      <c r="G140" s="53"/>
      <c r="H140" s="53"/>
    </row>
    <row r="141" spans="1:8" x14ac:dyDescent="0.25">
      <c r="A141" s="53"/>
      <c r="B141" s="53"/>
      <c r="C141" s="53"/>
      <c r="D141" s="53"/>
      <c r="E141" s="53"/>
      <c r="F141" s="53"/>
      <c r="G141" s="53"/>
      <c r="H141" s="53"/>
    </row>
    <row r="142" spans="1:8" x14ac:dyDescent="0.25">
      <c r="A142" s="53"/>
      <c r="B142" s="53"/>
      <c r="C142" s="53"/>
      <c r="D142" s="53"/>
      <c r="E142" s="53"/>
      <c r="F142" s="53"/>
      <c r="G142" s="53"/>
      <c r="H142" s="53"/>
    </row>
    <row r="143" spans="1:8" x14ac:dyDescent="0.25">
      <c r="A143" s="53"/>
      <c r="B143" s="53"/>
      <c r="C143" s="53"/>
      <c r="D143" s="53"/>
      <c r="E143" s="53"/>
      <c r="F143" s="53"/>
      <c r="G143" s="53"/>
      <c r="H143" s="53"/>
    </row>
    <row r="144" spans="1:8" x14ac:dyDescent="0.25">
      <c r="A144" s="53"/>
      <c r="B144" s="53"/>
      <c r="C144" s="53"/>
      <c r="D144" s="53"/>
      <c r="E144" s="53"/>
      <c r="F144" s="53"/>
      <c r="G144" s="53"/>
      <c r="H144" s="53"/>
    </row>
    <row r="145" spans="1:8" x14ac:dyDescent="0.25">
      <c r="A145" s="53"/>
      <c r="B145" s="53"/>
      <c r="C145" s="53"/>
      <c r="D145" s="53"/>
      <c r="E145" s="53"/>
      <c r="F145" s="53"/>
      <c r="G145" s="53"/>
      <c r="H145" s="53"/>
    </row>
    <row r="146" spans="1:8" x14ac:dyDescent="0.25">
      <c r="A146" s="53"/>
      <c r="B146" s="53"/>
      <c r="C146" s="53"/>
      <c r="D146" s="53"/>
      <c r="E146" s="53"/>
      <c r="F146" s="53"/>
      <c r="G146" s="53"/>
      <c r="H146" s="53"/>
    </row>
    <row r="147" spans="1:8" x14ac:dyDescent="0.25">
      <c r="A147" s="53"/>
      <c r="B147" s="53"/>
      <c r="C147" s="53"/>
      <c r="D147" s="53"/>
      <c r="E147" s="53"/>
      <c r="F147" s="53"/>
      <c r="G147" s="53"/>
      <c r="H147" s="53"/>
    </row>
    <row r="148" spans="1:8" x14ac:dyDescent="0.25">
      <c r="A148" s="53"/>
      <c r="B148" s="53"/>
      <c r="C148" s="53"/>
      <c r="D148" s="53"/>
      <c r="E148" s="53"/>
      <c r="F148" s="53"/>
      <c r="G148" s="53"/>
      <c r="H148" s="53"/>
    </row>
    <row r="149" spans="1:8" x14ac:dyDescent="0.25">
      <c r="A149" s="53"/>
      <c r="B149" s="53"/>
      <c r="C149" s="53"/>
      <c r="D149" s="53"/>
      <c r="E149" s="53"/>
      <c r="F149" s="53"/>
      <c r="G149" s="53"/>
      <c r="H149" s="53"/>
    </row>
    <row r="150" spans="1:8" x14ac:dyDescent="0.25">
      <c r="A150" s="53"/>
      <c r="B150" s="53"/>
      <c r="C150" s="53"/>
      <c r="D150" s="53"/>
      <c r="E150" s="53"/>
      <c r="F150" s="53"/>
      <c r="G150" s="53"/>
      <c r="H150" s="53"/>
    </row>
    <row r="151" spans="1:8" x14ac:dyDescent="0.25">
      <c r="A151" s="53"/>
      <c r="B151" s="53"/>
      <c r="C151" s="53"/>
      <c r="D151" s="53"/>
      <c r="E151" s="53"/>
      <c r="F151" s="53"/>
      <c r="G151" s="53"/>
      <c r="H151" s="53"/>
    </row>
    <row r="152" spans="1:8" x14ac:dyDescent="0.25">
      <c r="A152" s="53"/>
      <c r="B152" s="53"/>
      <c r="C152" s="53"/>
      <c r="D152" s="53"/>
      <c r="E152" s="53"/>
      <c r="F152" s="53"/>
      <c r="G152" s="53"/>
      <c r="H152" s="53"/>
    </row>
    <row r="153" spans="1:8" x14ac:dyDescent="0.25">
      <c r="A153" s="53"/>
      <c r="B153" s="53"/>
      <c r="C153" s="53"/>
      <c r="D153" s="53"/>
      <c r="E153" s="53"/>
      <c r="F153" s="53"/>
      <c r="G153" s="53"/>
      <c r="H153" s="53"/>
    </row>
    <row r="154" spans="1:8" x14ac:dyDescent="0.25">
      <c r="A154" s="53"/>
      <c r="B154" s="53"/>
      <c r="C154" s="53"/>
      <c r="D154" s="53"/>
      <c r="E154" s="53"/>
      <c r="F154" s="53"/>
      <c r="G154" s="53"/>
      <c r="H154" s="53"/>
    </row>
    <row r="155" spans="1:8" x14ac:dyDescent="0.25">
      <c r="A155" s="53"/>
      <c r="B155" s="53"/>
      <c r="C155" s="53"/>
      <c r="D155" s="53"/>
      <c r="E155" s="53"/>
      <c r="F155" s="53"/>
      <c r="G155" s="53"/>
      <c r="H155" s="53"/>
    </row>
    <row r="156" spans="1:8" x14ac:dyDescent="0.25">
      <c r="A156" s="53"/>
      <c r="B156" s="53"/>
      <c r="C156" s="53"/>
      <c r="D156" s="53"/>
      <c r="E156" s="53"/>
      <c r="F156" s="53"/>
      <c r="G156" s="53"/>
      <c r="H156" s="53"/>
    </row>
    <row r="157" spans="1:8" x14ac:dyDescent="0.25">
      <c r="A157" s="53"/>
      <c r="B157" s="53"/>
      <c r="C157" s="53"/>
      <c r="D157" s="53"/>
      <c r="E157" s="53"/>
      <c r="F157" s="53"/>
      <c r="G157" s="53"/>
      <c r="H157" s="53"/>
    </row>
    <row r="158" spans="1:8" x14ac:dyDescent="0.25">
      <c r="A158" s="53"/>
      <c r="B158" s="53"/>
      <c r="C158" s="53"/>
      <c r="D158" s="53"/>
      <c r="E158" s="53"/>
      <c r="F158" s="53"/>
      <c r="G158" s="53"/>
      <c r="H158" s="53"/>
    </row>
    <row r="159" spans="1:8" x14ac:dyDescent="0.25">
      <c r="A159" s="53"/>
      <c r="B159" s="53"/>
      <c r="C159" s="53"/>
      <c r="D159" s="53"/>
      <c r="E159" s="53"/>
      <c r="F159" s="53"/>
      <c r="G159" s="53"/>
      <c r="H159" s="53"/>
    </row>
    <row r="160" spans="1:8" x14ac:dyDescent="0.25">
      <c r="A160" s="53"/>
      <c r="B160" s="53"/>
      <c r="C160" s="53"/>
      <c r="D160" s="53"/>
      <c r="E160" s="53"/>
      <c r="F160" s="53"/>
      <c r="G160" s="53"/>
      <c r="H160" s="53"/>
    </row>
    <row r="161" spans="1:8" x14ac:dyDescent="0.25">
      <c r="A161" s="53"/>
      <c r="B161" s="53"/>
      <c r="C161" s="53"/>
      <c r="D161" s="53"/>
      <c r="E161" s="53"/>
      <c r="F161" s="53"/>
      <c r="G161" s="53"/>
      <c r="H161" s="53"/>
    </row>
    <row r="162" spans="1:8" x14ac:dyDescent="0.25">
      <c r="A162" s="53"/>
      <c r="B162" s="53"/>
      <c r="C162" s="53"/>
      <c r="D162" s="53"/>
      <c r="E162" s="53"/>
      <c r="F162" s="53"/>
      <c r="G162" s="53"/>
      <c r="H162" s="53"/>
    </row>
    <row r="163" spans="1:8" x14ac:dyDescent="0.25">
      <c r="A163" s="53"/>
      <c r="B163" s="53"/>
      <c r="C163" s="53"/>
      <c r="D163" s="53"/>
      <c r="E163" s="53"/>
      <c r="F163" s="53"/>
      <c r="G163" s="53"/>
      <c r="H163" s="53"/>
    </row>
    <row r="164" spans="1:8" x14ac:dyDescent="0.25">
      <c r="A164" s="53"/>
      <c r="B164" s="53"/>
      <c r="C164" s="53"/>
      <c r="D164" s="53"/>
      <c r="E164" s="53"/>
      <c r="F164" s="53"/>
      <c r="G164" s="53"/>
      <c r="H164" s="53"/>
    </row>
    <row r="165" spans="1:8" x14ac:dyDescent="0.25">
      <c r="A165" s="53"/>
      <c r="B165" s="53"/>
      <c r="C165" s="53"/>
      <c r="D165" s="53"/>
      <c r="E165" s="53"/>
      <c r="F165" s="53"/>
      <c r="G165" s="53"/>
      <c r="H165" s="53"/>
    </row>
    <row r="166" spans="1:8" x14ac:dyDescent="0.25">
      <c r="A166" s="53"/>
      <c r="B166" s="53"/>
      <c r="C166" s="53"/>
      <c r="D166" s="53"/>
      <c r="E166" s="53"/>
      <c r="F166" s="53"/>
      <c r="G166" s="53"/>
      <c r="H166" s="53"/>
    </row>
    <row r="167" spans="1:8" x14ac:dyDescent="0.25">
      <c r="A167" s="53"/>
      <c r="B167" s="53"/>
      <c r="C167" s="53"/>
      <c r="D167" s="53"/>
      <c r="E167" s="53"/>
      <c r="F167" s="53"/>
      <c r="G167" s="53"/>
      <c r="H167" s="53"/>
    </row>
    <row r="168" spans="1:8" x14ac:dyDescent="0.25">
      <c r="A168" s="53"/>
      <c r="B168" s="53"/>
      <c r="C168" s="53"/>
      <c r="D168" s="53"/>
      <c r="E168" s="53"/>
      <c r="F168" s="53"/>
      <c r="G168" s="53"/>
      <c r="H168" s="53"/>
    </row>
    <row r="169" spans="1:8" x14ac:dyDescent="0.25">
      <c r="A169" s="53"/>
      <c r="B169" s="53"/>
      <c r="C169" s="53"/>
      <c r="D169" s="53"/>
      <c r="E169" s="53"/>
      <c r="F169" s="53"/>
      <c r="G169" s="53"/>
      <c r="H169" s="53"/>
    </row>
    <row r="170" spans="1:8" x14ac:dyDescent="0.25">
      <c r="A170" s="53"/>
      <c r="B170" s="53"/>
      <c r="C170" s="53"/>
      <c r="D170" s="53"/>
      <c r="E170" s="53"/>
      <c r="F170" s="53"/>
      <c r="G170" s="53"/>
      <c r="H170" s="53"/>
    </row>
    <row r="171" spans="1:8" x14ac:dyDescent="0.25">
      <c r="A171" s="53"/>
      <c r="B171" s="53"/>
      <c r="C171" s="53"/>
      <c r="D171" s="53"/>
      <c r="E171" s="53"/>
      <c r="F171" s="53"/>
      <c r="G171" s="53"/>
      <c r="H171" s="53"/>
    </row>
    <row r="172" spans="1:8" x14ac:dyDescent="0.25">
      <c r="A172" s="53"/>
      <c r="B172" s="53"/>
      <c r="C172" s="53"/>
      <c r="D172" s="53"/>
      <c r="E172" s="53"/>
      <c r="F172" s="53"/>
      <c r="G172" s="53"/>
      <c r="H172" s="53"/>
    </row>
    <row r="173" spans="1:8" x14ac:dyDescent="0.25">
      <c r="A173" s="53"/>
      <c r="B173" s="53"/>
      <c r="C173" s="53"/>
      <c r="D173" s="53"/>
      <c r="E173" s="53"/>
      <c r="F173" s="53"/>
      <c r="G173" s="53"/>
      <c r="H173" s="53"/>
    </row>
    <row r="174" spans="1:8" x14ac:dyDescent="0.25">
      <c r="A174" s="53"/>
      <c r="B174" s="53"/>
      <c r="C174" s="53"/>
      <c r="D174" s="53"/>
      <c r="E174" s="53"/>
      <c r="F174" s="53"/>
      <c r="G174" s="53"/>
      <c r="H174" s="53"/>
    </row>
    <row r="175" spans="1:8" x14ac:dyDescent="0.25">
      <c r="A175" s="53"/>
      <c r="B175" s="53"/>
      <c r="C175" s="53"/>
      <c r="D175" s="53"/>
      <c r="E175" s="53"/>
      <c r="F175" s="53"/>
      <c r="G175" s="53"/>
      <c r="H175" s="53"/>
    </row>
    <row r="176" spans="1:8" x14ac:dyDescent="0.25">
      <c r="A176" s="53"/>
      <c r="B176" s="53"/>
      <c r="C176" s="53"/>
      <c r="D176" s="53"/>
      <c r="E176" s="53"/>
      <c r="F176" s="53"/>
      <c r="G176" s="53"/>
      <c r="H176" s="53"/>
    </row>
    <row r="177" spans="1:8" x14ac:dyDescent="0.25">
      <c r="A177" s="53"/>
      <c r="B177" s="53"/>
      <c r="C177" s="53"/>
      <c r="D177" s="53"/>
      <c r="E177" s="53"/>
      <c r="F177" s="53"/>
      <c r="G177" s="53"/>
      <c r="H177" s="53"/>
    </row>
    <row r="178" spans="1:8" x14ac:dyDescent="0.25">
      <c r="A178" s="53"/>
      <c r="B178" s="53"/>
      <c r="C178" s="53"/>
      <c r="D178" s="53"/>
      <c r="E178" s="53"/>
      <c r="F178" s="53"/>
      <c r="G178" s="53"/>
      <c r="H178" s="53"/>
    </row>
    <row r="179" spans="1:8" x14ac:dyDescent="0.25">
      <c r="A179" s="53"/>
      <c r="B179" s="53"/>
      <c r="C179" s="53"/>
      <c r="D179" s="53"/>
      <c r="E179" s="53"/>
      <c r="F179" s="53"/>
      <c r="G179" s="53"/>
      <c r="H179" s="53"/>
    </row>
    <row r="180" spans="1:8" x14ac:dyDescent="0.25">
      <c r="A180" s="53"/>
      <c r="B180" s="53"/>
      <c r="C180" s="53"/>
      <c r="D180" s="53"/>
      <c r="E180" s="53"/>
      <c r="F180" s="53"/>
      <c r="G180" s="53"/>
      <c r="H180" s="53"/>
    </row>
    <row r="181" spans="1:8" x14ac:dyDescent="0.25">
      <c r="A181" s="53"/>
      <c r="B181" s="53"/>
      <c r="C181" s="53"/>
      <c r="D181" s="53"/>
      <c r="E181" s="53"/>
      <c r="F181" s="53"/>
      <c r="G181" s="53"/>
      <c r="H181" s="53"/>
    </row>
    <row r="182" spans="1:8" x14ac:dyDescent="0.25">
      <c r="A182" s="53"/>
      <c r="B182" s="53"/>
      <c r="C182" s="53"/>
      <c r="D182" s="53"/>
      <c r="E182" s="53"/>
      <c r="F182" s="53"/>
      <c r="G182" s="53"/>
      <c r="H182" s="53"/>
    </row>
    <row r="183" spans="1:8" x14ac:dyDescent="0.25">
      <c r="A183" s="53"/>
      <c r="B183" s="53"/>
      <c r="C183" s="53"/>
      <c r="D183" s="53"/>
      <c r="E183" s="53"/>
      <c r="F183" s="53"/>
      <c r="G183" s="53"/>
      <c r="H183" s="53"/>
    </row>
    <row r="184" spans="1:8" x14ac:dyDescent="0.25">
      <c r="A184" s="53"/>
      <c r="B184" s="53"/>
      <c r="C184" s="53"/>
      <c r="D184" s="53"/>
      <c r="E184" s="53"/>
      <c r="F184" s="53"/>
      <c r="G184" s="53"/>
      <c r="H184" s="53"/>
    </row>
    <row r="185" spans="1:8" x14ac:dyDescent="0.25">
      <c r="A185" s="53"/>
      <c r="B185" s="53"/>
      <c r="C185" s="53"/>
      <c r="D185" s="53"/>
      <c r="E185" s="53"/>
      <c r="F185" s="53"/>
      <c r="G185" s="53"/>
      <c r="H185" s="53"/>
    </row>
    <row r="186" spans="1:8" x14ac:dyDescent="0.25">
      <c r="A186" s="53"/>
      <c r="B186" s="53"/>
      <c r="C186" s="53"/>
      <c r="D186" s="53"/>
      <c r="E186" s="53"/>
      <c r="F186" s="53"/>
      <c r="G186" s="53"/>
      <c r="H186" s="53"/>
    </row>
    <row r="187" spans="1:8" x14ac:dyDescent="0.25">
      <c r="A187" s="53"/>
      <c r="B187" s="53"/>
      <c r="C187" s="53"/>
      <c r="D187" s="53"/>
      <c r="E187" s="53"/>
      <c r="F187" s="53"/>
      <c r="G187" s="53"/>
      <c r="H187" s="53"/>
    </row>
    <row r="188" spans="1:8" x14ac:dyDescent="0.25">
      <c r="A188" s="53"/>
      <c r="B188" s="53"/>
      <c r="C188" s="53"/>
      <c r="D188" s="53"/>
      <c r="E188" s="53"/>
      <c r="F188" s="53"/>
      <c r="G188" s="53"/>
      <c r="H188" s="53"/>
    </row>
    <row r="189" spans="1:8" x14ac:dyDescent="0.25">
      <c r="A189" s="53"/>
      <c r="B189" s="53"/>
      <c r="C189" s="53"/>
      <c r="D189" s="53"/>
      <c r="E189" s="53"/>
      <c r="F189" s="53"/>
      <c r="G189" s="53"/>
      <c r="H189" s="53"/>
    </row>
    <row r="190" spans="1:8" x14ac:dyDescent="0.25">
      <c r="A190" s="53"/>
      <c r="B190" s="53"/>
      <c r="C190" s="53"/>
      <c r="D190" s="53"/>
      <c r="E190" s="53"/>
      <c r="F190" s="53"/>
      <c r="G190" s="53"/>
      <c r="H190" s="53"/>
    </row>
    <row r="191" spans="1:8" x14ac:dyDescent="0.25">
      <c r="A191" s="53"/>
      <c r="B191" s="53"/>
      <c r="C191" s="53"/>
      <c r="D191" s="53"/>
      <c r="E191" s="53"/>
      <c r="F191" s="53"/>
      <c r="G191" s="53"/>
      <c r="H191" s="53"/>
    </row>
    <row r="192" spans="1:8" x14ac:dyDescent="0.25">
      <c r="A192" s="53"/>
      <c r="B192" s="53"/>
      <c r="C192" s="53"/>
      <c r="D192" s="53"/>
      <c r="E192" s="53"/>
      <c r="F192" s="53"/>
      <c r="G192" s="53"/>
      <c r="H192" s="53"/>
    </row>
    <row r="193" spans="1:8" x14ac:dyDescent="0.25">
      <c r="A193" s="53"/>
      <c r="B193" s="53"/>
      <c r="C193" s="53"/>
      <c r="D193" s="53"/>
      <c r="E193" s="53"/>
      <c r="F193" s="53"/>
      <c r="G193" s="53"/>
      <c r="H193" s="53"/>
    </row>
    <row r="194" spans="1:8" x14ac:dyDescent="0.25">
      <c r="A194" s="53"/>
      <c r="B194" s="53"/>
      <c r="C194" s="53"/>
      <c r="D194" s="53"/>
      <c r="E194" s="53"/>
      <c r="F194" s="53"/>
      <c r="G194" s="53"/>
      <c r="H194" s="53"/>
    </row>
    <row r="195" spans="1:8" x14ac:dyDescent="0.25">
      <c r="A195" s="53"/>
      <c r="B195" s="53"/>
      <c r="C195" s="53"/>
      <c r="D195" s="53"/>
      <c r="E195" s="53"/>
      <c r="F195" s="53"/>
      <c r="G195" s="53"/>
      <c r="H195" s="53"/>
    </row>
    <row r="196" spans="1:8" x14ac:dyDescent="0.25">
      <c r="A196" s="53"/>
      <c r="B196" s="53"/>
      <c r="C196" s="53"/>
      <c r="D196" s="53"/>
      <c r="E196" s="53"/>
      <c r="F196" s="53"/>
      <c r="G196" s="53"/>
      <c r="H196" s="53"/>
    </row>
    <row r="197" spans="1:8" x14ac:dyDescent="0.25">
      <c r="A197" s="53"/>
      <c r="B197" s="53"/>
      <c r="C197" s="53"/>
      <c r="D197" s="53"/>
      <c r="E197" s="53"/>
      <c r="F197" s="53"/>
      <c r="G197" s="53"/>
      <c r="H197" s="53"/>
    </row>
    <row r="198" spans="1:8" x14ac:dyDescent="0.25">
      <c r="A198" s="53"/>
      <c r="B198" s="53"/>
      <c r="C198" s="53"/>
      <c r="D198" s="53"/>
      <c r="E198" s="53"/>
      <c r="F198" s="53"/>
      <c r="G198" s="53"/>
      <c r="H198" s="53"/>
    </row>
    <row r="199" spans="1:8" x14ac:dyDescent="0.25">
      <c r="A199" s="53"/>
      <c r="B199" s="53"/>
      <c r="C199" s="53"/>
      <c r="D199" s="53"/>
      <c r="E199" s="53"/>
      <c r="F199" s="53"/>
      <c r="G199" s="53"/>
      <c r="H199" s="53"/>
    </row>
    <row r="200" spans="1:8" x14ac:dyDescent="0.25">
      <c r="A200" s="53"/>
      <c r="B200" s="53"/>
      <c r="C200" s="53"/>
      <c r="D200" s="53"/>
      <c r="E200" s="53"/>
      <c r="F200" s="53"/>
      <c r="G200" s="53"/>
      <c r="H200" s="53"/>
    </row>
    <row r="201" spans="1:8" x14ac:dyDescent="0.25">
      <c r="A201" s="53"/>
      <c r="B201" s="53"/>
      <c r="C201" s="53"/>
      <c r="D201" s="53"/>
      <c r="E201" s="53"/>
      <c r="F201" s="53"/>
      <c r="G201" s="53"/>
      <c r="H201" s="53"/>
    </row>
    <row r="202" spans="1:8" x14ac:dyDescent="0.25">
      <c r="A202" s="53"/>
      <c r="B202" s="53"/>
      <c r="C202" s="53"/>
      <c r="D202" s="53"/>
      <c r="E202" s="53"/>
      <c r="F202" s="53"/>
      <c r="G202" s="53"/>
      <c r="H202" s="53"/>
    </row>
    <row r="203" spans="1:8" x14ac:dyDescent="0.25">
      <c r="A203" s="53"/>
      <c r="B203" s="53"/>
      <c r="C203" s="53"/>
      <c r="D203" s="53"/>
      <c r="E203" s="53"/>
      <c r="F203" s="53"/>
      <c r="G203" s="53"/>
      <c r="H203" s="53"/>
    </row>
    <row r="204" spans="1:8" x14ac:dyDescent="0.25">
      <c r="A204" s="53"/>
      <c r="B204" s="53"/>
      <c r="C204" s="53"/>
      <c r="D204" s="53"/>
      <c r="E204" s="53"/>
      <c r="F204" s="53"/>
      <c r="G204" s="53"/>
      <c r="H204" s="53"/>
    </row>
    <row r="205" spans="1:8" x14ac:dyDescent="0.25">
      <c r="A205" s="53"/>
      <c r="B205" s="53"/>
      <c r="C205" s="53"/>
      <c r="D205" s="53"/>
      <c r="E205" s="53"/>
      <c r="F205" s="53"/>
      <c r="G205" s="53"/>
      <c r="H205" s="53"/>
    </row>
    <row r="206" spans="1:8" x14ac:dyDescent="0.25">
      <c r="A206" s="53"/>
      <c r="B206" s="53"/>
      <c r="C206" s="53"/>
      <c r="D206" s="53"/>
      <c r="E206" s="53"/>
      <c r="F206" s="53"/>
      <c r="G206" s="53"/>
      <c r="H206" s="53"/>
    </row>
    <row r="207" spans="1:8" x14ac:dyDescent="0.25">
      <c r="A207" s="53"/>
      <c r="B207" s="53"/>
      <c r="C207" s="53"/>
      <c r="D207" s="53"/>
      <c r="E207" s="53"/>
      <c r="F207" s="53"/>
      <c r="G207" s="53"/>
      <c r="H207" s="53"/>
    </row>
    <row r="208" spans="1:8" x14ac:dyDescent="0.25">
      <c r="A208" s="53"/>
      <c r="B208" s="53"/>
      <c r="C208" s="53"/>
      <c r="D208" s="53"/>
      <c r="E208" s="53"/>
      <c r="F208" s="53"/>
      <c r="G208" s="53"/>
      <c r="H208" s="53"/>
    </row>
    <row r="209" spans="1:8" x14ac:dyDescent="0.25">
      <c r="A209" s="53"/>
      <c r="B209" s="53"/>
      <c r="C209" s="53"/>
      <c r="D209" s="53"/>
      <c r="E209" s="53"/>
      <c r="F209" s="53"/>
      <c r="G209" s="53"/>
      <c r="H209" s="53"/>
    </row>
    <row r="210" spans="1:8" x14ac:dyDescent="0.25">
      <c r="A210" s="53"/>
      <c r="B210" s="53"/>
      <c r="C210" s="53"/>
      <c r="D210" s="53"/>
      <c r="E210" s="53"/>
      <c r="F210" s="53"/>
      <c r="G210" s="53"/>
      <c r="H210" s="53"/>
    </row>
    <row r="211" spans="1:8" x14ac:dyDescent="0.25">
      <c r="A211" s="53"/>
      <c r="B211" s="53"/>
      <c r="C211" s="53"/>
      <c r="D211" s="53"/>
      <c r="E211" s="53"/>
      <c r="F211" s="53"/>
      <c r="G211" s="53"/>
      <c r="H211" s="53"/>
    </row>
    <row r="212" spans="1:8" x14ac:dyDescent="0.25">
      <c r="A212" s="53"/>
      <c r="B212" s="53"/>
      <c r="C212" s="53"/>
      <c r="D212" s="53"/>
      <c r="E212" s="53"/>
      <c r="F212" s="53"/>
      <c r="G212" s="53"/>
      <c r="H212" s="53"/>
    </row>
    <row r="213" spans="1:8" x14ac:dyDescent="0.25">
      <c r="A213" s="53"/>
      <c r="B213" s="53"/>
      <c r="C213" s="53"/>
      <c r="D213" s="53"/>
      <c r="E213" s="53"/>
      <c r="F213" s="53"/>
      <c r="G213" s="53"/>
      <c r="H213" s="53"/>
    </row>
    <row r="214" spans="1:8" x14ac:dyDescent="0.25">
      <c r="A214" s="53"/>
      <c r="B214" s="53"/>
      <c r="C214" s="53"/>
      <c r="D214" s="53"/>
      <c r="E214" s="53"/>
      <c r="F214" s="53"/>
      <c r="G214" s="53"/>
      <c r="H214" s="53"/>
    </row>
    <row r="215" spans="1:8" x14ac:dyDescent="0.25">
      <c r="A215" s="53"/>
      <c r="B215" s="53"/>
      <c r="C215" s="53"/>
      <c r="D215" s="53"/>
      <c r="E215" s="53"/>
      <c r="F215" s="53"/>
      <c r="G215" s="53"/>
      <c r="H215" s="53"/>
    </row>
    <row r="216" spans="1:8" x14ac:dyDescent="0.25">
      <c r="A216" s="53"/>
      <c r="B216" s="53"/>
      <c r="C216" s="53"/>
      <c r="D216" s="53"/>
      <c r="E216" s="53"/>
      <c r="F216" s="53"/>
      <c r="G216" s="53"/>
      <c r="H216" s="53"/>
    </row>
    <row r="217" spans="1:8" x14ac:dyDescent="0.25">
      <c r="A217" s="53"/>
      <c r="B217" s="53"/>
      <c r="C217" s="53"/>
      <c r="D217" s="53"/>
      <c r="E217" s="53"/>
      <c r="F217" s="53"/>
      <c r="G217" s="53"/>
      <c r="H217" s="53"/>
    </row>
    <row r="218" spans="1:8" x14ac:dyDescent="0.25">
      <c r="A218" s="53"/>
      <c r="B218" s="53"/>
      <c r="C218" s="53"/>
      <c r="D218" s="53"/>
      <c r="E218" s="53"/>
      <c r="F218" s="53"/>
      <c r="G218" s="53"/>
      <c r="H218" s="53"/>
    </row>
    <row r="219" spans="1:8" x14ac:dyDescent="0.25">
      <c r="A219" s="53"/>
      <c r="B219" s="53"/>
      <c r="C219" s="53"/>
      <c r="D219" s="53"/>
      <c r="E219" s="53"/>
      <c r="F219" s="53"/>
      <c r="G219" s="53"/>
      <c r="H219" s="53"/>
    </row>
    <row r="220" spans="1:8" x14ac:dyDescent="0.25">
      <c r="A220" s="53"/>
      <c r="B220" s="53"/>
      <c r="C220" s="53"/>
      <c r="D220" s="53"/>
      <c r="E220" s="53"/>
      <c r="F220" s="53"/>
      <c r="G220" s="53"/>
      <c r="H220" s="53"/>
    </row>
    <row r="221" spans="1:8" x14ac:dyDescent="0.25">
      <c r="A221" s="53"/>
      <c r="B221" s="53"/>
      <c r="C221" s="53"/>
      <c r="D221" s="53"/>
      <c r="E221" s="53"/>
      <c r="F221" s="53"/>
      <c r="G221" s="53"/>
      <c r="H221" s="53"/>
    </row>
    <row r="222" spans="1:8" x14ac:dyDescent="0.25">
      <c r="A222" s="53"/>
      <c r="B222" s="53"/>
      <c r="C222" s="53"/>
      <c r="D222" s="53"/>
      <c r="E222" s="53"/>
      <c r="F222" s="53"/>
      <c r="G222" s="53"/>
      <c r="H222" s="53"/>
    </row>
    <row r="223" spans="1:8" x14ac:dyDescent="0.25">
      <c r="A223" s="53"/>
      <c r="B223" s="53"/>
      <c r="C223" s="53"/>
      <c r="D223" s="53"/>
      <c r="E223" s="53"/>
      <c r="F223" s="53"/>
      <c r="G223" s="53"/>
      <c r="H223" s="53"/>
    </row>
    <row r="224" spans="1:8" x14ac:dyDescent="0.25">
      <c r="A224" s="53"/>
      <c r="B224" s="53"/>
      <c r="C224" s="53"/>
      <c r="D224" s="53"/>
      <c r="E224" s="53"/>
      <c r="F224" s="53"/>
      <c r="G224" s="53"/>
      <c r="H224" s="53"/>
    </row>
    <row r="225" spans="1:8" x14ac:dyDescent="0.25">
      <c r="A225" s="53"/>
      <c r="B225" s="53"/>
      <c r="C225" s="53"/>
      <c r="D225" s="53"/>
      <c r="E225" s="53"/>
      <c r="F225" s="53"/>
      <c r="G225" s="53"/>
      <c r="H225" s="53"/>
    </row>
    <row r="226" spans="1:8" x14ac:dyDescent="0.25">
      <c r="A226" s="53"/>
      <c r="B226" s="53"/>
      <c r="C226" s="53"/>
      <c r="D226" s="53"/>
      <c r="E226" s="53"/>
      <c r="F226" s="53"/>
      <c r="G226" s="53"/>
      <c r="H226" s="53"/>
    </row>
    <row r="227" spans="1:8" x14ac:dyDescent="0.25">
      <c r="A227" s="53"/>
      <c r="B227" s="53"/>
      <c r="C227" s="53"/>
      <c r="D227" s="53"/>
      <c r="E227" s="53"/>
      <c r="F227" s="53"/>
      <c r="G227" s="53"/>
      <c r="H227" s="53"/>
    </row>
    <row r="228" spans="1:8" x14ac:dyDescent="0.25">
      <c r="A228" s="53"/>
      <c r="B228" s="53"/>
      <c r="C228" s="53"/>
      <c r="D228" s="53"/>
      <c r="E228" s="53"/>
      <c r="F228" s="53"/>
      <c r="G228" s="53"/>
      <c r="H228" s="53"/>
    </row>
    <row r="229" spans="1:8" x14ac:dyDescent="0.25">
      <c r="A229" s="53"/>
      <c r="B229" s="53"/>
      <c r="C229" s="53"/>
      <c r="D229" s="53"/>
      <c r="E229" s="53"/>
      <c r="F229" s="53"/>
      <c r="G229" s="53"/>
      <c r="H229" s="53"/>
    </row>
    <row r="230" spans="1:8" x14ac:dyDescent="0.25">
      <c r="A230" s="53"/>
      <c r="B230" s="53"/>
      <c r="C230" s="53"/>
      <c r="D230" s="53"/>
      <c r="E230" s="53"/>
      <c r="F230" s="53"/>
      <c r="G230" s="53"/>
      <c r="H230" s="53"/>
    </row>
    <row r="231" spans="1:8" x14ac:dyDescent="0.25">
      <c r="A231" s="53"/>
      <c r="B231" s="53"/>
      <c r="C231" s="53"/>
      <c r="D231" s="53"/>
      <c r="E231" s="53"/>
      <c r="F231" s="53"/>
      <c r="G231" s="53"/>
      <c r="H231" s="53"/>
    </row>
    <row r="232" spans="1:8" x14ac:dyDescent="0.25">
      <c r="A232" s="53"/>
      <c r="B232" s="53"/>
      <c r="C232" s="53"/>
      <c r="D232" s="53"/>
      <c r="E232" s="53"/>
      <c r="F232" s="53"/>
      <c r="G232" s="53"/>
      <c r="H232" s="53"/>
    </row>
    <row r="233" spans="1:8" x14ac:dyDescent="0.25">
      <c r="A233" s="53"/>
      <c r="B233" s="53"/>
      <c r="C233" s="53"/>
      <c r="D233" s="53"/>
      <c r="E233" s="53"/>
      <c r="F233" s="53"/>
      <c r="G233" s="53"/>
      <c r="H233" s="53"/>
    </row>
    <row r="234" spans="1:8" x14ac:dyDescent="0.25">
      <c r="A234" s="53"/>
      <c r="B234" s="53"/>
      <c r="C234" s="53"/>
      <c r="D234" s="53"/>
      <c r="E234" s="53"/>
      <c r="F234" s="53"/>
      <c r="G234" s="53"/>
      <c r="H234" s="53"/>
    </row>
    <row r="235" spans="1:8" x14ac:dyDescent="0.25">
      <c r="A235" s="53"/>
      <c r="B235" s="53"/>
      <c r="C235" s="53"/>
      <c r="D235" s="53"/>
      <c r="E235" s="53"/>
      <c r="F235" s="53"/>
      <c r="G235" s="53"/>
      <c r="H235" s="53"/>
    </row>
    <row r="236" spans="1:8" x14ac:dyDescent="0.25">
      <c r="A236" s="53"/>
      <c r="B236" s="53"/>
      <c r="C236" s="53"/>
      <c r="D236" s="53"/>
      <c r="E236" s="53"/>
      <c r="F236" s="53"/>
      <c r="G236" s="53"/>
      <c r="H236" s="53"/>
    </row>
    <row r="237" spans="1:8" x14ac:dyDescent="0.25">
      <c r="A237" s="53"/>
      <c r="B237" s="53"/>
      <c r="C237" s="53"/>
      <c r="D237" s="53"/>
      <c r="E237" s="53"/>
      <c r="F237" s="53"/>
      <c r="G237" s="53"/>
      <c r="H237" s="53"/>
    </row>
    <row r="238" spans="1:8" x14ac:dyDescent="0.25">
      <c r="A238" s="53"/>
      <c r="B238" s="53"/>
      <c r="C238" s="53"/>
      <c r="D238" s="53"/>
      <c r="E238" s="53"/>
      <c r="F238" s="53"/>
      <c r="G238" s="53"/>
      <c r="H238" s="53"/>
    </row>
    <row r="239" spans="1:8" x14ac:dyDescent="0.25">
      <c r="A239" s="53"/>
      <c r="B239" s="53"/>
      <c r="C239" s="53"/>
      <c r="D239" s="53"/>
      <c r="E239" s="53"/>
      <c r="F239" s="53"/>
      <c r="G239" s="53"/>
      <c r="H239" s="53"/>
    </row>
    <row r="240" spans="1:8" x14ac:dyDescent="0.25">
      <c r="A240" s="53"/>
      <c r="B240" s="53"/>
      <c r="C240" s="53"/>
      <c r="D240" s="53"/>
      <c r="E240" s="53"/>
      <c r="F240" s="53"/>
      <c r="G240" s="53"/>
      <c r="H240" s="53"/>
    </row>
    <row r="241" spans="1:8" x14ac:dyDescent="0.25">
      <c r="A241" s="53"/>
      <c r="B241" s="53"/>
      <c r="C241" s="53"/>
      <c r="D241" s="53"/>
      <c r="E241" s="53"/>
      <c r="F241" s="53"/>
      <c r="G241" s="53"/>
      <c r="H241" s="53"/>
    </row>
    <row r="242" spans="1:8" x14ac:dyDescent="0.25">
      <c r="A242" s="53"/>
      <c r="B242" s="53"/>
      <c r="C242" s="53"/>
      <c r="D242" s="53"/>
      <c r="E242" s="53"/>
      <c r="F242" s="53"/>
      <c r="G242" s="53"/>
      <c r="H242" s="53"/>
    </row>
    <row r="243" spans="1:8" x14ac:dyDescent="0.25">
      <c r="A243" s="53"/>
      <c r="B243" s="53"/>
      <c r="C243" s="53"/>
      <c r="D243" s="53"/>
      <c r="E243" s="53"/>
      <c r="F243" s="53"/>
      <c r="G243" s="53"/>
      <c r="H243" s="53"/>
    </row>
    <row r="244" spans="1:8" x14ac:dyDescent="0.25">
      <c r="A244" s="53"/>
      <c r="B244" s="53"/>
      <c r="C244" s="53"/>
      <c r="D244" s="53"/>
      <c r="E244" s="53"/>
      <c r="F244" s="53"/>
      <c r="G244" s="53"/>
      <c r="H244" s="53"/>
    </row>
    <row r="245" spans="1:8" x14ac:dyDescent="0.25">
      <c r="A245" s="53"/>
      <c r="B245" s="53"/>
      <c r="C245" s="53"/>
      <c r="D245" s="53"/>
      <c r="E245" s="53"/>
      <c r="F245" s="53"/>
      <c r="G245" s="53"/>
      <c r="H245" s="53"/>
    </row>
    <row r="246" spans="1:8" x14ac:dyDescent="0.25">
      <c r="A246" s="53"/>
      <c r="B246" s="53"/>
      <c r="C246" s="53"/>
      <c r="D246" s="53"/>
      <c r="E246" s="53"/>
      <c r="F246" s="53"/>
      <c r="G246" s="53"/>
      <c r="H246" s="53"/>
    </row>
    <row r="247" spans="1:8" x14ac:dyDescent="0.25">
      <c r="A247" s="53"/>
      <c r="B247" s="53"/>
      <c r="C247" s="53"/>
      <c r="D247" s="53"/>
      <c r="E247" s="53"/>
      <c r="F247" s="53"/>
      <c r="G247" s="53"/>
      <c r="H247" s="53"/>
    </row>
    <row r="248" spans="1:8" x14ac:dyDescent="0.25">
      <c r="A248" s="53"/>
      <c r="B248" s="53"/>
      <c r="C248" s="53"/>
      <c r="D248" s="53"/>
      <c r="E248" s="53"/>
      <c r="F248" s="53"/>
      <c r="G248" s="53"/>
      <c r="H248" s="53"/>
    </row>
    <row r="249" spans="1:8" x14ac:dyDescent="0.25">
      <c r="A249" s="53"/>
      <c r="B249" s="53"/>
      <c r="C249" s="53"/>
      <c r="D249" s="53"/>
      <c r="E249" s="53"/>
      <c r="F249" s="53"/>
      <c r="G249" s="53"/>
      <c r="H249" s="53"/>
    </row>
  </sheetData>
  <mergeCells count="4">
    <mergeCell ref="A48:H48"/>
    <mergeCell ref="A2:H2"/>
    <mergeCell ref="A3:H3"/>
    <mergeCell ref="A25:H25"/>
  </mergeCells>
  <phoneticPr fontId="3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0" pageOrder="overThenDown" orientation="portrait" blackAndWhite="1" r:id="rId1"/>
  <headerFooter alignWithMargins="0"/>
  <rowBreaks count="1" manualBreakCount="1">
    <brk id="45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L169"/>
  <sheetViews>
    <sheetView view="pageBreakPreview" zoomScaleNormal="100" workbookViewId="0">
      <pane ySplit="12" topLeftCell="A34" activePane="bottomLeft" state="frozen"/>
      <selection pane="bottomLeft" activeCell="L18" sqref="L18"/>
    </sheetView>
  </sheetViews>
  <sheetFormatPr defaultRowHeight="13.5" x14ac:dyDescent="0.25"/>
  <cols>
    <col min="1" max="1" width="16.85546875" style="9" customWidth="1"/>
    <col min="2" max="8" width="12.7109375" style="9" customWidth="1"/>
    <col min="9" max="9" width="14.85546875" style="9" customWidth="1"/>
    <col min="10" max="10" width="8.7109375" style="9" customWidth="1"/>
    <col min="11" max="11" width="7.7109375" style="9" customWidth="1"/>
    <col min="12" max="12" width="11" style="9" customWidth="1"/>
    <col min="13" max="18" width="8.7109375" style="9" customWidth="1"/>
    <col min="19" max="19" width="15.85546875" style="9" customWidth="1"/>
    <col min="20" max="256" width="9.140625" style="9"/>
    <col min="257" max="257" width="16.85546875" style="9" customWidth="1"/>
    <col min="258" max="264" width="12.7109375" style="9" customWidth="1"/>
    <col min="265" max="265" width="14.85546875" style="9" customWidth="1"/>
    <col min="266" max="266" width="8.7109375" style="9" customWidth="1"/>
    <col min="267" max="267" width="7.7109375" style="9" customWidth="1"/>
    <col min="268" max="268" width="11" style="9" customWidth="1"/>
    <col min="269" max="274" width="8.7109375" style="9" customWidth="1"/>
    <col min="275" max="275" width="15.85546875" style="9" customWidth="1"/>
    <col min="276" max="512" width="9.140625" style="9"/>
    <col min="513" max="513" width="16.85546875" style="9" customWidth="1"/>
    <col min="514" max="520" width="12.7109375" style="9" customWidth="1"/>
    <col min="521" max="521" width="14.85546875" style="9" customWidth="1"/>
    <col min="522" max="522" width="8.7109375" style="9" customWidth="1"/>
    <col min="523" max="523" width="7.7109375" style="9" customWidth="1"/>
    <col min="524" max="524" width="11" style="9" customWidth="1"/>
    <col min="525" max="530" width="8.7109375" style="9" customWidth="1"/>
    <col min="531" max="531" width="15.85546875" style="9" customWidth="1"/>
    <col min="532" max="768" width="9.140625" style="9"/>
    <col min="769" max="769" width="16.85546875" style="9" customWidth="1"/>
    <col min="770" max="776" width="12.7109375" style="9" customWidth="1"/>
    <col min="777" max="777" width="14.85546875" style="9" customWidth="1"/>
    <col min="778" max="778" width="8.7109375" style="9" customWidth="1"/>
    <col min="779" max="779" width="7.7109375" style="9" customWidth="1"/>
    <col min="780" max="780" width="11" style="9" customWidth="1"/>
    <col min="781" max="786" width="8.7109375" style="9" customWidth="1"/>
    <col min="787" max="787" width="15.85546875" style="9" customWidth="1"/>
    <col min="788" max="1024" width="9.140625" style="9"/>
    <col min="1025" max="1025" width="16.85546875" style="9" customWidth="1"/>
    <col min="1026" max="1032" width="12.7109375" style="9" customWidth="1"/>
    <col min="1033" max="1033" width="14.85546875" style="9" customWidth="1"/>
    <col min="1034" max="1034" width="8.7109375" style="9" customWidth="1"/>
    <col min="1035" max="1035" width="7.7109375" style="9" customWidth="1"/>
    <col min="1036" max="1036" width="11" style="9" customWidth="1"/>
    <col min="1037" max="1042" width="8.7109375" style="9" customWidth="1"/>
    <col min="1043" max="1043" width="15.85546875" style="9" customWidth="1"/>
    <col min="1044" max="1280" width="9.140625" style="9"/>
    <col min="1281" max="1281" width="16.85546875" style="9" customWidth="1"/>
    <col min="1282" max="1288" width="12.7109375" style="9" customWidth="1"/>
    <col min="1289" max="1289" width="14.85546875" style="9" customWidth="1"/>
    <col min="1290" max="1290" width="8.7109375" style="9" customWidth="1"/>
    <col min="1291" max="1291" width="7.7109375" style="9" customWidth="1"/>
    <col min="1292" max="1292" width="11" style="9" customWidth="1"/>
    <col min="1293" max="1298" width="8.7109375" style="9" customWidth="1"/>
    <col min="1299" max="1299" width="15.85546875" style="9" customWidth="1"/>
    <col min="1300" max="1536" width="9.140625" style="9"/>
    <col min="1537" max="1537" width="16.85546875" style="9" customWidth="1"/>
    <col min="1538" max="1544" width="12.7109375" style="9" customWidth="1"/>
    <col min="1545" max="1545" width="14.85546875" style="9" customWidth="1"/>
    <col min="1546" max="1546" width="8.7109375" style="9" customWidth="1"/>
    <col min="1547" max="1547" width="7.7109375" style="9" customWidth="1"/>
    <col min="1548" max="1548" width="11" style="9" customWidth="1"/>
    <col min="1549" max="1554" width="8.7109375" style="9" customWidth="1"/>
    <col min="1555" max="1555" width="15.85546875" style="9" customWidth="1"/>
    <col min="1556" max="1792" width="9.140625" style="9"/>
    <col min="1793" max="1793" width="16.85546875" style="9" customWidth="1"/>
    <col min="1794" max="1800" width="12.7109375" style="9" customWidth="1"/>
    <col min="1801" max="1801" width="14.85546875" style="9" customWidth="1"/>
    <col min="1802" max="1802" width="8.7109375" style="9" customWidth="1"/>
    <col min="1803" max="1803" width="7.7109375" style="9" customWidth="1"/>
    <col min="1804" max="1804" width="11" style="9" customWidth="1"/>
    <col min="1805" max="1810" width="8.7109375" style="9" customWidth="1"/>
    <col min="1811" max="1811" width="15.85546875" style="9" customWidth="1"/>
    <col min="1812" max="2048" width="9.140625" style="9"/>
    <col min="2049" max="2049" width="16.85546875" style="9" customWidth="1"/>
    <col min="2050" max="2056" width="12.7109375" style="9" customWidth="1"/>
    <col min="2057" max="2057" width="14.85546875" style="9" customWidth="1"/>
    <col min="2058" max="2058" width="8.7109375" style="9" customWidth="1"/>
    <col min="2059" max="2059" width="7.7109375" style="9" customWidth="1"/>
    <col min="2060" max="2060" width="11" style="9" customWidth="1"/>
    <col min="2061" max="2066" width="8.7109375" style="9" customWidth="1"/>
    <col min="2067" max="2067" width="15.85546875" style="9" customWidth="1"/>
    <col min="2068" max="2304" width="9.140625" style="9"/>
    <col min="2305" max="2305" width="16.85546875" style="9" customWidth="1"/>
    <col min="2306" max="2312" width="12.7109375" style="9" customWidth="1"/>
    <col min="2313" max="2313" width="14.85546875" style="9" customWidth="1"/>
    <col min="2314" max="2314" width="8.7109375" style="9" customWidth="1"/>
    <col min="2315" max="2315" width="7.7109375" style="9" customWidth="1"/>
    <col min="2316" max="2316" width="11" style="9" customWidth="1"/>
    <col min="2317" max="2322" width="8.7109375" style="9" customWidth="1"/>
    <col min="2323" max="2323" width="15.85546875" style="9" customWidth="1"/>
    <col min="2324" max="2560" width="9.140625" style="9"/>
    <col min="2561" max="2561" width="16.85546875" style="9" customWidth="1"/>
    <col min="2562" max="2568" width="12.7109375" style="9" customWidth="1"/>
    <col min="2569" max="2569" width="14.85546875" style="9" customWidth="1"/>
    <col min="2570" max="2570" width="8.7109375" style="9" customWidth="1"/>
    <col min="2571" max="2571" width="7.7109375" style="9" customWidth="1"/>
    <col min="2572" max="2572" width="11" style="9" customWidth="1"/>
    <col min="2573" max="2578" width="8.7109375" style="9" customWidth="1"/>
    <col min="2579" max="2579" width="15.85546875" style="9" customWidth="1"/>
    <col min="2580" max="2816" width="9.140625" style="9"/>
    <col min="2817" max="2817" width="16.85546875" style="9" customWidth="1"/>
    <col min="2818" max="2824" width="12.7109375" style="9" customWidth="1"/>
    <col min="2825" max="2825" width="14.85546875" style="9" customWidth="1"/>
    <col min="2826" max="2826" width="8.7109375" style="9" customWidth="1"/>
    <col min="2827" max="2827" width="7.7109375" style="9" customWidth="1"/>
    <col min="2828" max="2828" width="11" style="9" customWidth="1"/>
    <col min="2829" max="2834" width="8.7109375" style="9" customWidth="1"/>
    <col min="2835" max="2835" width="15.85546875" style="9" customWidth="1"/>
    <col min="2836" max="3072" width="9.140625" style="9"/>
    <col min="3073" max="3073" width="16.85546875" style="9" customWidth="1"/>
    <col min="3074" max="3080" width="12.7109375" style="9" customWidth="1"/>
    <col min="3081" max="3081" width="14.85546875" style="9" customWidth="1"/>
    <col min="3082" max="3082" width="8.7109375" style="9" customWidth="1"/>
    <col min="3083" max="3083" width="7.7109375" style="9" customWidth="1"/>
    <col min="3084" max="3084" width="11" style="9" customWidth="1"/>
    <col min="3085" max="3090" width="8.7109375" style="9" customWidth="1"/>
    <col min="3091" max="3091" width="15.85546875" style="9" customWidth="1"/>
    <col min="3092" max="3328" width="9.140625" style="9"/>
    <col min="3329" max="3329" width="16.85546875" style="9" customWidth="1"/>
    <col min="3330" max="3336" width="12.7109375" style="9" customWidth="1"/>
    <col min="3337" max="3337" width="14.85546875" style="9" customWidth="1"/>
    <col min="3338" max="3338" width="8.7109375" style="9" customWidth="1"/>
    <col min="3339" max="3339" width="7.7109375" style="9" customWidth="1"/>
    <col min="3340" max="3340" width="11" style="9" customWidth="1"/>
    <col min="3341" max="3346" width="8.7109375" style="9" customWidth="1"/>
    <col min="3347" max="3347" width="15.85546875" style="9" customWidth="1"/>
    <col min="3348" max="3584" width="9.140625" style="9"/>
    <col min="3585" max="3585" width="16.85546875" style="9" customWidth="1"/>
    <col min="3586" max="3592" width="12.7109375" style="9" customWidth="1"/>
    <col min="3593" max="3593" width="14.85546875" style="9" customWidth="1"/>
    <col min="3594" max="3594" width="8.7109375" style="9" customWidth="1"/>
    <col min="3595" max="3595" width="7.7109375" style="9" customWidth="1"/>
    <col min="3596" max="3596" width="11" style="9" customWidth="1"/>
    <col min="3597" max="3602" width="8.7109375" style="9" customWidth="1"/>
    <col min="3603" max="3603" width="15.85546875" style="9" customWidth="1"/>
    <col min="3604" max="3840" width="9.140625" style="9"/>
    <col min="3841" max="3841" width="16.85546875" style="9" customWidth="1"/>
    <col min="3842" max="3848" width="12.7109375" style="9" customWidth="1"/>
    <col min="3849" max="3849" width="14.85546875" style="9" customWidth="1"/>
    <col min="3850" max="3850" width="8.7109375" style="9" customWidth="1"/>
    <col min="3851" max="3851" width="7.7109375" style="9" customWidth="1"/>
    <col min="3852" max="3852" width="11" style="9" customWidth="1"/>
    <col min="3853" max="3858" width="8.7109375" style="9" customWidth="1"/>
    <col min="3859" max="3859" width="15.85546875" style="9" customWidth="1"/>
    <col min="3860" max="4096" width="9.140625" style="9"/>
    <col min="4097" max="4097" width="16.85546875" style="9" customWidth="1"/>
    <col min="4098" max="4104" width="12.7109375" style="9" customWidth="1"/>
    <col min="4105" max="4105" width="14.85546875" style="9" customWidth="1"/>
    <col min="4106" max="4106" width="8.7109375" style="9" customWidth="1"/>
    <col min="4107" max="4107" width="7.7109375" style="9" customWidth="1"/>
    <col min="4108" max="4108" width="11" style="9" customWidth="1"/>
    <col min="4109" max="4114" width="8.7109375" style="9" customWidth="1"/>
    <col min="4115" max="4115" width="15.85546875" style="9" customWidth="1"/>
    <col min="4116" max="4352" width="9.140625" style="9"/>
    <col min="4353" max="4353" width="16.85546875" style="9" customWidth="1"/>
    <col min="4354" max="4360" width="12.7109375" style="9" customWidth="1"/>
    <col min="4361" max="4361" width="14.85546875" style="9" customWidth="1"/>
    <col min="4362" max="4362" width="8.7109375" style="9" customWidth="1"/>
    <col min="4363" max="4363" width="7.7109375" style="9" customWidth="1"/>
    <col min="4364" max="4364" width="11" style="9" customWidth="1"/>
    <col min="4365" max="4370" width="8.7109375" style="9" customWidth="1"/>
    <col min="4371" max="4371" width="15.85546875" style="9" customWidth="1"/>
    <col min="4372" max="4608" width="9.140625" style="9"/>
    <col min="4609" max="4609" width="16.85546875" style="9" customWidth="1"/>
    <col min="4610" max="4616" width="12.7109375" style="9" customWidth="1"/>
    <col min="4617" max="4617" width="14.85546875" style="9" customWidth="1"/>
    <col min="4618" max="4618" width="8.7109375" style="9" customWidth="1"/>
    <col min="4619" max="4619" width="7.7109375" style="9" customWidth="1"/>
    <col min="4620" max="4620" width="11" style="9" customWidth="1"/>
    <col min="4621" max="4626" width="8.7109375" style="9" customWidth="1"/>
    <col min="4627" max="4627" width="15.85546875" style="9" customWidth="1"/>
    <col min="4628" max="4864" width="9.140625" style="9"/>
    <col min="4865" max="4865" width="16.85546875" style="9" customWidth="1"/>
    <col min="4866" max="4872" width="12.7109375" style="9" customWidth="1"/>
    <col min="4873" max="4873" width="14.85546875" style="9" customWidth="1"/>
    <col min="4874" max="4874" width="8.7109375" style="9" customWidth="1"/>
    <col min="4875" max="4875" width="7.7109375" style="9" customWidth="1"/>
    <col min="4876" max="4876" width="11" style="9" customWidth="1"/>
    <col min="4877" max="4882" width="8.7109375" style="9" customWidth="1"/>
    <col min="4883" max="4883" width="15.85546875" style="9" customWidth="1"/>
    <col min="4884" max="5120" width="9.140625" style="9"/>
    <col min="5121" max="5121" width="16.85546875" style="9" customWidth="1"/>
    <col min="5122" max="5128" width="12.7109375" style="9" customWidth="1"/>
    <col min="5129" max="5129" width="14.85546875" style="9" customWidth="1"/>
    <col min="5130" max="5130" width="8.7109375" style="9" customWidth="1"/>
    <col min="5131" max="5131" width="7.7109375" style="9" customWidth="1"/>
    <col min="5132" max="5132" width="11" style="9" customWidth="1"/>
    <col min="5133" max="5138" width="8.7109375" style="9" customWidth="1"/>
    <col min="5139" max="5139" width="15.85546875" style="9" customWidth="1"/>
    <col min="5140" max="5376" width="9.140625" style="9"/>
    <col min="5377" max="5377" width="16.85546875" style="9" customWidth="1"/>
    <col min="5378" max="5384" width="12.7109375" style="9" customWidth="1"/>
    <col min="5385" max="5385" width="14.85546875" style="9" customWidth="1"/>
    <col min="5386" max="5386" width="8.7109375" style="9" customWidth="1"/>
    <col min="5387" max="5387" width="7.7109375" style="9" customWidth="1"/>
    <col min="5388" max="5388" width="11" style="9" customWidth="1"/>
    <col min="5389" max="5394" width="8.7109375" style="9" customWidth="1"/>
    <col min="5395" max="5395" width="15.85546875" style="9" customWidth="1"/>
    <col min="5396" max="5632" width="9.140625" style="9"/>
    <col min="5633" max="5633" width="16.85546875" style="9" customWidth="1"/>
    <col min="5634" max="5640" width="12.7109375" style="9" customWidth="1"/>
    <col min="5641" max="5641" width="14.85546875" style="9" customWidth="1"/>
    <col min="5642" max="5642" width="8.7109375" style="9" customWidth="1"/>
    <col min="5643" max="5643" width="7.7109375" style="9" customWidth="1"/>
    <col min="5644" max="5644" width="11" style="9" customWidth="1"/>
    <col min="5645" max="5650" width="8.7109375" style="9" customWidth="1"/>
    <col min="5651" max="5651" width="15.85546875" style="9" customWidth="1"/>
    <col min="5652" max="5888" width="9.140625" style="9"/>
    <col min="5889" max="5889" width="16.85546875" style="9" customWidth="1"/>
    <col min="5890" max="5896" width="12.7109375" style="9" customWidth="1"/>
    <col min="5897" max="5897" width="14.85546875" style="9" customWidth="1"/>
    <col min="5898" max="5898" width="8.7109375" style="9" customWidth="1"/>
    <col min="5899" max="5899" width="7.7109375" style="9" customWidth="1"/>
    <col min="5900" max="5900" width="11" style="9" customWidth="1"/>
    <col min="5901" max="5906" width="8.7109375" style="9" customWidth="1"/>
    <col min="5907" max="5907" width="15.85546875" style="9" customWidth="1"/>
    <col min="5908" max="6144" width="9.140625" style="9"/>
    <col min="6145" max="6145" width="16.85546875" style="9" customWidth="1"/>
    <col min="6146" max="6152" width="12.7109375" style="9" customWidth="1"/>
    <col min="6153" max="6153" width="14.85546875" style="9" customWidth="1"/>
    <col min="6154" max="6154" width="8.7109375" style="9" customWidth="1"/>
    <col min="6155" max="6155" width="7.7109375" style="9" customWidth="1"/>
    <col min="6156" max="6156" width="11" style="9" customWidth="1"/>
    <col min="6157" max="6162" width="8.7109375" style="9" customWidth="1"/>
    <col min="6163" max="6163" width="15.85546875" style="9" customWidth="1"/>
    <col min="6164" max="6400" width="9.140625" style="9"/>
    <col min="6401" max="6401" width="16.85546875" style="9" customWidth="1"/>
    <col min="6402" max="6408" width="12.7109375" style="9" customWidth="1"/>
    <col min="6409" max="6409" width="14.85546875" style="9" customWidth="1"/>
    <col min="6410" max="6410" width="8.7109375" style="9" customWidth="1"/>
    <col min="6411" max="6411" width="7.7109375" style="9" customWidth="1"/>
    <col min="6412" max="6412" width="11" style="9" customWidth="1"/>
    <col min="6413" max="6418" width="8.7109375" style="9" customWidth="1"/>
    <col min="6419" max="6419" width="15.85546875" style="9" customWidth="1"/>
    <col min="6420" max="6656" width="9.140625" style="9"/>
    <col min="6657" max="6657" width="16.85546875" style="9" customWidth="1"/>
    <col min="6658" max="6664" width="12.7109375" style="9" customWidth="1"/>
    <col min="6665" max="6665" width="14.85546875" style="9" customWidth="1"/>
    <col min="6666" max="6666" width="8.7109375" style="9" customWidth="1"/>
    <col min="6667" max="6667" width="7.7109375" style="9" customWidth="1"/>
    <col min="6668" max="6668" width="11" style="9" customWidth="1"/>
    <col min="6669" max="6674" width="8.7109375" style="9" customWidth="1"/>
    <col min="6675" max="6675" width="15.85546875" style="9" customWidth="1"/>
    <col min="6676" max="6912" width="9.140625" style="9"/>
    <col min="6913" max="6913" width="16.85546875" style="9" customWidth="1"/>
    <col min="6914" max="6920" width="12.7109375" style="9" customWidth="1"/>
    <col min="6921" max="6921" width="14.85546875" style="9" customWidth="1"/>
    <col min="6922" max="6922" width="8.7109375" style="9" customWidth="1"/>
    <col min="6923" max="6923" width="7.7109375" style="9" customWidth="1"/>
    <col min="6924" max="6924" width="11" style="9" customWidth="1"/>
    <col min="6925" max="6930" width="8.7109375" style="9" customWidth="1"/>
    <col min="6931" max="6931" width="15.85546875" style="9" customWidth="1"/>
    <col min="6932" max="7168" width="9.140625" style="9"/>
    <col min="7169" max="7169" width="16.85546875" style="9" customWidth="1"/>
    <col min="7170" max="7176" width="12.7109375" style="9" customWidth="1"/>
    <col min="7177" max="7177" width="14.85546875" style="9" customWidth="1"/>
    <col min="7178" max="7178" width="8.7109375" style="9" customWidth="1"/>
    <col min="7179" max="7179" width="7.7109375" style="9" customWidth="1"/>
    <col min="7180" max="7180" width="11" style="9" customWidth="1"/>
    <col min="7181" max="7186" width="8.7109375" style="9" customWidth="1"/>
    <col min="7187" max="7187" width="15.85546875" style="9" customWidth="1"/>
    <col min="7188" max="7424" width="9.140625" style="9"/>
    <col min="7425" max="7425" width="16.85546875" style="9" customWidth="1"/>
    <col min="7426" max="7432" width="12.7109375" style="9" customWidth="1"/>
    <col min="7433" max="7433" width="14.85546875" style="9" customWidth="1"/>
    <col min="7434" max="7434" width="8.7109375" style="9" customWidth="1"/>
    <col min="7435" max="7435" width="7.7109375" style="9" customWidth="1"/>
    <col min="7436" max="7436" width="11" style="9" customWidth="1"/>
    <col min="7437" max="7442" width="8.7109375" style="9" customWidth="1"/>
    <col min="7443" max="7443" width="15.85546875" style="9" customWidth="1"/>
    <col min="7444" max="7680" width="9.140625" style="9"/>
    <col min="7681" max="7681" width="16.85546875" style="9" customWidth="1"/>
    <col min="7682" max="7688" width="12.7109375" style="9" customWidth="1"/>
    <col min="7689" max="7689" width="14.85546875" style="9" customWidth="1"/>
    <col min="7690" max="7690" width="8.7109375" style="9" customWidth="1"/>
    <col min="7691" max="7691" width="7.7109375" style="9" customWidth="1"/>
    <col min="7692" max="7692" width="11" style="9" customWidth="1"/>
    <col min="7693" max="7698" width="8.7109375" style="9" customWidth="1"/>
    <col min="7699" max="7699" width="15.85546875" style="9" customWidth="1"/>
    <col min="7700" max="7936" width="9.140625" style="9"/>
    <col min="7937" max="7937" width="16.85546875" style="9" customWidth="1"/>
    <col min="7938" max="7944" width="12.7109375" style="9" customWidth="1"/>
    <col min="7945" max="7945" width="14.85546875" style="9" customWidth="1"/>
    <col min="7946" max="7946" width="8.7109375" style="9" customWidth="1"/>
    <col min="7947" max="7947" width="7.7109375" style="9" customWidth="1"/>
    <col min="7948" max="7948" width="11" style="9" customWidth="1"/>
    <col min="7949" max="7954" width="8.7109375" style="9" customWidth="1"/>
    <col min="7955" max="7955" width="15.85546875" style="9" customWidth="1"/>
    <col min="7956" max="8192" width="9.140625" style="9"/>
    <col min="8193" max="8193" width="16.85546875" style="9" customWidth="1"/>
    <col min="8194" max="8200" width="12.7109375" style="9" customWidth="1"/>
    <col min="8201" max="8201" width="14.85546875" style="9" customWidth="1"/>
    <col min="8202" max="8202" width="8.7109375" style="9" customWidth="1"/>
    <col min="8203" max="8203" width="7.7109375" style="9" customWidth="1"/>
    <col min="8204" max="8204" width="11" style="9" customWidth="1"/>
    <col min="8205" max="8210" width="8.7109375" style="9" customWidth="1"/>
    <col min="8211" max="8211" width="15.85546875" style="9" customWidth="1"/>
    <col min="8212" max="8448" width="9.140625" style="9"/>
    <col min="8449" max="8449" width="16.85546875" style="9" customWidth="1"/>
    <col min="8450" max="8456" width="12.7109375" style="9" customWidth="1"/>
    <col min="8457" max="8457" width="14.85546875" style="9" customWidth="1"/>
    <col min="8458" max="8458" width="8.7109375" style="9" customWidth="1"/>
    <col min="8459" max="8459" width="7.7109375" style="9" customWidth="1"/>
    <col min="8460" max="8460" width="11" style="9" customWidth="1"/>
    <col min="8461" max="8466" width="8.7109375" style="9" customWidth="1"/>
    <col min="8467" max="8467" width="15.85546875" style="9" customWidth="1"/>
    <col min="8468" max="8704" width="9.140625" style="9"/>
    <col min="8705" max="8705" width="16.85546875" style="9" customWidth="1"/>
    <col min="8706" max="8712" width="12.7109375" style="9" customWidth="1"/>
    <col min="8713" max="8713" width="14.85546875" style="9" customWidth="1"/>
    <col min="8714" max="8714" width="8.7109375" style="9" customWidth="1"/>
    <col min="8715" max="8715" width="7.7109375" style="9" customWidth="1"/>
    <col min="8716" max="8716" width="11" style="9" customWidth="1"/>
    <col min="8717" max="8722" width="8.7109375" style="9" customWidth="1"/>
    <col min="8723" max="8723" width="15.85546875" style="9" customWidth="1"/>
    <col min="8724" max="8960" width="9.140625" style="9"/>
    <col min="8961" max="8961" width="16.85546875" style="9" customWidth="1"/>
    <col min="8962" max="8968" width="12.7109375" style="9" customWidth="1"/>
    <col min="8969" max="8969" width="14.85546875" style="9" customWidth="1"/>
    <col min="8970" max="8970" width="8.7109375" style="9" customWidth="1"/>
    <col min="8971" max="8971" width="7.7109375" style="9" customWidth="1"/>
    <col min="8972" max="8972" width="11" style="9" customWidth="1"/>
    <col min="8973" max="8978" width="8.7109375" style="9" customWidth="1"/>
    <col min="8979" max="8979" width="15.85546875" style="9" customWidth="1"/>
    <col min="8980" max="9216" width="9.140625" style="9"/>
    <col min="9217" max="9217" width="16.85546875" style="9" customWidth="1"/>
    <col min="9218" max="9224" width="12.7109375" style="9" customWidth="1"/>
    <col min="9225" max="9225" width="14.85546875" style="9" customWidth="1"/>
    <col min="9226" max="9226" width="8.7109375" style="9" customWidth="1"/>
    <col min="9227" max="9227" width="7.7109375" style="9" customWidth="1"/>
    <col min="9228" max="9228" width="11" style="9" customWidth="1"/>
    <col min="9229" max="9234" width="8.7109375" style="9" customWidth="1"/>
    <col min="9235" max="9235" width="15.85546875" style="9" customWidth="1"/>
    <col min="9236" max="9472" width="9.140625" style="9"/>
    <col min="9473" max="9473" width="16.85546875" style="9" customWidth="1"/>
    <col min="9474" max="9480" width="12.7109375" style="9" customWidth="1"/>
    <col min="9481" max="9481" width="14.85546875" style="9" customWidth="1"/>
    <col min="9482" max="9482" width="8.7109375" style="9" customWidth="1"/>
    <col min="9483" max="9483" width="7.7109375" style="9" customWidth="1"/>
    <col min="9484" max="9484" width="11" style="9" customWidth="1"/>
    <col min="9485" max="9490" width="8.7109375" style="9" customWidth="1"/>
    <col min="9491" max="9491" width="15.85546875" style="9" customWidth="1"/>
    <col min="9492" max="9728" width="9.140625" style="9"/>
    <col min="9729" max="9729" width="16.85546875" style="9" customWidth="1"/>
    <col min="9730" max="9736" width="12.7109375" style="9" customWidth="1"/>
    <col min="9737" max="9737" width="14.85546875" style="9" customWidth="1"/>
    <col min="9738" max="9738" width="8.7109375" style="9" customWidth="1"/>
    <col min="9739" max="9739" width="7.7109375" style="9" customWidth="1"/>
    <col min="9740" max="9740" width="11" style="9" customWidth="1"/>
    <col min="9741" max="9746" width="8.7109375" style="9" customWidth="1"/>
    <col min="9747" max="9747" width="15.85546875" style="9" customWidth="1"/>
    <col min="9748" max="9984" width="9.140625" style="9"/>
    <col min="9985" max="9985" width="16.85546875" style="9" customWidth="1"/>
    <col min="9986" max="9992" width="12.7109375" style="9" customWidth="1"/>
    <col min="9993" max="9993" width="14.85546875" style="9" customWidth="1"/>
    <col min="9994" max="9994" width="8.7109375" style="9" customWidth="1"/>
    <col min="9995" max="9995" width="7.7109375" style="9" customWidth="1"/>
    <col min="9996" max="9996" width="11" style="9" customWidth="1"/>
    <col min="9997" max="10002" width="8.7109375" style="9" customWidth="1"/>
    <col min="10003" max="10003" width="15.85546875" style="9" customWidth="1"/>
    <col min="10004" max="10240" width="9.140625" style="9"/>
    <col min="10241" max="10241" width="16.85546875" style="9" customWidth="1"/>
    <col min="10242" max="10248" width="12.7109375" style="9" customWidth="1"/>
    <col min="10249" max="10249" width="14.85546875" style="9" customWidth="1"/>
    <col min="10250" max="10250" width="8.7109375" style="9" customWidth="1"/>
    <col min="10251" max="10251" width="7.7109375" style="9" customWidth="1"/>
    <col min="10252" max="10252" width="11" style="9" customWidth="1"/>
    <col min="10253" max="10258" width="8.7109375" style="9" customWidth="1"/>
    <col min="10259" max="10259" width="15.85546875" style="9" customWidth="1"/>
    <col min="10260" max="10496" width="9.140625" style="9"/>
    <col min="10497" max="10497" width="16.85546875" style="9" customWidth="1"/>
    <col min="10498" max="10504" width="12.7109375" style="9" customWidth="1"/>
    <col min="10505" max="10505" width="14.85546875" style="9" customWidth="1"/>
    <col min="10506" max="10506" width="8.7109375" style="9" customWidth="1"/>
    <col min="10507" max="10507" width="7.7109375" style="9" customWidth="1"/>
    <col min="10508" max="10508" width="11" style="9" customWidth="1"/>
    <col min="10509" max="10514" width="8.7109375" style="9" customWidth="1"/>
    <col min="10515" max="10515" width="15.85546875" style="9" customWidth="1"/>
    <col min="10516" max="10752" width="9.140625" style="9"/>
    <col min="10753" max="10753" width="16.85546875" style="9" customWidth="1"/>
    <col min="10754" max="10760" width="12.7109375" style="9" customWidth="1"/>
    <col min="10761" max="10761" width="14.85546875" style="9" customWidth="1"/>
    <col min="10762" max="10762" width="8.7109375" style="9" customWidth="1"/>
    <col min="10763" max="10763" width="7.7109375" style="9" customWidth="1"/>
    <col min="10764" max="10764" width="11" style="9" customWidth="1"/>
    <col min="10765" max="10770" width="8.7109375" style="9" customWidth="1"/>
    <col min="10771" max="10771" width="15.85546875" style="9" customWidth="1"/>
    <col min="10772" max="11008" width="9.140625" style="9"/>
    <col min="11009" max="11009" width="16.85546875" style="9" customWidth="1"/>
    <col min="11010" max="11016" width="12.7109375" style="9" customWidth="1"/>
    <col min="11017" max="11017" width="14.85546875" style="9" customWidth="1"/>
    <col min="11018" max="11018" width="8.7109375" style="9" customWidth="1"/>
    <col min="11019" max="11019" width="7.7109375" style="9" customWidth="1"/>
    <col min="11020" max="11020" width="11" style="9" customWidth="1"/>
    <col min="11021" max="11026" width="8.7109375" style="9" customWidth="1"/>
    <col min="11027" max="11027" width="15.85546875" style="9" customWidth="1"/>
    <col min="11028" max="11264" width="9.140625" style="9"/>
    <col min="11265" max="11265" width="16.85546875" style="9" customWidth="1"/>
    <col min="11266" max="11272" width="12.7109375" style="9" customWidth="1"/>
    <col min="11273" max="11273" width="14.85546875" style="9" customWidth="1"/>
    <col min="11274" max="11274" width="8.7109375" style="9" customWidth="1"/>
    <col min="11275" max="11275" width="7.7109375" style="9" customWidth="1"/>
    <col min="11276" max="11276" width="11" style="9" customWidth="1"/>
    <col min="11277" max="11282" width="8.7109375" style="9" customWidth="1"/>
    <col min="11283" max="11283" width="15.85546875" style="9" customWidth="1"/>
    <col min="11284" max="11520" width="9.140625" style="9"/>
    <col min="11521" max="11521" width="16.85546875" style="9" customWidth="1"/>
    <col min="11522" max="11528" width="12.7109375" style="9" customWidth="1"/>
    <col min="11529" max="11529" width="14.85546875" style="9" customWidth="1"/>
    <col min="11530" max="11530" width="8.7109375" style="9" customWidth="1"/>
    <col min="11531" max="11531" width="7.7109375" style="9" customWidth="1"/>
    <col min="11532" max="11532" width="11" style="9" customWidth="1"/>
    <col min="11533" max="11538" width="8.7109375" style="9" customWidth="1"/>
    <col min="11539" max="11539" width="15.85546875" style="9" customWidth="1"/>
    <col min="11540" max="11776" width="9.140625" style="9"/>
    <col min="11777" max="11777" width="16.85546875" style="9" customWidth="1"/>
    <col min="11778" max="11784" width="12.7109375" style="9" customWidth="1"/>
    <col min="11785" max="11785" width="14.85546875" style="9" customWidth="1"/>
    <col min="11786" max="11786" width="8.7109375" style="9" customWidth="1"/>
    <col min="11787" max="11787" width="7.7109375" style="9" customWidth="1"/>
    <col min="11788" max="11788" width="11" style="9" customWidth="1"/>
    <col min="11789" max="11794" width="8.7109375" style="9" customWidth="1"/>
    <col min="11795" max="11795" width="15.85546875" style="9" customWidth="1"/>
    <col min="11796" max="12032" width="9.140625" style="9"/>
    <col min="12033" max="12033" width="16.85546875" style="9" customWidth="1"/>
    <col min="12034" max="12040" width="12.7109375" style="9" customWidth="1"/>
    <col min="12041" max="12041" width="14.85546875" style="9" customWidth="1"/>
    <col min="12042" max="12042" width="8.7109375" style="9" customWidth="1"/>
    <col min="12043" max="12043" width="7.7109375" style="9" customWidth="1"/>
    <col min="12044" max="12044" width="11" style="9" customWidth="1"/>
    <col min="12045" max="12050" width="8.7109375" style="9" customWidth="1"/>
    <col min="12051" max="12051" width="15.85546875" style="9" customWidth="1"/>
    <col min="12052" max="12288" width="9.140625" style="9"/>
    <col min="12289" max="12289" width="16.85546875" style="9" customWidth="1"/>
    <col min="12290" max="12296" width="12.7109375" style="9" customWidth="1"/>
    <col min="12297" max="12297" width="14.85546875" style="9" customWidth="1"/>
    <col min="12298" max="12298" width="8.7109375" style="9" customWidth="1"/>
    <col min="12299" max="12299" width="7.7109375" style="9" customWidth="1"/>
    <col min="12300" max="12300" width="11" style="9" customWidth="1"/>
    <col min="12301" max="12306" width="8.7109375" style="9" customWidth="1"/>
    <col min="12307" max="12307" width="15.85546875" style="9" customWidth="1"/>
    <col min="12308" max="12544" width="9.140625" style="9"/>
    <col min="12545" max="12545" width="16.85546875" style="9" customWidth="1"/>
    <col min="12546" max="12552" width="12.7109375" style="9" customWidth="1"/>
    <col min="12553" max="12553" width="14.85546875" style="9" customWidth="1"/>
    <col min="12554" max="12554" width="8.7109375" style="9" customWidth="1"/>
    <col min="12555" max="12555" width="7.7109375" style="9" customWidth="1"/>
    <col min="12556" max="12556" width="11" style="9" customWidth="1"/>
    <col min="12557" max="12562" width="8.7109375" style="9" customWidth="1"/>
    <col min="12563" max="12563" width="15.85546875" style="9" customWidth="1"/>
    <col min="12564" max="12800" width="9.140625" style="9"/>
    <col min="12801" max="12801" width="16.85546875" style="9" customWidth="1"/>
    <col min="12802" max="12808" width="12.7109375" style="9" customWidth="1"/>
    <col min="12809" max="12809" width="14.85546875" style="9" customWidth="1"/>
    <col min="12810" max="12810" width="8.7109375" style="9" customWidth="1"/>
    <col min="12811" max="12811" width="7.7109375" style="9" customWidth="1"/>
    <col min="12812" max="12812" width="11" style="9" customWidth="1"/>
    <col min="12813" max="12818" width="8.7109375" style="9" customWidth="1"/>
    <col min="12819" max="12819" width="15.85546875" style="9" customWidth="1"/>
    <col min="12820" max="13056" width="9.140625" style="9"/>
    <col min="13057" max="13057" width="16.85546875" style="9" customWidth="1"/>
    <col min="13058" max="13064" width="12.7109375" style="9" customWidth="1"/>
    <col min="13065" max="13065" width="14.85546875" style="9" customWidth="1"/>
    <col min="13066" max="13066" width="8.7109375" style="9" customWidth="1"/>
    <col min="13067" max="13067" width="7.7109375" style="9" customWidth="1"/>
    <col min="13068" max="13068" width="11" style="9" customWidth="1"/>
    <col min="13069" max="13074" width="8.7109375" style="9" customWidth="1"/>
    <col min="13075" max="13075" width="15.85546875" style="9" customWidth="1"/>
    <col min="13076" max="13312" width="9.140625" style="9"/>
    <col min="13313" max="13313" width="16.85546875" style="9" customWidth="1"/>
    <col min="13314" max="13320" width="12.7109375" style="9" customWidth="1"/>
    <col min="13321" max="13321" width="14.85546875" style="9" customWidth="1"/>
    <col min="13322" max="13322" width="8.7109375" style="9" customWidth="1"/>
    <col min="13323" max="13323" width="7.7109375" style="9" customWidth="1"/>
    <col min="13324" max="13324" width="11" style="9" customWidth="1"/>
    <col min="13325" max="13330" width="8.7109375" style="9" customWidth="1"/>
    <col min="13331" max="13331" width="15.85546875" style="9" customWidth="1"/>
    <col min="13332" max="13568" width="9.140625" style="9"/>
    <col min="13569" max="13569" width="16.85546875" style="9" customWidth="1"/>
    <col min="13570" max="13576" width="12.7109375" style="9" customWidth="1"/>
    <col min="13577" max="13577" width="14.85546875" style="9" customWidth="1"/>
    <col min="13578" max="13578" width="8.7109375" style="9" customWidth="1"/>
    <col min="13579" max="13579" width="7.7109375" style="9" customWidth="1"/>
    <col min="13580" max="13580" width="11" style="9" customWidth="1"/>
    <col min="13581" max="13586" width="8.7109375" style="9" customWidth="1"/>
    <col min="13587" max="13587" width="15.85546875" style="9" customWidth="1"/>
    <col min="13588" max="13824" width="9.140625" style="9"/>
    <col min="13825" max="13825" width="16.85546875" style="9" customWidth="1"/>
    <col min="13826" max="13832" width="12.7109375" style="9" customWidth="1"/>
    <col min="13833" max="13833" width="14.85546875" style="9" customWidth="1"/>
    <col min="13834" max="13834" width="8.7109375" style="9" customWidth="1"/>
    <col min="13835" max="13835" width="7.7109375" style="9" customWidth="1"/>
    <col min="13836" max="13836" width="11" style="9" customWidth="1"/>
    <col min="13837" max="13842" width="8.7109375" style="9" customWidth="1"/>
    <col min="13843" max="13843" width="15.85546875" style="9" customWidth="1"/>
    <col min="13844" max="14080" width="9.140625" style="9"/>
    <col min="14081" max="14081" width="16.85546875" style="9" customWidth="1"/>
    <col min="14082" max="14088" width="12.7109375" style="9" customWidth="1"/>
    <col min="14089" max="14089" width="14.85546875" style="9" customWidth="1"/>
    <col min="14090" max="14090" width="8.7109375" style="9" customWidth="1"/>
    <col min="14091" max="14091" width="7.7109375" style="9" customWidth="1"/>
    <col min="14092" max="14092" width="11" style="9" customWidth="1"/>
    <col min="14093" max="14098" width="8.7109375" style="9" customWidth="1"/>
    <col min="14099" max="14099" width="15.85546875" style="9" customWidth="1"/>
    <col min="14100" max="14336" width="9.140625" style="9"/>
    <col min="14337" max="14337" width="16.85546875" style="9" customWidth="1"/>
    <col min="14338" max="14344" width="12.7109375" style="9" customWidth="1"/>
    <col min="14345" max="14345" width="14.85546875" style="9" customWidth="1"/>
    <col min="14346" max="14346" width="8.7109375" style="9" customWidth="1"/>
    <col min="14347" max="14347" width="7.7109375" style="9" customWidth="1"/>
    <col min="14348" max="14348" width="11" style="9" customWidth="1"/>
    <col min="14349" max="14354" width="8.7109375" style="9" customWidth="1"/>
    <col min="14355" max="14355" width="15.85546875" style="9" customWidth="1"/>
    <col min="14356" max="14592" width="9.140625" style="9"/>
    <col min="14593" max="14593" width="16.85546875" style="9" customWidth="1"/>
    <col min="14594" max="14600" width="12.7109375" style="9" customWidth="1"/>
    <col min="14601" max="14601" width="14.85546875" style="9" customWidth="1"/>
    <col min="14602" max="14602" width="8.7109375" style="9" customWidth="1"/>
    <col min="14603" max="14603" width="7.7109375" style="9" customWidth="1"/>
    <col min="14604" max="14604" width="11" style="9" customWidth="1"/>
    <col min="14605" max="14610" width="8.7109375" style="9" customWidth="1"/>
    <col min="14611" max="14611" width="15.85546875" style="9" customWidth="1"/>
    <col min="14612" max="14848" width="9.140625" style="9"/>
    <col min="14849" max="14849" width="16.85546875" style="9" customWidth="1"/>
    <col min="14850" max="14856" width="12.7109375" style="9" customWidth="1"/>
    <col min="14857" max="14857" width="14.85546875" style="9" customWidth="1"/>
    <col min="14858" max="14858" width="8.7109375" style="9" customWidth="1"/>
    <col min="14859" max="14859" width="7.7109375" style="9" customWidth="1"/>
    <col min="14860" max="14860" width="11" style="9" customWidth="1"/>
    <col min="14861" max="14866" width="8.7109375" style="9" customWidth="1"/>
    <col min="14867" max="14867" width="15.85546875" style="9" customWidth="1"/>
    <col min="14868" max="15104" width="9.140625" style="9"/>
    <col min="15105" max="15105" width="16.85546875" style="9" customWidth="1"/>
    <col min="15106" max="15112" width="12.7109375" style="9" customWidth="1"/>
    <col min="15113" max="15113" width="14.85546875" style="9" customWidth="1"/>
    <col min="15114" max="15114" width="8.7109375" style="9" customWidth="1"/>
    <col min="15115" max="15115" width="7.7109375" style="9" customWidth="1"/>
    <col min="15116" max="15116" width="11" style="9" customWidth="1"/>
    <col min="15117" max="15122" width="8.7109375" style="9" customWidth="1"/>
    <col min="15123" max="15123" width="15.85546875" style="9" customWidth="1"/>
    <col min="15124" max="15360" width="9.140625" style="9"/>
    <col min="15361" max="15361" width="16.85546875" style="9" customWidth="1"/>
    <col min="15362" max="15368" width="12.7109375" style="9" customWidth="1"/>
    <col min="15369" max="15369" width="14.85546875" style="9" customWidth="1"/>
    <col min="15370" max="15370" width="8.7109375" style="9" customWidth="1"/>
    <col min="15371" max="15371" width="7.7109375" style="9" customWidth="1"/>
    <col min="15372" max="15372" width="11" style="9" customWidth="1"/>
    <col min="15373" max="15378" width="8.7109375" style="9" customWidth="1"/>
    <col min="15379" max="15379" width="15.85546875" style="9" customWidth="1"/>
    <col min="15380" max="15616" width="9.140625" style="9"/>
    <col min="15617" max="15617" width="16.85546875" style="9" customWidth="1"/>
    <col min="15618" max="15624" width="12.7109375" style="9" customWidth="1"/>
    <col min="15625" max="15625" width="14.85546875" style="9" customWidth="1"/>
    <col min="15626" max="15626" width="8.7109375" style="9" customWidth="1"/>
    <col min="15627" max="15627" width="7.7109375" style="9" customWidth="1"/>
    <col min="15628" max="15628" width="11" style="9" customWidth="1"/>
    <col min="15629" max="15634" width="8.7109375" style="9" customWidth="1"/>
    <col min="15635" max="15635" width="15.85546875" style="9" customWidth="1"/>
    <col min="15636" max="15872" width="9.140625" style="9"/>
    <col min="15873" max="15873" width="16.85546875" style="9" customWidth="1"/>
    <col min="15874" max="15880" width="12.7109375" style="9" customWidth="1"/>
    <col min="15881" max="15881" width="14.85546875" style="9" customWidth="1"/>
    <col min="15882" max="15882" width="8.7109375" style="9" customWidth="1"/>
    <col min="15883" max="15883" width="7.7109375" style="9" customWidth="1"/>
    <col min="15884" max="15884" width="11" style="9" customWidth="1"/>
    <col min="15885" max="15890" width="8.7109375" style="9" customWidth="1"/>
    <col min="15891" max="15891" width="15.85546875" style="9" customWidth="1"/>
    <col min="15892" max="16128" width="9.140625" style="9"/>
    <col min="16129" max="16129" width="16.85546875" style="9" customWidth="1"/>
    <col min="16130" max="16136" width="12.7109375" style="9" customWidth="1"/>
    <col min="16137" max="16137" width="14.85546875" style="9" customWidth="1"/>
    <col min="16138" max="16138" width="8.7109375" style="9" customWidth="1"/>
    <col min="16139" max="16139" width="7.7109375" style="9" customWidth="1"/>
    <col min="16140" max="16140" width="11" style="9" customWidth="1"/>
    <col min="16141" max="16146" width="8.7109375" style="9" customWidth="1"/>
    <col min="16147" max="16147" width="15.85546875" style="9" customWidth="1"/>
    <col min="16148" max="16384" width="9.140625" style="9"/>
  </cols>
  <sheetData>
    <row r="1" spans="1:8" s="5" customFormat="1" ht="24.95" customHeight="1" x14ac:dyDescent="0.15">
      <c r="H1" s="162"/>
    </row>
    <row r="2" spans="1:8" s="5" customFormat="1" ht="24.95" customHeight="1" x14ac:dyDescent="0.15">
      <c r="H2" s="162"/>
    </row>
    <row r="3" spans="1:8" s="166" customFormat="1" ht="38.25" x14ac:dyDescent="0.15">
      <c r="A3" s="164" t="s">
        <v>272</v>
      </c>
      <c r="B3" s="165"/>
      <c r="C3" s="165"/>
      <c r="D3" s="165"/>
      <c r="E3" s="164"/>
      <c r="F3" s="260"/>
      <c r="G3" s="165"/>
      <c r="H3" s="165"/>
    </row>
    <row r="4" spans="1:8" ht="23.1" customHeight="1" x14ac:dyDescent="0.55000000000000004">
      <c r="A4" s="7"/>
      <c r="B4" s="8"/>
      <c r="C4" s="8"/>
      <c r="D4" s="8"/>
      <c r="E4" s="59"/>
      <c r="F4" s="14"/>
      <c r="G4" s="8"/>
      <c r="H4" s="8"/>
    </row>
    <row r="5" spans="1:8" s="10" customFormat="1" ht="15" customHeight="1" thickBot="1" x14ac:dyDescent="0.25">
      <c r="A5" s="10" t="s">
        <v>1</v>
      </c>
      <c r="H5" s="158" t="s">
        <v>238</v>
      </c>
    </row>
    <row r="6" spans="1:8" s="6" customFormat="1" ht="11.25" customHeight="1" x14ac:dyDescent="0.15">
      <c r="A6" s="309" t="s">
        <v>58</v>
      </c>
      <c r="B6" s="127" t="s">
        <v>3</v>
      </c>
      <c r="C6" s="128" t="s">
        <v>6</v>
      </c>
      <c r="D6" s="128" t="s">
        <v>176</v>
      </c>
      <c r="E6" s="128" t="s">
        <v>4</v>
      </c>
      <c r="F6" s="127" t="s">
        <v>213</v>
      </c>
      <c r="G6" s="128" t="s">
        <v>5</v>
      </c>
      <c r="H6" s="129" t="s">
        <v>177</v>
      </c>
    </row>
    <row r="7" spans="1:8" s="6" customFormat="1" ht="13.5" customHeight="1" x14ac:dyDescent="0.15">
      <c r="A7" s="310"/>
      <c r="B7" s="130"/>
      <c r="C7" s="112"/>
      <c r="D7" s="112" t="s">
        <v>158</v>
      </c>
      <c r="E7" s="112"/>
      <c r="F7" s="112" t="s">
        <v>214</v>
      </c>
      <c r="G7" s="112"/>
      <c r="H7" s="131" t="s">
        <v>178</v>
      </c>
    </row>
    <row r="8" spans="1:8" s="6" customFormat="1" ht="13.5" customHeight="1" x14ac:dyDescent="0.15">
      <c r="A8" s="310"/>
      <c r="B8" s="130"/>
      <c r="C8" s="108"/>
      <c r="D8" s="108" t="s">
        <v>179</v>
      </c>
      <c r="E8" s="108" t="s">
        <v>0</v>
      </c>
      <c r="F8" s="108"/>
      <c r="G8" s="108"/>
      <c r="H8" s="113"/>
    </row>
    <row r="9" spans="1:8" s="6" customFormat="1" ht="13.5" customHeight="1" x14ac:dyDescent="0.15">
      <c r="A9" s="310"/>
      <c r="B9" s="132" t="s">
        <v>31</v>
      </c>
      <c r="C9" s="122"/>
      <c r="D9" s="112" t="s">
        <v>34</v>
      </c>
      <c r="E9" s="122"/>
      <c r="F9" s="122" t="s">
        <v>10</v>
      </c>
      <c r="G9" s="108"/>
      <c r="H9" s="123" t="s">
        <v>180</v>
      </c>
    </row>
    <row r="10" spans="1:8" s="6" customFormat="1" ht="13.5" customHeight="1" x14ac:dyDescent="0.15">
      <c r="A10" s="310"/>
      <c r="B10" s="132" t="s">
        <v>30</v>
      </c>
      <c r="C10" s="122"/>
      <c r="D10" s="122" t="s">
        <v>32</v>
      </c>
      <c r="E10" s="122" t="s">
        <v>29</v>
      </c>
      <c r="F10" s="122" t="s">
        <v>181</v>
      </c>
      <c r="G10" s="122" t="s">
        <v>182</v>
      </c>
      <c r="H10" s="123" t="s">
        <v>183</v>
      </c>
    </row>
    <row r="11" spans="1:8" s="6" customFormat="1" ht="13.5" customHeight="1" x14ac:dyDescent="0.15">
      <c r="A11" s="310"/>
      <c r="B11" s="132" t="s">
        <v>11</v>
      </c>
      <c r="C11" s="122" t="s">
        <v>9</v>
      </c>
      <c r="D11" s="122" t="s">
        <v>22</v>
      </c>
      <c r="E11" s="122" t="s">
        <v>184</v>
      </c>
      <c r="F11" s="122" t="s">
        <v>185</v>
      </c>
      <c r="G11" s="122" t="s">
        <v>186</v>
      </c>
      <c r="H11" s="133" t="s">
        <v>187</v>
      </c>
    </row>
    <row r="12" spans="1:8" s="6" customFormat="1" ht="21" customHeight="1" x14ac:dyDescent="0.15">
      <c r="A12" s="311"/>
      <c r="B12" s="134" t="s">
        <v>13</v>
      </c>
      <c r="C12" s="125" t="s">
        <v>117</v>
      </c>
      <c r="D12" s="125" t="s">
        <v>166</v>
      </c>
      <c r="E12" s="125" t="s">
        <v>14</v>
      </c>
      <c r="F12" s="125" t="s">
        <v>167</v>
      </c>
      <c r="G12" s="125" t="s">
        <v>15</v>
      </c>
      <c r="H12" s="126" t="s">
        <v>188</v>
      </c>
    </row>
    <row r="13" spans="1:8" s="62" customFormat="1" ht="28.5" customHeight="1" x14ac:dyDescent="0.15">
      <c r="A13" s="60" t="s">
        <v>189</v>
      </c>
      <c r="B13" s="61">
        <f>SUM(B14,B19)</f>
        <v>47</v>
      </c>
      <c r="C13" s="61">
        <v>1796</v>
      </c>
      <c r="D13" s="61">
        <v>68149</v>
      </c>
      <c r="E13" s="61">
        <v>974182</v>
      </c>
      <c r="F13" s="61">
        <v>423964</v>
      </c>
      <c r="G13" s="61">
        <v>544258</v>
      </c>
      <c r="H13" s="61">
        <v>489878</v>
      </c>
    </row>
    <row r="14" spans="1:8" s="6" customFormat="1" ht="28.5" customHeight="1" x14ac:dyDescent="0.15">
      <c r="A14" s="60" t="s">
        <v>190</v>
      </c>
      <c r="B14" s="277">
        <f>SUM(B15:B18)</f>
        <v>2</v>
      </c>
      <c r="C14" s="278" t="s">
        <v>203</v>
      </c>
      <c r="D14" s="278" t="s">
        <v>203</v>
      </c>
      <c r="E14" s="278" t="s">
        <v>203</v>
      </c>
      <c r="F14" s="278" t="s">
        <v>203</v>
      </c>
      <c r="G14" s="278" t="s">
        <v>203</v>
      </c>
      <c r="H14" s="278" t="s">
        <v>203</v>
      </c>
    </row>
    <row r="15" spans="1:8" s="6" customFormat="1" ht="28.5" customHeight="1" x14ac:dyDescent="0.15">
      <c r="A15" s="63" t="s">
        <v>191</v>
      </c>
      <c r="B15" s="274" t="s">
        <v>192</v>
      </c>
      <c r="C15" s="275" t="s">
        <v>192</v>
      </c>
      <c r="D15" s="276" t="s">
        <v>192</v>
      </c>
      <c r="E15" s="276" t="s">
        <v>72</v>
      </c>
      <c r="F15" s="276" t="s">
        <v>72</v>
      </c>
      <c r="G15" s="276">
        <f>-H16</f>
        <v>0</v>
      </c>
      <c r="H15" s="276">
        <f>-I16</f>
        <v>0</v>
      </c>
    </row>
    <row r="16" spans="1:8" s="6" customFormat="1" ht="28.5" customHeight="1" x14ac:dyDescent="0.15">
      <c r="A16" s="63" t="s">
        <v>193</v>
      </c>
      <c r="B16" s="274" t="s">
        <v>72</v>
      </c>
      <c r="C16" s="275" t="s">
        <v>72</v>
      </c>
      <c r="D16" s="276" t="s">
        <v>72</v>
      </c>
      <c r="E16" s="276" t="s">
        <v>72</v>
      </c>
      <c r="F16" s="276" t="s">
        <v>72</v>
      </c>
      <c r="G16" s="276">
        <v>0</v>
      </c>
      <c r="H16" s="276">
        <v>0</v>
      </c>
    </row>
    <row r="17" spans="1:12" s="6" customFormat="1" ht="28.5" customHeight="1" x14ac:dyDescent="0.15">
      <c r="A17" s="63" t="s">
        <v>194</v>
      </c>
      <c r="B17" s="274">
        <v>2</v>
      </c>
      <c r="C17" s="275" t="s">
        <v>203</v>
      </c>
      <c r="D17" s="275" t="s">
        <v>203</v>
      </c>
      <c r="E17" s="275" t="s">
        <v>203</v>
      </c>
      <c r="F17" s="275" t="s">
        <v>203</v>
      </c>
      <c r="G17" s="275" t="s">
        <v>203</v>
      </c>
      <c r="H17" s="275" t="s">
        <v>203</v>
      </c>
    </row>
    <row r="18" spans="1:12" s="6" customFormat="1" ht="28.5" customHeight="1" x14ac:dyDescent="0.15">
      <c r="A18" s="63" t="s">
        <v>195</v>
      </c>
      <c r="B18" s="274" t="s">
        <v>72</v>
      </c>
      <c r="C18" s="275" t="s">
        <v>72</v>
      </c>
      <c r="D18" s="275" t="s">
        <v>72</v>
      </c>
      <c r="E18" s="275" t="s">
        <v>72</v>
      </c>
      <c r="F18" s="275" t="s">
        <v>72</v>
      </c>
      <c r="G18" s="275">
        <v>0</v>
      </c>
      <c r="H18" s="275">
        <v>0</v>
      </c>
    </row>
    <row r="19" spans="1:12" s="54" customFormat="1" ht="28.5" customHeight="1" x14ac:dyDescent="0.15">
      <c r="A19" s="60" t="s">
        <v>196</v>
      </c>
      <c r="B19" s="277">
        <v>45</v>
      </c>
      <c r="C19" s="279">
        <v>1758</v>
      </c>
      <c r="D19" s="279">
        <v>66545</v>
      </c>
      <c r="E19" s="279">
        <v>957091</v>
      </c>
      <c r="F19" s="279">
        <v>421065</v>
      </c>
      <c r="G19" s="279">
        <v>529509</v>
      </c>
      <c r="H19" s="279">
        <v>482706</v>
      </c>
    </row>
    <row r="20" spans="1:12" s="6" customFormat="1" ht="28.5" customHeight="1" x14ac:dyDescent="0.15">
      <c r="A20" s="63" t="s">
        <v>124</v>
      </c>
      <c r="B20" s="275" t="s">
        <v>305</v>
      </c>
      <c r="C20" s="280" t="s">
        <v>306</v>
      </c>
      <c r="D20" s="280" t="s">
        <v>317</v>
      </c>
      <c r="E20" s="280" t="s">
        <v>291</v>
      </c>
      <c r="F20" s="280" t="s">
        <v>293</v>
      </c>
      <c r="G20" s="280" t="s">
        <v>278</v>
      </c>
      <c r="H20" s="280" t="s">
        <v>299</v>
      </c>
    </row>
    <row r="21" spans="1:12" s="6" customFormat="1" ht="28.5" customHeight="1" x14ac:dyDescent="0.15">
      <c r="A21" s="63" t="s">
        <v>125</v>
      </c>
      <c r="B21" s="275" t="s">
        <v>307</v>
      </c>
      <c r="C21" s="275" t="s">
        <v>308</v>
      </c>
      <c r="D21" s="275" t="s">
        <v>318</v>
      </c>
      <c r="E21" s="275" t="s">
        <v>274</v>
      </c>
      <c r="F21" s="275" t="s">
        <v>294</v>
      </c>
      <c r="G21" s="275" t="s">
        <v>279</v>
      </c>
      <c r="H21" s="275" t="s">
        <v>300</v>
      </c>
      <c r="L21" s="291"/>
    </row>
    <row r="22" spans="1:12" s="6" customFormat="1" ht="28.5" customHeight="1" x14ac:dyDescent="0.15">
      <c r="A22" s="63" t="s">
        <v>197</v>
      </c>
      <c r="B22" s="275" t="s">
        <v>309</v>
      </c>
      <c r="C22" s="275" t="s">
        <v>203</v>
      </c>
      <c r="D22" s="275" t="s">
        <v>203</v>
      </c>
      <c r="E22" s="275" t="s">
        <v>203</v>
      </c>
      <c r="F22" s="275" t="s">
        <v>203</v>
      </c>
      <c r="G22" s="275" t="s">
        <v>203</v>
      </c>
      <c r="H22" s="275" t="s">
        <v>203</v>
      </c>
      <c r="L22" s="291"/>
    </row>
    <row r="23" spans="1:12" s="6" customFormat="1" ht="28.5" customHeight="1" x14ac:dyDescent="0.15">
      <c r="A23" s="63" t="s">
        <v>198</v>
      </c>
      <c r="B23" s="275" t="s">
        <v>309</v>
      </c>
      <c r="C23" s="275" t="s">
        <v>203</v>
      </c>
      <c r="D23" s="275" t="s">
        <v>203</v>
      </c>
      <c r="E23" s="275" t="s">
        <v>203</v>
      </c>
      <c r="F23" s="275" t="s">
        <v>203</v>
      </c>
      <c r="G23" s="275" t="s">
        <v>203</v>
      </c>
      <c r="H23" s="275" t="s">
        <v>203</v>
      </c>
      <c r="L23" s="291"/>
    </row>
    <row r="24" spans="1:12" s="6" customFormat="1" ht="28.5" customHeight="1" x14ac:dyDescent="0.15">
      <c r="A24" s="63" t="s">
        <v>284</v>
      </c>
      <c r="B24" s="275" t="s">
        <v>310</v>
      </c>
      <c r="C24" s="275" t="s">
        <v>311</v>
      </c>
      <c r="D24" s="275" t="s">
        <v>319</v>
      </c>
      <c r="E24" s="275" t="s">
        <v>275</v>
      </c>
      <c r="F24" s="275" t="s">
        <v>295</v>
      </c>
      <c r="G24" s="275" t="s">
        <v>280</v>
      </c>
      <c r="H24" s="275" t="s">
        <v>301</v>
      </c>
      <c r="L24" s="291"/>
    </row>
    <row r="25" spans="1:12" s="54" customFormat="1" ht="28.5" customHeight="1" x14ac:dyDescent="0.15">
      <c r="A25" s="63" t="s">
        <v>285</v>
      </c>
      <c r="B25" s="275" t="s">
        <v>309</v>
      </c>
      <c r="C25" s="275" t="s">
        <v>203</v>
      </c>
      <c r="D25" s="275" t="s">
        <v>203</v>
      </c>
      <c r="E25" s="275" t="s">
        <v>203</v>
      </c>
      <c r="F25" s="275" t="s">
        <v>203</v>
      </c>
      <c r="G25" s="275" t="s">
        <v>203</v>
      </c>
      <c r="H25" s="275" t="s">
        <v>203</v>
      </c>
      <c r="L25" s="291"/>
    </row>
    <row r="26" spans="1:12" s="6" customFormat="1" ht="28.5" customHeight="1" x14ac:dyDescent="0.15">
      <c r="A26" s="63" t="s">
        <v>286</v>
      </c>
      <c r="B26" s="275" t="s">
        <v>312</v>
      </c>
      <c r="C26" s="275" t="s">
        <v>313</v>
      </c>
      <c r="D26" s="275" t="s">
        <v>320</v>
      </c>
      <c r="E26" s="275" t="s">
        <v>292</v>
      </c>
      <c r="F26" s="275" t="s">
        <v>296</v>
      </c>
      <c r="G26" s="275" t="s">
        <v>281</v>
      </c>
      <c r="H26" s="275" t="s">
        <v>302</v>
      </c>
      <c r="L26" s="291"/>
    </row>
    <row r="27" spans="1:12" s="6" customFormat="1" ht="28.5" customHeight="1" x14ac:dyDescent="0.15">
      <c r="A27" s="63" t="s">
        <v>287</v>
      </c>
      <c r="B27" s="275" t="s">
        <v>314</v>
      </c>
      <c r="C27" s="275" t="s">
        <v>315</v>
      </c>
      <c r="D27" s="275" t="s">
        <v>321</v>
      </c>
      <c r="E27" s="275" t="s">
        <v>276</v>
      </c>
      <c r="F27" s="275" t="s">
        <v>297</v>
      </c>
      <c r="G27" s="275" t="s">
        <v>282</v>
      </c>
      <c r="H27" s="275" t="s">
        <v>303</v>
      </c>
      <c r="L27" s="291"/>
    </row>
    <row r="28" spans="1:12" s="54" customFormat="1" ht="36" x14ac:dyDescent="0.15">
      <c r="A28" s="63" t="s">
        <v>288</v>
      </c>
      <c r="B28" s="275" t="s">
        <v>309</v>
      </c>
      <c r="C28" s="275" t="s">
        <v>203</v>
      </c>
      <c r="D28" s="275" t="s">
        <v>203</v>
      </c>
      <c r="E28" s="275" t="s">
        <v>203</v>
      </c>
      <c r="F28" s="275" t="s">
        <v>203</v>
      </c>
      <c r="G28" s="275" t="s">
        <v>203</v>
      </c>
      <c r="H28" s="275" t="s">
        <v>203</v>
      </c>
      <c r="L28" s="291"/>
    </row>
    <row r="29" spans="1:12" s="6" customFormat="1" ht="36" x14ac:dyDescent="0.15">
      <c r="A29" s="63" t="s">
        <v>289</v>
      </c>
      <c r="B29" s="275" t="s">
        <v>309</v>
      </c>
      <c r="C29" s="275" t="s">
        <v>203</v>
      </c>
      <c r="D29" s="276" t="s">
        <v>203</v>
      </c>
      <c r="E29" s="276" t="s">
        <v>203</v>
      </c>
      <c r="F29" s="276" t="s">
        <v>203</v>
      </c>
      <c r="G29" s="276" t="s">
        <v>203</v>
      </c>
      <c r="H29" s="275" t="s">
        <v>203</v>
      </c>
      <c r="L29" s="291"/>
    </row>
    <row r="30" spans="1:12" s="6" customFormat="1" ht="28.5" customHeight="1" x14ac:dyDescent="0.15">
      <c r="A30" s="63" t="s">
        <v>290</v>
      </c>
      <c r="B30" s="275" t="s">
        <v>307</v>
      </c>
      <c r="C30" s="275" t="s">
        <v>308</v>
      </c>
      <c r="D30" s="276" t="s">
        <v>322</v>
      </c>
      <c r="E30" s="276" t="s">
        <v>277</v>
      </c>
      <c r="F30" s="276" t="s">
        <v>298</v>
      </c>
      <c r="G30" s="276" t="s">
        <v>283</v>
      </c>
      <c r="H30" s="275" t="s">
        <v>304</v>
      </c>
      <c r="L30" s="291"/>
    </row>
    <row r="31" spans="1:12" s="6" customFormat="1" ht="28.5" customHeight="1" x14ac:dyDescent="0.15">
      <c r="A31" s="63" t="s">
        <v>134</v>
      </c>
      <c r="B31" s="275" t="s">
        <v>309</v>
      </c>
      <c r="C31" s="275" t="s">
        <v>203</v>
      </c>
      <c r="D31" s="276" t="s">
        <v>203</v>
      </c>
      <c r="E31" s="276" t="s">
        <v>203</v>
      </c>
      <c r="F31" s="276" t="s">
        <v>203</v>
      </c>
      <c r="G31" s="276" t="s">
        <v>203</v>
      </c>
      <c r="H31" s="275" t="s">
        <v>203</v>
      </c>
      <c r="L31" s="291"/>
    </row>
    <row r="32" spans="1:12" s="6" customFormat="1" ht="28.5" customHeight="1" x14ac:dyDescent="0.15">
      <c r="A32" s="63" t="s">
        <v>135</v>
      </c>
      <c r="B32" s="275" t="s">
        <v>316</v>
      </c>
      <c r="C32" s="275" t="s">
        <v>203</v>
      </c>
      <c r="D32" s="276" t="s">
        <v>203</v>
      </c>
      <c r="E32" s="276" t="s">
        <v>203</v>
      </c>
      <c r="F32" s="276" t="s">
        <v>203</v>
      </c>
      <c r="G32" s="276" t="s">
        <v>203</v>
      </c>
      <c r="H32" s="275" t="s">
        <v>203</v>
      </c>
      <c r="L32" s="291"/>
    </row>
    <row r="33" spans="1:12" s="67" customFormat="1" ht="6" customHeight="1" x14ac:dyDescent="0.25">
      <c r="A33" s="64"/>
      <c r="B33" s="65"/>
      <c r="C33" s="66"/>
      <c r="D33" s="66"/>
      <c r="E33" s="66"/>
      <c r="F33" s="66"/>
      <c r="G33" s="66"/>
      <c r="H33" s="66"/>
      <c r="L33" s="291"/>
    </row>
    <row r="34" spans="1:12" s="69" customFormat="1" ht="15" customHeight="1" x14ac:dyDescent="0.2">
      <c r="A34" s="312" t="s">
        <v>157</v>
      </c>
      <c r="B34" s="312"/>
      <c r="C34" s="312"/>
      <c r="D34" s="312"/>
      <c r="E34" s="312"/>
      <c r="F34" s="68"/>
      <c r="G34" s="68"/>
      <c r="H34" s="68"/>
      <c r="L34" s="291"/>
    </row>
    <row r="35" spans="1:12" s="69" customFormat="1" ht="15" customHeight="1" x14ac:dyDescent="0.2">
      <c r="A35" s="70"/>
      <c r="B35" s="71"/>
      <c r="C35" s="71"/>
      <c r="D35" s="71"/>
      <c r="E35" s="71"/>
      <c r="F35" s="68"/>
      <c r="G35" s="68"/>
      <c r="H35" s="68"/>
      <c r="L35" s="291"/>
    </row>
    <row r="36" spans="1:12" s="69" customFormat="1" ht="15.75" customHeight="1" x14ac:dyDescent="0.2">
      <c r="A36" s="313" t="s">
        <v>19</v>
      </c>
      <c r="B36" s="313"/>
      <c r="C36" s="313"/>
      <c r="D36" s="313"/>
      <c r="E36" s="313"/>
      <c r="F36" s="68"/>
      <c r="G36" s="68"/>
      <c r="H36" s="68"/>
      <c r="L36" s="291"/>
    </row>
    <row r="37" spans="1:12" s="58" customFormat="1" ht="6" customHeight="1" x14ac:dyDescent="0.2">
      <c r="A37" s="77"/>
      <c r="B37" s="78"/>
      <c r="C37" s="79"/>
      <c r="D37" s="79"/>
      <c r="E37" s="79"/>
      <c r="F37" s="79"/>
      <c r="G37" s="79"/>
      <c r="H37" s="79"/>
    </row>
    <row r="38" spans="1:12" s="82" customFormat="1" ht="5.25" customHeight="1" x14ac:dyDescent="0.2">
      <c r="A38" s="80"/>
      <c r="B38" s="81"/>
      <c r="C38" s="81"/>
      <c r="D38" s="81"/>
      <c r="E38" s="81"/>
      <c r="F38" s="81"/>
      <c r="G38" s="81"/>
      <c r="H38" s="81"/>
    </row>
    <row r="39" spans="1:12" s="82" customFormat="1" ht="18.75" customHeight="1" x14ac:dyDescent="0.2">
      <c r="A39" s="80"/>
      <c r="B39" s="81"/>
      <c r="C39" s="81"/>
      <c r="D39" s="81"/>
      <c r="E39" s="81"/>
      <c r="F39" s="81"/>
      <c r="G39" s="81"/>
      <c r="H39" s="81"/>
    </row>
    <row r="40" spans="1:12" ht="18.75" customHeight="1" x14ac:dyDescent="0.25">
      <c r="B40" s="85"/>
      <c r="C40" s="85"/>
      <c r="D40" s="85"/>
      <c r="E40" s="85"/>
      <c r="F40" s="83"/>
      <c r="G40" s="83"/>
      <c r="H40" s="83"/>
    </row>
    <row r="41" spans="1:12" ht="18.75" customHeight="1" x14ac:dyDescent="0.25">
      <c r="B41" s="85"/>
      <c r="C41" s="85"/>
      <c r="D41" s="85"/>
      <c r="E41" s="85"/>
      <c r="F41" s="83"/>
      <c r="G41" s="83"/>
      <c r="H41" s="83"/>
    </row>
    <row r="42" spans="1:12" s="6" customFormat="1" ht="14.1" customHeight="1" x14ac:dyDescent="0.25">
      <c r="A42" s="9"/>
      <c r="B42" s="85"/>
      <c r="C42" s="85"/>
      <c r="D42" s="85"/>
      <c r="E42" s="85"/>
      <c r="F42" s="83"/>
      <c r="G42" s="83"/>
      <c r="H42" s="83"/>
    </row>
    <row r="43" spans="1:12" s="6" customFormat="1" ht="14.1" customHeight="1" x14ac:dyDescent="0.25">
      <c r="A43" s="9"/>
      <c r="B43" s="85"/>
      <c r="C43" s="85"/>
      <c r="D43" s="85"/>
      <c r="E43" s="85"/>
      <c r="F43" s="83"/>
      <c r="G43" s="83"/>
      <c r="H43" s="83"/>
    </row>
    <row r="44" spans="1:12" s="6" customFormat="1" ht="14.1" customHeight="1" x14ac:dyDescent="0.25">
      <c r="A44" s="9"/>
      <c r="B44" s="85"/>
      <c r="C44" s="85"/>
      <c r="D44" s="85"/>
      <c r="E44" s="85"/>
      <c r="F44" s="83"/>
      <c r="G44" s="83"/>
      <c r="H44" s="83"/>
    </row>
    <row r="45" spans="1:12" ht="30" customHeight="1" x14ac:dyDescent="0.25">
      <c r="B45" s="85"/>
      <c r="C45" s="85"/>
      <c r="D45" s="85"/>
      <c r="E45" s="85"/>
      <c r="F45" s="83"/>
      <c r="G45" s="83"/>
      <c r="H45" s="83"/>
    </row>
    <row r="46" spans="1:12" ht="18" customHeight="1" x14ac:dyDescent="0.25">
      <c r="B46" s="85"/>
      <c r="C46" s="85"/>
      <c r="D46" s="85"/>
      <c r="E46" s="85"/>
      <c r="F46" s="83"/>
      <c r="G46" s="83"/>
      <c r="H46" s="83"/>
    </row>
    <row r="47" spans="1:12" x14ac:dyDescent="0.25">
      <c r="B47" s="85"/>
      <c r="C47" s="85"/>
      <c r="D47" s="85"/>
      <c r="E47" s="85"/>
      <c r="F47" s="83"/>
      <c r="G47" s="83"/>
      <c r="H47" s="83"/>
    </row>
    <row r="48" spans="1:12" s="6" customFormat="1" ht="14.25" customHeight="1" x14ac:dyDescent="0.25">
      <c r="A48" s="9"/>
      <c r="B48" s="85"/>
      <c r="C48" s="85"/>
      <c r="D48" s="85"/>
      <c r="E48" s="85"/>
      <c r="F48" s="83"/>
      <c r="G48" s="83"/>
      <c r="H48" s="83"/>
    </row>
    <row r="49" spans="1:8" s="6" customFormat="1" ht="14.25" customHeight="1" x14ac:dyDescent="0.25">
      <c r="A49" s="9"/>
      <c r="B49" s="85"/>
      <c r="C49" s="85"/>
      <c r="D49" s="85"/>
      <c r="E49" s="85"/>
      <c r="F49" s="83"/>
      <c r="G49" s="83"/>
      <c r="H49" s="83"/>
    </row>
    <row r="50" spans="1:8" s="6" customFormat="1" ht="14.25" customHeight="1" x14ac:dyDescent="0.25">
      <c r="A50" s="9"/>
      <c r="B50" s="85"/>
      <c r="C50" s="85"/>
      <c r="D50" s="85"/>
      <c r="E50" s="85"/>
      <c r="F50" s="83"/>
      <c r="G50" s="83"/>
      <c r="H50" s="83"/>
    </row>
    <row r="51" spans="1:8" s="6" customFormat="1" ht="14.25" customHeight="1" x14ac:dyDescent="0.25">
      <c r="A51" s="9"/>
      <c r="B51" s="85"/>
      <c r="C51" s="85"/>
      <c r="D51" s="85"/>
      <c r="E51" s="85"/>
      <c r="F51" s="83"/>
      <c r="G51" s="83"/>
      <c r="H51" s="83"/>
    </row>
    <row r="52" spans="1:8" s="6" customFormat="1" ht="14.25" customHeight="1" x14ac:dyDescent="0.25">
      <c r="A52" s="9"/>
      <c r="B52" s="85"/>
      <c r="C52" s="85"/>
      <c r="D52" s="85"/>
      <c r="E52" s="85"/>
      <c r="F52" s="83"/>
      <c r="G52" s="83"/>
      <c r="H52" s="83"/>
    </row>
    <row r="53" spans="1:8" s="6" customFormat="1" ht="14.25" customHeight="1" x14ac:dyDescent="0.25">
      <c r="A53" s="9"/>
      <c r="B53" s="85"/>
      <c r="C53" s="85"/>
      <c r="D53" s="85"/>
      <c r="E53" s="85"/>
      <c r="F53" s="83"/>
      <c r="G53" s="83"/>
      <c r="H53" s="83"/>
    </row>
    <row r="54" spans="1:8" s="76" customFormat="1" ht="27.75" customHeight="1" x14ac:dyDescent="0.25">
      <c r="A54" s="9"/>
      <c r="B54" s="85"/>
      <c r="C54" s="85"/>
      <c r="D54" s="85"/>
      <c r="E54" s="85"/>
      <c r="F54" s="83"/>
      <c r="G54" s="83"/>
      <c r="H54" s="83"/>
    </row>
    <row r="55" spans="1:8" s="75" customFormat="1" ht="18" customHeight="1" x14ac:dyDescent="0.25">
      <c r="A55" s="9"/>
      <c r="B55" s="9"/>
      <c r="C55" s="9"/>
      <c r="D55" s="9"/>
      <c r="E55" s="9"/>
      <c r="F55" s="53"/>
      <c r="G55" s="53"/>
      <c r="H55" s="53"/>
    </row>
    <row r="56" spans="1:8" ht="16.5" customHeight="1" x14ac:dyDescent="0.25">
      <c r="F56" s="53"/>
      <c r="G56" s="53"/>
      <c r="H56" s="53"/>
    </row>
    <row r="57" spans="1:8" ht="16.5" customHeight="1" x14ac:dyDescent="0.25">
      <c r="F57" s="53"/>
      <c r="G57" s="53"/>
      <c r="H57" s="53"/>
    </row>
    <row r="58" spans="1:8" ht="16.5" customHeight="1" x14ac:dyDescent="0.25">
      <c r="F58" s="53"/>
      <c r="G58" s="53"/>
      <c r="H58" s="53"/>
    </row>
    <row r="59" spans="1:8" ht="16.5" customHeight="1" x14ac:dyDescent="0.25">
      <c r="F59" s="53"/>
      <c r="G59" s="53"/>
      <c r="H59" s="53"/>
    </row>
    <row r="60" spans="1:8" ht="16.5" customHeight="1" x14ac:dyDescent="0.25">
      <c r="F60" s="53"/>
      <c r="G60" s="53"/>
      <c r="H60" s="53"/>
    </row>
    <row r="61" spans="1:8" s="76" customFormat="1" ht="27.75" customHeight="1" x14ac:dyDescent="0.25">
      <c r="A61" s="9"/>
      <c r="B61" s="9"/>
      <c r="C61" s="9"/>
      <c r="D61" s="9"/>
      <c r="E61" s="9"/>
      <c r="F61" s="53"/>
      <c r="G61" s="53"/>
      <c r="H61" s="53"/>
    </row>
    <row r="62" spans="1:8" s="75" customFormat="1" ht="22.5" customHeight="1" x14ac:dyDescent="0.25">
      <c r="A62" s="9"/>
      <c r="B62" s="9"/>
      <c r="C62" s="9"/>
      <c r="D62" s="9"/>
      <c r="E62" s="9"/>
      <c r="F62" s="53"/>
      <c r="G62" s="53"/>
      <c r="H62" s="53"/>
    </row>
    <row r="63" spans="1:8" ht="16.5" customHeight="1" x14ac:dyDescent="0.25">
      <c r="F63" s="53"/>
      <c r="G63" s="53"/>
      <c r="H63" s="53"/>
    </row>
    <row r="64" spans="1:8" ht="16.5" customHeight="1" x14ac:dyDescent="0.25">
      <c r="F64" s="53"/>
      <c r="G64" s="53"/>
      <c r="H64" s="53"/>
    </row>
    <row r="65" spans="1:8" ht="16.5" customHeight="1" x14ac:dyDescent="0.25">
      <c r="F65" s="53"/>
      <c r="G65" s="53"/>
      <c r="H65" s="53"/>
    </row>
    <row r="66" spans="1:8" ht="16.5" customHeight="1" x14ac:dyDescent="0.25">
      <c r="F66" s="53"/>
      <c r="G66" s="53"/>
      <c r="H66" s="53"/>
    </row>
    <row r="67" spans="1:8" ht="16.5" customHeight="1" x14ac:dyDescent="0.25">
      <c r="F67" s="53"/>
      <c r="G67" s="53"/>
      <c r="H67" s="53"/>
    </row>
    <row r="68" spans="1:8" ht="16.5" customHeight="1" x14ac:dyDescent="0.25">
      <c r="F68" s="53"/>
      <c r="G68" s="53"/>
      <c r="H68" s="53"/>
    </row>
    <row r="69" spans="1:8" ht="16.5" customHeight="1" x14ac:dyDescent="0.25">
      <c r="F69" s="53"/>
      <c r="G69" s="53"/>
      <c r="H69" s="53"/>
    </row>
    <row r="70" spans="1:8" ht="16.5" customHeight="1" x14ac:dyDescent="0.25">
      <c r="F70" s="53"/>
      <c r="G70" s="53"/>
      <c r="H70" s="53"/>
    </row>
    <row r="71" spans="1:8" s="76" customFormat="1" ht="24" customHeight="1" x14ac:dyDescent="0.25">
      <c r="A71" s="9"/>
      <c r="B71" s="9"/>
      <c r="C71" s="9"/>
      <c r="D71" s="9"/>
      <c r="E71" s="9"/>
      <c r="F71" s="53"/>
      <c r="G71" s="53"/>
      <c r="H71" s="53"/>
    </row>
    <row r="72" spans="1:8" s="75" customFormat="1" ht="21" customHeight="1" x14ac:dyDescent="0.25">
      <c r="A72" s="9"/>
      <c r="B72" s="9"/>
      <c r="C72" s="9"/>
      <c r="D72" s="9"/>
      <c r="E72" s="9"/>
      <c r="F72" s="53"/>
      <c r="G72" s="53"/>
      <c r="H72" s="53"/>
    </row>
    <row r="73" spans="1:8" ht="16.5" customHeight="1" x14ac:dyDescent="0.25">
      <c r="F73" s="53"/>
      <c r="G73" s="53"/>
      <c r="H73" s="53"/>
    </row>
    <row r="74" spans="1:8" ht="16.5" customHeight="1" x14ac:dyDescent="0.25"/>
    <row r="75" spans="1:8" ht="16.5" customHeight="1" x14ac:dyDescent="0.25"/>
    <row r="76" spans="1:8" ht="16.5" customHeight="1" x14ac:dyDescent="0.25"/>
    <row r="77" spans="1:8" s="76" customFormat="1" ht="24.75" customHeight="1" x14ac:dyDescent="0.25">
      <c r="A77" s="9"/>
      <c r="B77" s="9"/>
      <c r="C77" s="9"/>
      <c r="D77" s="9"/>
      <c r="E77" s="9"/>
      <c r="F77" s="9"/>
      <c r="G77" s="9"/>
      <c r="H77" s="9"/>
    </row>
    <row r="78" spans="1:8" s="75" customFormat="1" ht="18" customHeight="1" x14ac:dyDescent="0.25">
      <c r="A78" s="9"/>
      <c r="B78" s="9"/>
      <c r="C78" s="9"/>
      <c r="D78" s="9"/>
      <c r="E78" s="9"/>
      <c r="F78" s="9"/>
      <c r="G78" s="9"/>
      <c r="H78" s="9"/>
    </row>
    <row r="79" spans="1:8" ht="16.5" customHeight="1" x14ac:dyDescent="0.25"/>
    <row r="80" spans="1:8" ht="16.5" customHeight="1" x14ac:dyDescent="0.25"/>
    <row r="81" spans="1:8" ht="16.5" customHeight="1" x14ac:dyDescent="0.25"/>
    <row r="82" spans="1:8" ht="16.5" customHeight="1" x14ac:dyDescent="0.25"/>
    <row r="83" spans="1:8" s="6" customFormat="1" ht="18.75" customHeight="1" x14ac:dyDescent="0.25">
      <c r="A83" s="9"/>
      <c r="B83" s="9"/>
      <c r="C83" s="9"/>
      <c r="D83" s="9"/>
      <c r="E83" s="9"/>
      <c r="F83" s="9"/>
      <c r="G83" s="9"/>
      <c r="H83" s="9"/>
    </row>
    <row r="84" spans="1:8" s="6" customFormat="1" ht="18.75" customHeight="1" x14ac:dyDescent="0.25">
      <c r="A84" s="9"/>
      <c r="B84" s="9"/>
      <c r="C84" s="9"/>
      <c r="D84" s="9"/>
      <c r="E84" s="9"/>
      <c r="F84" s="9"/>
      <c r="G84" s="9"/>
      <c r="H84" s="9"/>
    </row>
    <row r="85" spans="1:8" ht="27.75" customHeight="1" x14ac:dyDescent="0.25"/>
    <row r="86" spans="1:8" ht="16.5" customHeight="1" x14ac:dyDescent="0.25"/>
    <row r="88" spans="1:8" s="6" customFormat="1" ht="15.75" customHeight="1" x14ac:dyDescent="0.25">
      <c r="A88" s="9"/>
      <c r="B88" s="9"/>
      <c r="C88" s="9"/>
      <c r="D88" s="9"/>
      <c r="E88" s="9"/>
      <c r="F88" s="9"/>
      <c r="G88" s="9"/>
      <c r="H88" s="9"/>
    </row>
    <row r="89" spans="1:8" s="6" customFormat="1" ht="15.75" customHeight="1" x14ac:dyDescent="0.25">
      <c r="A89" s="9"/>
      <c r="B89" s="9"/>
      <c r="C89" s="9"/>
      <c r="D89" s="9"/>
      <c r="E89" s="9"/>
      <c r="F89" s="9"/>
      <c r="G89" s="9"/>
      <c r="H89" s="9"/>
    </row>
    <row r="90" spans="1:8" s="6" customFormat="1" ht="15.75" customHeight="1" x14ac:dyDescent="0.25">
      <c r="A90" s="9"/>
      <c r="B90" s="9"/>
      <c r="C90" s="9"/>
      <c r="D90" s="9"/>
      <c r="E90" s="9"/>
      <c r="F90" s="9"/>
      <c r="G90" s="9"/>
      <c r="H90" s="9"/>
    </row>
    <row r="91" spans="1:8" s="6" customFormat="1" ht="15.75" customHeight="1" x14ac:dyDescent="0.25">
      <c r="A91" s="9"/>
      <c r="B91" s="9"/>
      <c r="C91" s="9"/>
      <c r="D91" s="9"/>
      <c r="E91" s="9"/>
      <c r="F91" s="9"/>
      <c r="G91" s="9"/>
      <c r="H91" s="9"/>
    </row>
    <row r="92" spans="1:8" s="6" customFormat="1" ht="15.75" customHeight="1" x14ac:dyDescent="0.25">
      <c r="A92" s="9"/>
      <c r="B92" s="9"/>
      <c r="C92" s="9"/>
      <c r="D92" s="9"/>
      <c r="E92" s="9"/>
      <c r="F92" s="9"/>
      <c r="G92" s="9"/>
      <c r="H92" s="9"/>
    </row>
    <row r="93" spans="1:8" s="6" customFormat="1" ht="15.75" customHeight="1" x14ac:dyDescent="0.25">
      <c r="A93" s="9"/>
      <c r="B93" s="9"/>
      <c r="C93" s="9"/>
      <c r="D93" s="9"/>
      <c r="E93" s="9"/>
      <c r="F93" s="9"/>
      <c r="G93" s="9"/>
      <c r="H93" s="9"/>
    </row>
    <row r="94" spans="1:8" s="76" customFormat="1" ht="32.25" customHeight="1" x14ac:dyDescent="0.25">
      <c r="A94" s="9"/>
      <c r="B94" s="9"/>
      <c r="C94" s="9"/>
      <c r="D94" s="9"/>
      <c r="E94" s="9"/>
      <c r="F94" s="9"/>
      <c r="G94" s="9"/>
      <c r="H94" s="9"/>
    </row>
    <row r="95" spans="1:8" s="75" customFormat="1" ht="17.25" customHeight="1" x14ac:dyDescent="0.25">
      <c r="A95" s="9"/>
      <c r="B95" s="9"/>
      <c r="C95" s="9"/>
      <c r="D95" s="9"/>
      <c r="E95" s="9"/>
      <c r="F95" s="9"/>
      <c r="G95" s="9"/>
      <c r="H95" s="9"/>
    </row>
    <row r="96" spans="1:8" ht="16.5" customHeight="1" x14ac:dyDescent="0.25"/>
    <row r="97" spans="1:8" ht="16.5" customHeight="1" x14ac:dyDescent="0.25"/>
    <row r="98" spans="1:8" ht="16.5" customHeight="1" x14ac:dyDescent="0.25"/>
    <row r="99" spans="1:8" ht="16.5" customHeight="1" x14ac:dyDescent="0.25"/>
    <row r="100" spans="1:8" ht="16.5" customHeight="1" x14ac:dyDescent="0.25"/>
    <row r="101" spans="1:8" ht="16.5" customHeight="1" x14ac:dyDescent="0.25"/>
    <row r="102" spans="1:8" s="76" customFormat="1" ht="32.25" customHeight="1" x14ac:dyDescent="0.25">
      <c r="A102" s="9"/>
      <c r="B102" s="9"/>
      <c r="C102" s="9"/>
      <c r="D102" s="9"/>
      <c r="E102" s="9"/>
      <c r="F102" s="9"/>
      <c r="G102" s="9"/>
      <c r="H102" s="9"/>
    </row>
    <row r="103" spans="1:8" s="75" customFormat="1" ht="17.25" customHeight="1" x14ac:dyDescent="0.25">
      <c r="A103" s="9"/>
      <c r="B103" s="9"/>
      <c r="C103" s="9"/>
      <c r="D103" s="9"/>
      <c r="E103" s="9"/>
      <c r="F103" s="9"/>
      <c r="G103" s="9"/>
      <c r="H103" s="9"/>
    </row>
    <row r="104" spans="1:8" ht="16.5" customHeight="1" x14ac:dyDescent="0.25"/>
    <row r="105" spans="1:8" s="76" customFormat="1" ht="32.25" customHeight="1" x14ac:dyDescent="0.25">
      <c r="A105" s="9"/>
      <c r="B105" s="9"/>
      <c r="C105" s="9"/>
      <c r="D105" s="9"/>
      <c r="E105" s="9"/>
      <c r="F105" s="9"/>
      <c r="G105" s="9"/>
      <c r="H105" s="9"/>
    </row>
    <row r="106" spans="1:8" s="75" customFormat="1" ht="17.25" customHeight="1" x14ac:dyDescent="0.25">
      <c r="A106" s="9"/>
      <c r="B106" s="9"/>
      <c r="C106" s="9"/>
      <c r="D106" s="9"/>
      <c r="E106" s="9"/>
      <c r="F106" s="9"/>
      <c r="G106" s="9"/>
      <c r="H106" s="9"/>
    </row>
    <row r="107" spans="1:8" ht="16.5" customHeight="1" x14ac:dyDescent="0.25"/>
    <row r="108" spans="1:8" ht="16.5" customHeight="1" x14ac:dyDescent="0.25"/>
    <row r="109" spans="1:8" ht="16.5" customHeight="1" x14ac:dyDescent="0.25"/>
    <row r="110" spans="1:8" ht="16.5" customHeight="1" x14ac:dyDescent="0.25"/>
    <row r="111" spans="1:8" ht="16.5" customHeight="1" x14ac:dyDescent="0.25"/>
    <row r="112" spans="1:8" ht="16.5" customHeight="1" x14ac:dyDescent="0.25"/>
    <row r="113" spans="1:8" ht="16.5" customHeight="1" x14ac:dyDescent="0.25"/>
    <row r="114" spans="1:8" s="76" customFormat="1" ht="32.25" customHeight="1" x14ac:dyDescent="0.25">
      <c r="A114" s="9"/>
      <c r="B114" s="9"/>
      <c r="C114" s="9"/>
      <c r="D114" s="9"/>
      <c r="E114" s="9"/>
      <c r="F114" s="9"/>
      <c r="G114" s="9"/>
      <c r="H114" s="9"/>
    </row>
    <row r="115" spans="1:8" s="75" customFormat="1" ht="17.25" customHeight="1" x14ac:dyDescent="0.25">
      <c r="A115" s="9"/>
      <c r="B115" s="9"/>
      <c r="C115" s="9"/>
      <c r="D115" s="9"/>
      <c r="E115" s="9"/>
      <c r="F115" s="9"/>
      <c r="G115" s="9"/>
      <c r="H115" s="9"/>
    </row>
    <row r="116" spans="1:8" ht="16.5" customHeight="1" x14ac:dyDescent="0.25"/>
    <row r="117" spans="1:8" ht="16.5" customHeight="1" x14ac:dyDescent="0.25"/>
    <row r="118" spans="1:8" ht="16.5" customHeight="1" x14ac:dyDescent="0.25"/>
    <row r="119" spans="1:8" ht="16.5" customHeight="1" x14ac:dyDescent="0.25"/>
    <row r="120" spans="1:8" ht="16.5" customHeight="1" x14ac:dyDescent="0.25"/>
    <row r="121" spans="1:8" s="6" customFormat="1" ht="14.1" customHeight="1" x14ac:dyDescent="0.25">
      <c r="A121" s="9"/>
      <c r="B121" s="9"/>
      <c r="C121" s="9"/>
      <c r="D121" s="9"/>
      <c r="E121" s="9"/>
      <c r="F121" s="9"/>
      <c r="G121" s="9"/>
      <c r="H121" s="9"/>
    </row>
    <row r="122" spans="1:8" s="6" customFormat="1" ht="14.1" customHeight="1" x14ac:dyDescent="0.25">
      <c r="A122" s="9"/>
      <c r="B122" s="9"/>
      <c r="C122" s="9"/>
      <c r="D122" s="9"/>
      <c r="E122" s="9"/>
      <c r="F122" s="9"/>
      <c r="G122" s="9"/>
      <c r="H122" s="9"/>
    </row>
    <row r="123" spans="1:8" s="6" customFormat="1" ht="14.1" customHeight="1" x14ac:dyDescent="0.25">
      <c r="A123" s="9"/>
      <c r="B123" s="9"/>
      <c r="C123" s="9"/>
      <c r="D123" s="9"/>
      <c r="E123" s="9"/>
      <c r="F123" s="9"/>
      <c r="G123" s="9"/>
      <c r="H123" s="9"/>
    </row>
    <row r="124" spans="1:8" s="6" customFormat="1" ht="14.1" customHeight="1" x14ac:dyDescent="0.25">
      <c r="A124" s="9"/>
      <c r="B124" s="9"/>
      <c r="C124" s="9"/>
      <c r="D124" s="9"/>
      <c r="E124" s="9"/>
      <c r="F124" s="9"/>
      <c r="G124" s="9"/>
      <c r="H124" s="9"/>
    </row>
    <row r="125" spans="1:8" ht="24" customHeight="1" x14ac:dyDescent="0.25"/>
    <row r="126" spans="1:8" ht="15" customHeight="1" x14ac:dyDescent="0.25"/>
    <row r="128" spans="1:8" s="6" customFormat="1" ht="15.75" customHeight="1" x14ac:dyDescent="0.25">
      <c r="A128" s="9"/>
      <c r="B128" s="9"/>
      <c r="C128" s="9"/>
      <c r="D128" s="9"/>
      <c r="E128" s="9"/>
      <c r="F128" s="9"/>
      <c r="G128" s="9"/>
      <c r="H128" s="9"/>
    </row>
    <row r="129" spans="1:8" s="6" customFormat="1" ht="15.75" customHeight="1" x14ac:dyDescent="0.25">
      <c r="A129" s="9"/>
      <c r="B129" s="9"/>
      <c r="C129" s="9"/>
      <c r="D129" s="9"/>
      <c r="E129" s="9"/>
      <c r="F129" s="9"/>
      <c r="G129" s="9"/>
      <c r="H129" s="9"/>
    </row>
    <row r="130" spans="1:8" s="6" customFormat="1" ht="15.75" customHeight="1" x14ac:dyDescent="0.25">
      <c r="A130" s="9"/>
      <c r="B130" s="9"/>
      <c r="C130" s="9"/>
      <c r="D130" s="9"/>
      <c r="E130" s="9"/>
      <c r="F130" s="9"/>
      <c r="G130" s="9"/>
      <c r="H130" s="9"/>
    </row>
    <row r="131" spans="1:8" s="6" customFormat="1" ht="15.75" customHeight="1" x14ac:dyDescent="0.25">
      <c r="A131" s="9"/>
      <c r="B131" s="9"/>
      <c r="C131" s="9"/>
      <c r="D131" s="9"/>
      <c r="E131" s="9"/>
      <c r="F131" s="9"/>
      <c r="G131" s="9"/>
      <c r="H131" s="9"/>
    </row>
    <row r="132" spans="1:8" s="6" customFormat="1" ht="15.75" customHeight="1" x14ac:dyDescent="0.25">
      <c r="A132" s="9"/>
      <c r="B132" s="9"/>
      <c r="C132" s="9"/>
      <c r="D132" s="9"/>
      <c r="E132" s="9"/>
      <c r="F132" s="9"/>
      <c r="G132" s="9"/>
      <c r="H132" s="9"/>
    </row>
    <row r="133" spans="1:8" s="6" customFormat="1" ht="15.75" customHeight="1" x14ac:dyDescent="0.25">
      <c r="A133" s="9"/>
      <c r="B133" s="9"/>
      <c r="C133" s="9"/>
      <c r="D133" s="9"/>
      <c r="E133" s="9"/>
      <c r="F133" s="9"/>
      <c r="G133" s="9"/>
      <c r="H133" s="9"/>
    </row>
    <row r="134" spans="1:8" s="76" customFormat="1" ht="29.25" customHeight="1" x14ac:dyDescent="0.25">
      <c r="A134" s="9"/>
      <c r="B134" s="9"/>
      <c r="C134" s="9"/>
      <c r="D134" s="9"/>
      <c r="E134" s="9"/>
      <c r="F134" s="9"/>
      <c r="G134" s="9"/>
      <c r="H134" s="9"/>
    </row>
    <row r="135" spans="1:8" s="75" customFormat="1" ht="17.25" customHeight="1" x14ac:dyDescent="0.25">
      <c r="A135" s="9"/>
      <c r="B135" s="9"/>
      <c r="C135" s="9"/>
      <c r="D135" s="9"/>
      <c r="E135" s="9"/>
      <c r="F135" s="9"/>
      <c r="G135" s="9"/>
      <c r="H135" s="9"/>
    </row>
    <row r="136" spans="1:8" ht="16.5" customHeight="1" x14ac:dyDescent="0.25"/>
    <row r="137" spans="1:8" ht="16.5" customHeight="1" x14ac:dyDescent="0.25"/>
    <row r="138" spans="1:8" ht="16.5" customHeight="1" x14ac:dyDescent="0.25"/>
    <row r="139" spans="1:8" ht="16.5" customHeight="1" x14ac:dyDescent="0.25"/>
    <row r="140" spans="1:8" ht="16.5" customHeight="1" x14ac:dyDescent="0.25"/>
    <row r="141" spans="1:8" s="76" customFormat="1" ht="29.25" customHeight="1" x14ac:dyDescent="0.25">
      <c r="A141" s="9"/>
      <c r="B141" s="9"/>
      <c r="C141" s="9"/>
      <c r="D141" s="9"/>
      <c r="E141" s="9"/>
      <c r="F141" s="9"/>
      <c r="G141" s="9"/>
      <c r="H141" s="9"/>
    </row>
    <row r="142" spans="1:8" s="75" customFormat="1" ht="17.25" customHeight="1" x14ac:dyDescent="0.25">
      <c r="A142" s="9"/>
      <c r="B142" s="9"/>
      <c r="C142" s="9"/>
      <c r="D142" s="9"/>
      <c r="E142" s="9"/>
      <c r="F142" s="9"/>
      <c r="G142" s="9"/>
      <c r="H142" s="9"/>
    </row>
    <row r="143" spans="1:8" ht="15.95" customHeight="1" x14ac:dyDescent="0.25"/>
    <row r="144" spans="1:8" ht="15.95" customHeight="1" x14ac:dyDescent="0.25"/>
    <row r="145" spans="1:8" ht="15.95" customHeight="1" x14ac:dyDescent="0.25"/>
    <row r="146" spans="1:8" ht="15.95" customHeight="1" x14ac:dyDescent="0.25"/>
    <row r="147" spans="1:8" ht="15.95" customHeight="1" x14ac:dyDescent="0.25"/>
    <row r="148" spans="1:8" ht="15.95" customHeight="1" x14ac:dyDescent="0.25"/>
    <row r="149" spans="1:8" ht="15.95" customHeight="1" x14ac:dyDescent="0.25"/>
    <row r="150" spans="1:8" s="76" customFormat="1" ht="21.75" customHeight="1" x14ac:dyDescent="0.25">
      <c r="A150" s="9"/>
      <c r="B150" s="9"/>
      <c r="C150" s="9"/>
      <c r="D150" s="9"/>
      <c r="E150" s="9"/>
      <c r="F150" s="9"/>
      <c r="G150" s="9"/>
      <c r="H150" s="9"/>
    </row>
    <row r="151" spans="1:8" s="75" customFormat="1" ht="17.25" customHeight="1" x14ac:dyDescent="0.25">
      <c r="A151" s="9"/>
      <c r="B151" s="9"/>
      <c r="C151" s="9"/>
      <c r="D151" s="9"/>
      <c r="E151" s="9"/>
      <c r="F151" s="9"/>
      <c r="G151" s="9"/>
      <c r="H151" s="9"/>
    </row>
    <row r="152" spans="1:8" ht="16.5" customHeight="1" x14ac:dyDescent="0.25"/>
    <row r="153" spans="1:8" ht="16.5" customHeight="1" x14ac:dyDescent="0.25"/>
    <row r="154" spans="1:8" ht="16.5" customHeight="1" x14ac:dyDescent="0.25"/>
    <row r="155" spans="1:8" s="76" customFormat="1" ht="24.75" customHeight="1" x14ac:dyDescent="0.25">
      <c r="A155" s="9"/>
      <c r="B155" s="9"/>
      <c r="C155" s="9"/>
      <c r="D155" s="9"/>
      <c r="E155" s="9"/>
      <c r="F155" s="9"/>
      <c r="G155" s="9"/>
      <c r="H155" s="9"/>
    </row>
    <row r="156" spans="1:8" s="75" customFormat="1" ht="17.25" customHeight="1" x14ac:dyDescent="0.25">
      <c r="A156" s="9"/>
      <c r="B156" s="9"/>
      <c r="C156" s="9"/>
      <c r="D156" s="9"/>
      <c r="E156" s="9"/>
      <c r="F156" s="9"/>
      <c r="G156" s="9"/>
      <c r="H156" s="9"/>
    </row>
    <row r="157" spans="1:8" ht="16.5" customHeight="1" x14ac:dyDescent="0.25"/>
    <row r="158" spans="1:8" ht="16.5" customHeight="1" x14ac:dyDescent="0.25"/>
    <row r="159" spans="1:8" ht="16.5" customHeight="1" x14ac:dyDescent="0.25"/>
    <row r="160" spans="1:8" ht="16.5" customHeight="1" x14ac:dyDescent="0.25"/>
    <row r="161" spans="1:8" ht="16.5" customHeight="1" x14ac:dyDescent="0.25"/>
    <row r="162" spans="1:8" s="76" customFormat="1" ht="18" customHeight="1" x14ac:dyDescent="0.25">
      <c r="A162" s="9"/>
      <c r="B162" s="9"/>
      <c r="C162" s="9"/>
      <c r="D162" s="9"/>
      <c r="E162" s="9"/>
      <c r="F162" s="9"/>
      <c r="G162" s="9"/>
      <c r="H162" s="9"/>
    </row>
    <row r="163" spans="1:8" s="75" customFormat="1" ht="17.25" customHeight="1" x14ac:dyDescent="0.25">
      <c r="A163" s="9"/>
      <c r="B163" s="9"/>
      <c r="C163" s="9"/>
      <c r="D163" s="9"/>
      <c r="E163" s="9"/>
      <c r="F163" s="9"/>
      <c r="G163" s="9"/>
      <c r="H163" s="9"/>
    </row>
    <row r="164" spans="1:8" ht="16.5" customHeight="1" x14ac:dyDescent="0.25"/>
    <row r="165" spans="1:8" s="6" customFormat="1" ht="16.5" customHeight="1" x14ac:dyDescent="0.25">
      <c r="A165" s="9"/>
      <c r="B165" s="9"/>
      <c r="C165" s="9"/>
      <c r="D165" s="9"/>
      <c r="E165" s="9"/>
      <c r="F165" s="9"/>
      <c r="G165" s="9"/>
      <c r="H165" s="9"/>
    </row>
    <row r="166" spans="1:8" s="6" customFormat="1" ht="18.75" customHeight="1" x14ac:dyDescent="0.25">
      <c r="A166" s="9"/>
      <c r="B166" s="9"/>
      <c r="C166" s="9"/>
      <c r="D166" s="9"/>
      <c r="E166" s="9"/>
      <c r="F166" s="9"/>
      <c r="G166" s="9"/>
      <c r="H166" s="9"/>
    </row>
    <row r="168" spans="1:8" ht="12" customHeight="1" x14ac:dyDescent="0.25"/>
    <row r="169" spans="1:8" ht="12" customHeight="1" x14ac:dyDescent="0.25"/>
  </sheetData>
  <mergeCells count="3">
    <mergeCell ref="A6:A12"/>
    <mergeCell ref="A34:E34"/>
    <mergeCell ref="A36:E36"/>
  </mergeCells>
  <phoneticPr fontId="3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79" pageOrder="overThenDown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Y119"/>
  <sheetViews>
    <sheetView view="pageBreakPreview" topLeftCell="A39" zoomScaleNormal="100" zoomScaleSheetLayoutView="100" workbookViewId="0">
      <selection activeCell="Z11" sqref="Z11"/>
    </sheetView>
  </sheetViews>
  <sheetFormatPr defaultRowHeight="13.5" outlineLevelRow="1" x14ac:dyDescent="0.25"/>
  <cols>
    <col min="1" max="1" width="7.85546875" style="26" customWidth="1"/>
    <col min="2" max="2" width="11.140625" style="26" customWidth="1"/>
    <col min="3" max="3" width="10.5703125" style="26" customWidth="1"/>
    <col min="4" max="12" width="9.140625" style="26" bestFit="1" customWidth="1"/>
    <col min="13" max="14" width="9.140625" style="26" customWidth="1"/>
    <col min="15" max="15" width="10.140625" style="26" customWidth="1"/>
    <col min="16" max="16" width="10.42578125" style="26" customWidth="1"/>
    <col min="17" max="18" width="9.140625" style="26" bestFit="1" customWidth="1"/>
    <col min="19" max="19" width="12.140625" style="26" customWidth="1"/>
    <col min="20" max="20" width="10.42578125" style="26" customWidth="1"/>
    <col min="21" max="21" width="10.140625" style="26" customWidth="1"/>
    <col min="22" max="22" width="9.140625" style="26" bestFit="1" customWidth="1"/>
    <col min="23" max="23" width="12" style="26" customWidth="1"/>
    <col min="24" max="24" width="11.140625" style="26" customWidth="1"/>
    <col min="25" max="25" width="9.140625" style="26" hidden="1" customWidth="1"/>
    <col min="26" max="215" width="9.140625" style="26"/>
    <col min="216" max="216" width="12.85546875" style="26" customWidth="1"/>
    <col min="217" max="217" width="11.140625" style="26" customWidth="1"/>
    <col min="218" max="218" width="10.5703125" style="26" customWidth="1"/>
    <col min="219" max="220" width="8.42578125" style="26" customWidth="1"/>
    <col min="221" max="222" width="6.85546875" style="26" customWidth="1"/>
    <col min="223" max="228" width="7.5703125" style="26" customWidth="1"/>
    <col min="229" max="229" width="8.7109375" style="26" customWidth="1"/>
    <col min="230" max="230" width="8.140625" style="26" customWidth="1"/>
    <col min="231" max="232" width="7.42578125" style="26" customWidth="1"/>
    <col min="233" max="234" width="8" style="26" customWidth="1"/>
    <col min="235" max="236" width="7.140625" style="26" customWidth="1"/>
    <col min="237" max="238" width="7.5703125" style="26" customWidth="1"/>
    <col min="239" max="240" width="6.85546875" style="26" customWidth="1"/>
    <col min="241" max="242" width="8" style="26" customWidth="1"/>
    <col min="243" max="243" width="12.85546875" style="26" customWidth="1"/>
    <col min="244" max="255" width="8" style="26" customWidth="1"/>
    <col min="256" max="267" width="8.85546875" style="26" customWidth="1"/>
    <col min="268" max="471" width="9.140625" style="26"/>
    <col min="472" max="472" width="12.85546875" style="26" customWidth="1"/>
    <col min="473" max="473" width="11.140625" style="26" customWidth="1"/>
    <col min="474" max="474" width="10.5703125" style="26" customWidth="1"/>
    <col min="475" max="476" width="8.42578125" style="26" customWidth="1"/>
    <col min="477" max="478" width="6.85546875" style="26" customWidth="1"/>
    <col min="479" max="484" width="7.5703125" style="26" customWidth="1"/>
    <col min="485" max="485" width="8.7109375" style="26" customWidth="1"/>
    <col min="486" max="486" width="8.140625" style="26" customWidth="1"/>
    <col min="487" max="488" width="7.42578125" style="26" customWidth="1"/>
    <col min="489" max="490" width="8" style="26" customWidth="1"/>
    <col min="491" max="492" width="7.140625" style="26" customWidth="1"/>
    <col min="493" max="494" width="7.5703125" style="26" customWidth="1"/>
    <col min="495" max="496" width="6.85546875" style="26" customWidth="1"/>
    <col min="497" max="498" width="8" style="26" customWidth="1"/>
    <col min="499" max="499" width="12.85546875" style="26" customWidth="1"/>
    <col min="500" max="511" width="8" style="26" customWidth="1"/>
    <col min="512" max="523" width="8.85546875" style="26" customWidth="1"/>
    <col min="524" max="727" width="9.140625" style="26"/>
    <col min="728" max="728" width="12.85546875" style="26" customWidth="1"/>
    <col min="729" max="729" width="11.140625" style="26" customWidth="1"/>
    <col min="730" max="730" width="10.5703125" style="26" customWidth="1"/>
    <col min="731" max="732" width="8.42578125" style="26" customWidth="1"/>
    <col min="733" max="734" width="6.85546875" style="26" customWidth="1"/>
    <col min="735" max="740" width="7.5703125" style="26" customWidth="1"/>
    <col min="741" max="741" width="8.7109375" style="26" customWidth="1"/>
    <col min="742" max="742" width="8.140625" style="26" customWidth="1"/>
    <col min="743" max="744" width="7.42578125" style="26" customWidth="1"/>
    <col min="745" max="746" width="8" style="26" customWidth="1"/>
    <col min="747" max="748" width="7.140625" style="26" customWidth="1"/>
    <col min="749" max="750" width="7.5703125" style="26" customWidth="1"/>
    <col min="751" max="752" width="6.85546875" style="26" customWidth="1"/>
    <col min="753" max="754" width="8" style="26" customWidth="1"/>
    <col min="755" max="755" width="12.85546875" style="26" customWidth="1"/>
    <col min="756" max="767" width="8" style="26" customWidth="1"/>
    <col min="768" max="779" width="8.85546875" style="26" customWidth="1"/>
    <col min="780" max="983" width="9.140625" style="26"/>
    <col min="984" max="984" width="12.85546875" style="26" customWidth="1"/>
    <col min="985" max="985" width="11.140625" style="26" customWidth="1"/>
    <col min="986" max="986" width="10.5703125" style="26" customWidth="1"/>
    <col min="987" max="988" width="8.42578125" style="26" customWidth="1"/>
    <col min="989" max="990" width="6.85546875" style="26" customWidth="1"/>
    <col min="991" max="996" width="7.5703125" style="26" customWidth="1"/>
    <col min="997" max="997" width="8.7109375" style="26" customWidth="1"/>
    <col min="998" max="998" width="8.140625" style="26" customWidth="1"/>
    <col min="999" max="1000" width="7.42578125" style="26" customWidth="1"/>
    <col min="1001" max="1002" width="8" style="26" customWidth="1"/>
    <col min="1003" max="1004" width="7.140625" style="26" customWidth="1"/>
    <col min="1005" max="1006" width="7.5703125" style="26" customWidth="1"/>
    <col min="1007" max="1008" width="6.85546875" style="26" customWidth="1"/>
    <col min="1009" max="1010" width="8" style="26" customWidth="1"/>
    <col min="1011" max="1011" width="12.85546875" style="26" customWidth="1"/>
    <col min="1012" max="1023" width="8" style="26" customWidth="1"/>
    <col min="1024" max="1035" width="8.85546875" style="26" customWidth="1"/>
    <col min="1036" max="1239" width="9.140625" style="26"/>
    <col min="1240" max="1240" width="12.85546875" style="26" customWidth="1"/>
    <col min="1241" max="1241" width="11.140625" style="26" customWidth="1"/>
    <col min="1242" max="1242" width="10.5703125" style="26" customWidth="1"/>
    <col min="1243" max="1244" width="8.42578125" style="26" customWidth="1"/>
    <col min="1245" max="1246" width="6.85546875" style="26" customWidth="1"/>
    <col min="1247" max="1252" width="7.5703125" style="26" customWidth="1"/>
    <col min="1253" max="1253" width="8.7109375" style="26" customWidth="1"/>
    <col min="1254" max="1254" width="8.140625" style="26" customWidth="1"/>
    <col min="1255" max="1256" width="7.42578125" style="26" customWidth="1"/>
    <col min="1257" max="1258" width="8" style="26" customWidth="1"/>
    <col min="1259" max="1260" width="7.140625" style="26" customWidth="1"/>
    <col min="1261" max="1262" width="7.5703125" style="26" customWidth="1"/>
    <col min="1263" max="1264" width="6.85546875" style="26" customWidth="1"/>
    <col min="1265" max="1266" width="8" style="26" customWidth="1"/>
    <col min="1267" max="1267" width="12.85546875" style="26" customWidth="1"/>
    <col min="1268" max="1279" width="8" style="26" customWidth="1"/>
    <col min="1280" max="1291" width="8.85546875" style="26" customWidth="1"/>
    <col min="1292" max="1495" width="9.140625" style="26"/>
    <col min="1496" max="1496" width="12.85546875" style="26" customWidth="1"/>
    <col min="1497" max="1497" width="11.140625" style="26" customWidth="1"/>
    <col min="1498" max="1498" width="10.5703125" style="26" customWidth="1"/>
    <col min="1499" max="1500" width="8.42578125" style="26" customWidth="1"/>
    <col min="1501" max="1502" width="6.85546875" style="26" customWidth="1"/>
    <col min="1503" max="1508" width="7.5703125" style="26" customWidth="1"/>
    <col min="1509" max="1509" width="8.7109375" style="26" customWidth="1"/>
    <col min="1510" max="1510" width="8.140625" style="26" customWidth="1"/>
    <col min="1511" max="1512" width="7.42578125" style="26" customWidth="1"/>
    <col min="1513" max="1514" width="8" style="26" customWidth="1"/>
    <col min="1515" max="1516" width="7.140625" style="26" customWidth="1"/>
    <col min="1517" max="1518" width="7.5703125" style="26" customWidth="1"/>
    <col min="1519" max="1520" width="6.85546875" style="26" customWidth="1"/>
    <col min="1521" max="1522" width="8" style="26" customWidth="1"/>
    <col min="1523" max="1523" width="12.85546875" style="26" customWidth="1"/>
    <col min="1524" max="1535" width="8" style="26" customWidth="1"/>
    <col min="1536" max="1547" width="8.85546875" style="26" customWidth="1"/>
    <col min="1548" max="1751" width="9.140625" style="26"/>
    <col min="1752" max="1752" width="12.85546875" style="26" customWidth="1"/>
    <col min="1753" max="1753" width="11.140625" style="26" customWidth="1"/>
    <col min="1754" max="1754" width="10.5703125" style="26" customWidth="1"/>
    <col min="1755" max="1756" width="8.42578125" style="26" customWidth="1"/>
    <col min="1757" max="1758" width="6.85546875" style="26" customWidth="1"/>
    <col min="1759" max="1764" width="7.5703125" style="26" customWidth="1"/>
    <col min="1765" max="1765" width="8.7109375" style="26" customWidth="1"/>
    <col min="1766" max="1766" width="8.140625" style="26" customWidth="1"/>
    <col min="1767" max="1768" width="7.42578125" style="26" customWidth="1"/>
    <col min="1769" max="1770" width="8" style="26" customWidth="1"/>
    <col min="1771" max="1772" width="7.140625" style="26" customWidth="1"/>
    <col min="1773" max="1774" width="7.5703125" style="26" customWidth="1"/>
    <col min="1775" max="1776" width="6.85546875" style="26" customWidth="1"/>
    <col min="1777" max="1778" width="8" style="26" customWidth="1"/>
    <col min="1779" max="1779" width="12.85546875" style="26" customWidth="1"/>
    <col min="1780" max="1791" width="8" style="26" customWidth="1"/>
    <col min="1792" max="1803" width="8.85546875" style="26" customWidth="1"/>
    <col min="1804" max="2007" width="9.140625" style="26"/>
    <col min="2008" max="2008" width="12.85546875" style="26" customWidth="1"/>
    <col min="2009" max="2009" width="11.140625" style="26" customWidth="1"/>
    <col min="2010" max="2010" width="10.5703125" style="26" customWidth="1"/>
    <col min="2011" max="2012" width="8.42578125" style="26" customWidth="1"/>
    <col min="2013" max="2014" width="6.85546875" style="26" customWidth="1"/>
    <col min="2015" max="2020" width="7.5703125" style="26" customWidth="1"/>
    <col min="2021" max="2021" width="8.7109375" style="26" customWidth="1"/>
    <col min="2022" max="2022" width="8.140625" style="26" customWidth="1"/>
    <col min="2023" max="2024" width="7.42578125" style="26" customWidth="1"/>
    <col min="2025" max="2026" width="8" style="26" customWidth="1"/>
    <col min="2027" max="2028" width="7.140625" style="26" customWidth="1"/>
    <col min="2029" max="2030" width="7.5703125" style="26" customWidth="1"/>
    <col min="2031" max="2032" width="6.85546875" style="26" customWidth="1"/>
    <col min="2033" max="2034" width="8" style="26" customWidth="1"/>
    <col min="2035" max="2035" width="12.85546875" style="26" customWidth="1"/>
    <col min="2036" max="2047" width="8" style="26" customWidth="1"/>
    <col min="2048" max="2059" width="8.85546875" style="26" customWidth="1"/>
    <col min="2060" max="2263" width="9.140625" style="26"/>
    <col min="2264" max="2264" width="12.85546875" style="26" customWidth="1"/>
    <col min="2265" max="2265" width="11.140625" style="26" customWidth="1"/>
    <col min="2266" max="2266" width="10.5703125" style="26" customWidth="1"/>
    <col min="2267" max="2268" width="8.42578125" style="26" customWidth="1"/>
    <col min="2269" max="2270" width="6.85546875" style="26" customWidth="1"/>
    <col min="2271" max="2276" width="7.5703125" style="26" customWidth="1"/>
    <col min="2277" max="2277" width="8.7109375" style="26" customWidth="1"/>
    <col min="2278" max="2278" width="8.140625" style="26" customWidth="1"/>
    <col min="2279" max="2280" width="7.42578125" style="26" customWidth="1"/>
    <col min="2281" max="2282" width="8" style="26" customWidth="1"/>
    <col min="2283" max="2284" width="7.140625" style="26" customWidth="1"/>
    <col min="2285" max="2286" width="7.5703125" style="26" customWidth="1"/>
    <col min="2287" max="2288" width="6.85546875" style="26" customWidth="1"/>
    <col min="2289" max="2290" width="8" style="26" customWidth="1"/>
    <col min="2291" max="2291" width="12.85546875" style="26" customWidth="1"/>
    <col min="2292" max="2303" width="8" style="26" customWidth="1"/>
    <col min="2304" max="2315" width="8.85546875" style="26" customWidth="1"/>
    <col min="2316" max="2519" width="9.140625" style="26"/>
    <col min="2520" max="2520" width="12.85546875" style="26" customWidth="1"/>
    <col min="2521" max="2521" width="11.140625" style="26" customWidth="1"/>
    <col min="2522" max="2522" width="10.5703125" style="26" customWidth="1"/>
    <col min="2523" max="2524" width="8.42578125" style="26" customWidth="1"/>
    <col min="2525" max="2526" width="6.85546875" style="26" customWidth="1"/>
    <col min="2527" max="2532" width="7.5703125" style="26" customWidth="1"/>
    <col min="2533" max="2533" width="8.7109375" style="26" customWidth="1"/>
    <col min="2534" max="2534" width="8.140625" style="26" customWidth="1"/>
    <col min="2535" max="2536" width="7.42578125" style="26" customWidth="1"/>
    <col min="2537" max="2538" width="8" style="26" customWidth="1"/>
    <col min="2539" max="2540" width="7.140625" style="26" customWidth="1"/>
    <col min="2541" max="2542" width="7.5703125" style="26" customWidth="1"/>
    <col min="2543" max="2544" width="6.85546875" style="26" customWidth="1"/>
    <col min="2545" max="2546" width="8" style="26" customWidth="1"/>
    <col min="2547" max="2547" width="12.85546875" style="26" customWidth="1"/>
    <col min="2548" max="2559" width="8" style="26" customWidth="1"/>
    <col min="2560" max="2571" width="8.85546875" style="26" customWidth="1"/>
    <col min="2572" max="2775" width="9.140625" style="26"/>
    <col min="2776" max="2776" width="12.85546875" style="26" customWidth="1"/>
    <col min="2777" max="2777" width="11.140625" style="26" customWidth="1"/>
    <col min="2778" max="2778" width="10.5703125" style="26" customWidth="1"/>
    <col min="2779" max="2780" width="8.42578125" style="26" customWidth="1"/>
    <col min="2781" max="2782" width="6.85546875" style="26" customWidth="1"/>
    <col min="2783" max="2788" width="7.5703125" style="26" customWidth="1"/>
    <col min="2789" max="2789" width="8.7109375" style="26" customWidth="1"/>
    <col min="2790" max="2790" width="8.140625" style="26" customWidth="1"/>
    <col min="2791" max="2792" width="7.42578125" style="26" customWidth="1"/>
    <col min="2793" max="2794" width="8" style="26" customWidth="1"/>
    <col min="2795" max="2796" width="7.140625" style="26" customWidth="1"/>
    <col min="2797" max="2798" width="7.5703125" style="26" customWidth="1"/>
    <col min="2799" max="2800" width="6.85546875" style="26" customWidth="1"/>
    <col min="2801" max="2802" width="8" style="26" customWidth="1"/>
    <col min="2803" max="2803" width="12.85546875" style="26" customWidth="1"/>
    <col min="2804" max="2815" width="8" style="26" customWidth="1"/>
    <col min="2816" max="2827" width="8.85546875" style="26" customWidth="1"/>
    <col min="2828" max="3031" width="9.140625" style="26"/>
    <col min="3032" max="3032" width="12.85546875" style="26" customWidth="1"/>
    <col min="3033" max="3033" width="11.140625" style="26" customWidth="1"/>
    <col min="3034" max="3034" width="10.5703125" style="26" customWidth="1"/>
    <col min="3035" max="3036" width="8.42578125" style="26" customWidth="1"/>
    <col min="3037" max="3038" width="6.85546875" style="26" customWidth="1"/>
    <col min="3039" max="3044" width="7.5703125" style="26" customWidth="1"/>
    <col min="3045" max="3045" width="8.7109375" style="26" customWidth="1"/>
    <col min="3046" max="3046" width="8.140625" style="26" customWidth="1"/>
    <col min="3047" max="3048" width="7.42578125" style="26" customWidth="1"/>
    <col min="3049" max="3050" width="8" style="26" customWidth="1"/>
    <col min="3051" max="3052" width="7.140625" style="26" customWidth="1"/>
    <col min="3053" max="3054" width="7.5703125" style="26" customWidth="1"/>
    <col min="3055" max="3056" width="6.85546875" style="26" customWidth="1"/>
    <col min="3057" max="3058" width="8" style="26" customWidth="1"/>
    <col min="3059" max="3059" width="12.85546875" style="26" customWidth="1"/>
    <col min="3060" max="3071" width="8" style="26" customWidth="1"/>
    <col min="3072" max="3083" width="8.85546875" style="26" customWidth="1"/>
    <col min="3084" max="3287" width="9.140625" style="26"/>
    <col min="3288" max="3288" width="12.85546875" style="26" customWidth="1"/>
    <col min="3289" max="3289" width="11.140625" style="26" customWidth="1"/>
    <col min="3290" max="3290" width="10.5703125" style="26" customWidth="1"/>
    <col min="3291" max="3292" width="8.42578125" style="26" customWidth="1"/>
    <col min="3293" max="3294" width="6.85546875" style="26" customWidth="1"/>
    <col min="3295" max="3300" width="7.5703125" style="26" customWidth="1"/>
    <col min="3301" max="3301" width="8.7109375" style="26" customWidth="1"/>
    <col min="3302" max="3302" width="8.140625" style="26" customWidth="1"/>
    <col min="3303" max="3304" width="7.42578125" style="26" customWidth="1"/>
    <col min="3305" max="3306" width="8" style="26" customWidth="1"/>
    <col min="3307" max="3308" width="7.140625" style="26" customWidth="1"/>
    <col min="3309" max="3310" width="7.5703125" style="26" customWidth="1"/>
    <col min="3311" max="3312" width="6.85546875" style="26" customWidth="1"/>
    <col min="3313" max="3314" width="8" style="26" customWidth="1"/>
    <col min="3315" max="3315" width="12.85546875" style="26" customWidth="1"/>
    <col min="3316" max="3327" width="8" style="26" customWidth="1"/>
    <col min="3328" max="3339" width="8.85546875" style="26" customWidth="1"/>
    <col min="3340" max="3543" width="9.140625" style="26"/>
    <col min="3544" max="3544" width="12.85546875" style="26" customWidth="1"/>
    <col min="3545" max="3545" width="11.140625" style="26" customWidth="1"/>
    <col min="3546" max="3546" width="10.5703125" style="26" customWidth="1"/>
    <col min="3547" max="3548" width="8.42578125" style="26" customWidth="1"/>
    <col min="3549" max="3550" width="6.85546875" style="26" customWidth="1"/>
    <col min="3551" max="3556" width="7.5703125" style="26" customWidth="1"/>
    <col min="3557" max="3557" width="8.7109375" style="26" customWidth="1"/>
    <col min="3558" max="3558" width="8.140625" style="26" customWidth="1"/>
    <col min="3559" max="3560" width="7.42578125" style="26" customWidth="1"/>
    <col min="3561" max="3562" width="8" style="26" customWidth="1"/>
    <col min="3563" max="3564" width="7.140625" style="26" customWidth="1"/>
    <col min="3565" max="3566" width="7.5703125" style="26" customWidth="1"/>
    <col min="3567" max="3568" width="6.85546875" style="26" customWidth="1"/>
    <col min="3569" max="3570" width="8" style="26" customWidth="1"/>
    <col min="3571" max="3571" width="12.85546875" style="26" customWidth="1"/>
    <col min="3572" max="3583" width="8" style="26" customWidth="1"/>
    <col min="3584" max="3595" width="8.85546875" style="26" customWidth="1"/>
    <col min="3596" max="3799" width="9.140625" style="26"/>
    <col min="3800" max="3800" width="12.85546875" style="26" customWidth="1"/>
    <col min="3801" max="3801" width="11.140625" style="26" customWidth="1"/>
    <col min="3802" max="3802" width="10.5703125" style="26" customWidth="1"/>
    <col min="3803" max="3804" width="8.42578125" style="26" customWidth="1"/>
    <col min="3805" max="3806" width="6.85546875" style="26" customWidth="1"/>
    <col min="3807" max="3812" width="7.5703125" style="26" customWidth="1"/>
    <col min="3813" max="3813" width="8.7109375" style="26" customWidth="1"/>
    <col min="3814" max="3814" width="8.140625" style="26" customWidth="1"/>
    <col min="3815" max="3816" width="7.42578125" style="26" customWidth="1"/>
    <col min="3817" max="3818" width="8" style="26" customWidth="1"/>
    <col min="3819" max="3820" width="7.140625" style="26" customWidth="1"/>
    <col min="3821" max="3822" width="7.5703125" style="26" customWidth="1"/>
    <col min="3823" max="3824" width="6.85546875" style="26" customWidth="1"/>
    <col min="3825" max="3826" width="8" style="26" customWidth="1"/>
    <col min="3827" max="3827" width="12.85546875" style="26" customWidth="1"/>
    <col min="3828" max="3839" width="8" style="26" customWidth="1"/>
    <col min="3840" max="3851" width="8.85546875" style="26" customWidth="1"/>
    <col min="3852" max="4055" width="9.140625" style="26"/>
    <col min="4056" max="4056" width="12.85546875" style="26" customWidth="1"/>
    <col min="4057" max="4057" width="11.140625" style="26" customWidth="1"/>
    <col min="4058" max="4058" width="10.5703125" style="26" customWidth="1"/>
    <col min="4059" max="4060" width="8.42578125" style="26" customWidth="1"/>
    <col min="4061" max="4062" width="6.85546875" style="26" customWidth="1"/>
    <col min="4063" max="4068" width="7.5703125" style="26" customWidth="1"/>
    <col min="4069" max="4069" width="8.7109375" style="26" customWidth="1"/>
    <col min="4070" max="4070" width="8.140625" style="26" customWidth="1"/>
    <col min="4071" max="4072" width="7.42578125" style="26" customWidth="1"/>
    <col min="4073" max="4074" width="8" style="26" customWidth="1"/>
    <col min="4075" max="4076" width="7.140625" style="26" customWidth="1"/>
    <col min="4077" max="4078" width="7.5703125" style="26" customWidth="1"/>
    <col min="4079" max="4080" width="6.85546875" style="26" customWidth="1"/>
    <col min="4081" max="4082" width="8" style="26" customWidth="1"/>
    <col min="4083" max="4083" width="12.85546875" style="26" customWidth="1"/>
    <col min="4084" max="4095" width="8" style="26" customWidth="1"/>
    <col min="4096" max="4107" width="8.85546875" style="26" customWidth="1"/>
    <col min="4108" max="4311" width="9.140625" style="26"/>
    <col min="4312" max="4312" width="12.85546875" style="26" customWidth="1"/>
    <col min="4313" max="4313" width="11.140625" style="26" customWidth="1"/>
    <col min="4314" max="4314" width="10.5703125" style="26" customWidth="1"/>
    <col min="4315" max="4316" width="8.42578125" style="26" customWidth="1"/>
    <col min="4317" max="4318" width="6.85546875" style="26" customWidth="1"/>
    <col min="4319" max="4324" width="7.5703125" style="26" customWidth="1"/>
    <col min="4325" max="4325" width="8.7109375" style="26" customWidth="1"/>
    <col min="4326" max="4326" width="8.140625" style="26" customWidth="1"/>
    <col min="4327" max="4328" width="7.42578125" style="26" customWidth="1"/>
    <col min="4329" max="4330" width="8" style="26" customWidth="1"/>
    <col min="4331" max="4332" width="7.140625" style="26" customWidth="1"/>
    <col min="4333" max="4334" width="7.5703125" style="26" customWidth="1"/>
    <col min="4335" max="4336" width="6.85546875" style="26" customWidth="1"/>
    <col min="4337" max="4338" width="8" style="26" customWidth="1"/>
    <col min="4339" max="4339" width="12.85546875" style="26" customWidth="1"/>
    <col min="4340" max="4351" width="8" style="26" customWidth="1"/>
    <col min="4352" max="4363" width="8.85546875" style="26" customWidth="1"/>
    <col min="4364" max="4567" width="9.140625" style="26"/>
    <col min="4568" max="4568" width="12.85546875" style="26" customWidth="1"/>
    <col min="4569" max="4569" width="11.140625" style="26" customWidth="1"/>
    <col min="4570" max="4570" width="10.5703125" style="26" customWidth="1"/>
    <col min="4571" max="4572" width="8.42578125" style="26" customWidth="1"/>
    <col min="4573" max="4574" width="6.85546875" style="26" customWidth="1"/>
    <col min="4575" max="4580" width="7.5703125" style="26" customWidth="1"/>
    <col min="4581" max="4581" width="8.7109375" style="26" customWidth="1"/>
    <col min="4582" max="4582" width="8.140625" style="26" customWidth="1"/>
    <col min="4583" max="4584" width="7.42578125" style="26" customWidth="1"/>
    <col min="4585" max="4586" width="8" style="26" customWidth="1"/>
    <col min="4587" max="4588" width="7.140625" style="26" customWidth="1"/>
    <col min="4589" max="4590" width="7.5703125" style="26" customWidth="1"/>
    <col min="4591" max="4592" width="6.85546875" style="26" customWidth="1"/>
    <col min="4593" max="4594" width="8" style="26" customWidth="1"/>
    <col min="4595" max="4595" width="12.85546875" style="26" customWidth="1"/>
    <col min="4596" max="4607" width="8" style="26" customWidth="1"/>
    <col min="4608" max="4619" width="8.85546875" style="26" customWidth="1"/>
    <col min="4620" max="4823" width="9.140625" style="26"/>
    <col min="4824" max="4824" width="12.85546875" style="26" customWidth="1"/>
    <col min="4825" max="4825" width="11.140625" style="26" customWidth="1"/>
    <col min="4826" max="4826" width="10.5703125" style="26" customWidth="1"/>
    <col min="4827" max="4828" width="8.42578125" style="26" customWidth="1"/>
    <col min="4829" max="4830" width="6.85546875" style="26" customWidth="1"/>
    <col min="4831" max="4836" width="7.5703125" style="26" customWidth="1"/>
    <col min="4837" max="4837" width="8.7109375" style="26" customWidth="1"/>
    <col min="4838" max="4838" width="8.140625" style="26" customWidth="1"/>
    <col min="4839" max="4840" width="7.42578125" style="26" customWidth="1"/>
    <col min="4841" max="4842" width="8" style="26" customWidth="1"/>
    <col min="4843" max="4844" width="7.140625" style="26" customWidth="1"/>
    <col min="4845" max="4846" width="7.5703125" style="26" customWidth="1"/>
    <col min="4847" max="4848" width="6.85546875" style="26" customWidth="1"/>
    <col min="4849" max="4850" width="8" style="26" customWidth="1"/>
    <col min="4851" max="4851" width="12.85546875" style="26" customWidth="1"/>
    <col min="4852" max="4863" width="8" style="26" customWidth="1"/>
    <col min="4864" max="4875" width="8.85546875" style="26" customWidth="1"/>
    <col min="4876" max="5079" width="9.140625" style="26"/>
    <col min="5080" max="5080" width="12.85546875" style="26" customWidth="1"/>
    <col min="5081" max="5081" width="11.140625" style="26" customWidth="1"/>
    <col min="5082" max="5082" width="10.5703125" style="26" customWidth="1"/>
    <col min="5083" max="5084" width="8.42578125" style="26" customWidth="1"/>
    <col min="5085" max="5086" width="6.85546875" style="26" customWidth="1"/>
    <col min="5087" max="5092" width="7.5703125" style="26" customWidth="1"/>
    <col min="5093" max="5093" width="8.7109375" style="26" customWidth="1"/>
    <col min="5094" max="5094" width="8.140625" style="26" customWidth="1"/>
    <col min="5095" max="5096" width="7.42578125" style="26" customWidth="1"/>
    <col min="5097" max="5098" width="8" style="26" customWidth="1"/>
    <col min="5099" max="5100" width="7.140625" style="26" customWidth="1"/>
    <col min="5101" max="5102" width="7.5703125" style="26" customWidth="1"/>
    <col min="5103" max="5104" width="6.85546875" style="26" customWidth="1"/>
    <col min="5105" max="5106" width="8" style="26" customWidth="1"/>
    <col min="5107" max="5107" width="12.85546875" style="26" customWidth="1"/>
    <col min="5108" max="5119" width="8" style="26" customWidth="1"/>
    <col min="5120" max="5131" width="8.85546875" style="26" customWidth="1"/>
    <col min="5132" max="5335" width="9.140625" style="26"/>
    <col min="5336" max="5336" width="12.85546875" style="26" customWidth="1"/>
    <col min="5337" max="5337" width="11.140625" style="26" customWidth="1"/>
    <col min="5338" max="5338" width="10.5703125" style="26" customWidth="1"/>
    <col min="5339" max="5340" width="8.42578125" style="26" customWidth="1"/>
    <col min="5341" max="5342" width="6.85546875" style="26" customWidth="1"/>
    <col min="5343" max="5348" width="7.5703125" style="26" customWidth="1"/>
    <col min="5349" max="5349" width="8.7109375" style="26" customWidth="1"/>
    <col min="5350" max="5350" width="8.140625" style="26" customWidth="1"/>
    <col min="5351" max="5352" width="7.42578125" style="26" customWidth="1"/>
    <col min="5353" max="5354" width="8" style="26" customWidth="1"/>
    <col min="5355" max="5356" width="7.140625" style="26" customWidth="1"/>
    <col min="5357" max="5358" width="7.5703125" style="26" customWidth="1"/>
    <col min="5359" max="5360" width="6.85546875" style="26" customWidth="1"/>
    <col min="5361" max="5362" width="8" style="26" customWidth="1"/>
    <col min="5363" max="5363" width="12.85546875" style="26" customWidth="1"/>
    <col min="5364" max="5375" width="8" style="26" customWidth="1"/>
    <col min="5376" max="5387" width="8.85546875" style="26" customWidth="1"/>
    <col min="5388" max="5591" width="9.140625" style="26"/>
    <col min="5592" max="5592" width="12.85546875" style="26" customWidth="1"/>
    <col min="5593" max="5593" width="11.140625" style="26" customWidth="1"/>
    <col min="5594" max="5594" width="10.5703125" style="26" customWidth="1"/>
    <col min="5595" max="5596" width="8.42578125" style="26" customWidth="1"/>
    <col min="5597" max="5598" width="6.85546875" style="26" customWidth="1"/>
    <col min="5599" max="5604" width="7.5703125" style="26" customWidth="1"/>
    <col min="5605" max="5605" width="8.7109375" style="26" customWidth="1"/>
    <col min="5606" max="5606" width="8.140625" style="26" customWidth="1"/>
    <col min="5607" max="5608" width="7.42578125" style="26" customWidth="1"/>
    <col min="5609" max="5610" width="8" style="26" customWidth="1"/>
    <col min="5611" max="5612" width="7.140625" style="26" customWidth="1"/>
    <col min="5613" max="5614" width="7.5703125" style="26" customWidth="1"/>
    <col min="5615" max="5616" width="6.85546875" style="26" customWidth="1"/>
    <col min="5617" max="5618" width="8" style="26" customWidth="1"/>
    <col min="5619" max="5619" width="12.85546875" style="26" customWidth="1"/>
    <col min="5620" max="5631" width="8" style="26" customWidth="1"/>
    <col min="5632" max="5643" width="8.85546875" style="26" customWidth="1"/>
    <col min="5644" max="5847" width="9.140625" style="26"/>
    <col min="5848" max="5848" width="12.85546875" style="26" customWidth="1"/>
    <col min="5849" max="5849" width="11.140625" style="26" customWidth="1"/>
    <col min="5850" max="5850" width="10.5703125" style="26" customWidth="1"/>
    <col min="5851" max="5852" width="8.42578125" style="26" customWidth="1"/>
    <col min="5853" max="5854" width="6.85546875" style="26" customWidth="1"/>
    <col min="5855" max="5860" width="7.5703125" style="26" customWidth="1"/>
    <col min="5861" max="5861" width="8.7109375" style="26" customWidth="1"/>
    <col min="5862" max="5862" width="8.140625" style="26" customWidth="1"/>
    <col min="5863" max="5864" width="7.42578125" style="26" customWidth="1"/>
    <col min="5865" max="5866" width="8" style="26" customWidth="1"/>
    <col min="5867" max="5868" width="7.140625" style="26" customWidth="1"/>
    <col min="5869" max="5870" width="7.5703125" style="26" customWidth="1"/>
    <col min="5871" max="5872" width="6.85546875" style="26" customWidth="1"/>
    <col min="5873" max="5874" width="8" style="26" customWidth="1"/>
    <col min="5875" max="5875" width="12.85546875" style="26" customWidth="1"/>
    <col min="5876" max="5887" width="8" style="26" customWidth="1"/>
    <col min="5888" max="5899" width="8.85546875" style="26" customWidth="1"/>
    <col min="5900" max="6103" width="9.140625" style="26"/>
    <col min="6104" max="6104" width="12.85546875" style="26" customWidth="1"/>
    <col min="6105" max="6105" width="11.140625" style="26" customWidth="1"/>
    <col min="6106" max="6106" width="10.5703125" style="26" customWidth="1"/>
    <col min="6107" max="6108" width="8.42578125" style="26" customWidth="1"/>
    <col min="6109" max="6110" width="6.85546875" style="26" customWidth="1"/>
    <col min="6111" max="6116" width="7.5703125" style="26" customWidth="1"/>
    <col min="6117" max="6117" width="8.7109375" style="26" customWidth="1"/>
    <col min="6118" max="6118" width="8.140625" style="26" customWidth="1"/>
    <col min="6119" max="6120" width="7.42578125" style="26" customWidth="1"/>
    <col min="6121" max="6122" width="8" style="26" customWidth="1"/>
    <col min="6123" max="6124" width="7.140625" style="26" customWidth="1"/>
    <col min="6125" max="6126" width="7.5703125" style="26" customWidth="1"/>
    <col min="6127" max="6128" width="6.85546875" style="26" customWidth="1"/>
    <col min="6129" max="6130" width="8" style="26" customWidth="1"/>
    <col min="6131" max="6131" width="12.85546875" style="26" customWidth="1"/>
    <col min="6132" max="6143" width="8" style="26" customWidth="1"/>
    <col min="6144" max="6155" width="8.85546875" style="26" customWidth="1"/>
    <col min="6156" max="6359" width="9.140625" style="26"/>
    <col min="6360" max="6360" width="12.85546875" style="26" customWidth="1"/>
    <col min="6361" max="6361" width="11.140625" style="26" customWidth="1"/>
    <col min="6362" max="6362" width="10.5703125" style="26" customWidth="1"/>
    <col min="6363" max="6364" width="8.42578125" style="26" customWidth="1"/>
    <col min="6365" max="6366" width="6.85546875" style="26" customWidth="1"/>
    <col min="6367" max="6372" width="7.5703125" style="26" customWidth="1"/>
    <col min="6373" max="6373" width="8.7109375" style="26" customWidth="1"/>
    <col min="6374" max="6374" width="8.140625" style="26" customWidth="1"/>
    <col min="6375" max="6376" width="7.42578125" style="26" customWidth="1"/>
    <col min="6377" max="6378" width="8" style="26" customWidth="1"/>
    <col min="6379" max="6380" width="7.140625" style="26" customWidth="1"/>
    <col min="6381" max="6382" width="7.5703125" style="26" customWidth="1"/>
    <col min="6383" max="6384" width="6.85546875" style="26" customWidth="1"/>
    <col min="6385" max="6386" width="8" style="26" customWidth="1"/>
    <col min="6387" max="6387" width="12.85546875" style="26" customWidth="1"/>
    <col min="6388" max="6399" width="8" style="26" customWidth="1"/>
    <col min="6400" max="6411" width="8.85546875" style="26" customWidth="1"/>
    <col min="6412" max="6615" width="9.140625" style="26"/>
    <col min="6616" max="6616" width="12.85546875" style="26" customWidth="1"/>
    <col min="6617" max="6617" width="11.140625" style="26" customWidth="1"/>
    <col min="6618" max="6618" width="10.5703125" style="26" customWidth="1"/>
    <col min="6619" max="6620" width="8.42578125" style="26" customWidth="1"/>
    <col min="6621" max="6622" width="6.85546875" style="26" customWidth="1"/>
    <col min="6623" max="6628" width="7.5703125" style="26" customWidth="1"/>
    <col min="6629" max="6629" width="8.7109375" style="26" customWidth="1"/>
    <col min="6630" max="6630" width="8.140625" style="26" customWidth="1"/>
    <col min="6631" max="6632" width="7.42578125" style="26" customWidth="1"/>
    <col min="6633" max="6634" width="8" style="26" customWidth="1"/>
    <col min="6635" max="6636" width="7.140625" style="26" customWidth="1"/>
    <col min="6637" max="6638" width="7.5703125" style="26" customWidth="1"/>
    <col min="6639" max="6640" width="6.85546875" style="26" customWidth="1"/>
    <col min="6641" max="6642" width="8" style="26" customWidth="1"/>
    <col min="6643" max="6643" width="12.85546875" style="26" customWidth="1"/>
    <col min="6644" max="6655" width="8" style="26" customWidth="1"/>
    <col min="6656" max="6667" width="8.85546875" style="26" customWidth="1"/>
    <col min="6668" max="6871" width="9.140625" style="26"/>
    <col min="6872" max="6872" width="12.85546875" style="26" customWidth="1"/>
    <col min="6873" max="6873" width="11.140625" style="26" customWidth="1"/>
    <col min="6874" max="6874" width="10.5703125" style="26" customWidth="1"/>
    <col min="6875" max="6876" width="8.42578125" style="26" customWidth="1"/>
    <col min="6877" max="6878" width="6.85546875" style="26" customWidth="1"/>
    <col min="6879" max="6884" width="7.5703125" style="26" customWidth="1"/>
    <col min="6885" max="6885" width="8.7109375" style="26" customWidth="1"/>
    <col min="6886" max="6886" width="8.140625" style="26" customWidth="1"/>
    <col min="6887" max="6888" width="7.42578125" style="26" customWidth="1"/>
    <col min="6889" max="6890" width="8" style="26" customWidth="1"/>
    <col min="6891" max="6892" width="7.140625" style="26" customWidth="1"/>
    <col min="6893" max="6894" width="7.5703125" style="26" customWidth="1"/>
    <col min="6895" max="6896" width="6.85546875" style="26" customWidth="1"/>
    <col min="6897" max="6898" width="8" style="26" customWidth="1"/>
    <col min="6899" max="6899" width="12.85546875" style="26" customWidth="1"/>
    <col min="6900" max="6911" width="8" style="26" customWidth="1"/>
    <col min="6912" max="6923" width="8.85546875" style="26" customWidth="1"/>
    <col min="6924" max="7127" width="9.140625" style="26"/>
    <col min="7128" max="7128" width="12.85546875" style="26" customWidth="1"/>
    <col min="7129" max="7129" width="11.140625" style="26" customWidth="1"/>
    <col min="7130" max="7130" width="10.5703125" style="26" customWidth="1"/>
    <col min="7131" max="7132" width="8.42578125" style="26" customWidth="1"/>
    <col min="7133" max="7134" width="6.85546875" style="26" customWidth="1"/>
    <col min="7135" max="7140" width="7.5703125" style="26" customWidth="1"/>
    <col min="7141" max="7141" width="8.7109375" style="26" customWidth="1"/>
    <col min="7142" max="7142" width="8.140625" style="26" customWidth="1"/>
    <col min="7143" max="7144" width="7.42578125" style="26" customWidth="1"/>
    <col min="7145" max="7146" width="8" style="26" customWidth="1"/>
    <col min="7147" max="7148" width="7.140625" style="26" customWidth="1"/>
    <col min="7149" max="7150" width="7.5703125" style="26" customWidth="1"/>
    <col min="7151" max="7152" width="6.85546875" style="26" customWidth="1"/>
    <col min="7153" max="7154" width="8" style="26" customWidth="1"/>
    <col min="7155" max="7155" width="12.85546875" style="26" customWidth="1"/>
    <col min="7156" max="7167" width="8" style="26" customWidth="1"/>
    <col min="7168" max="7179" width="8.85546875" style="26" customWidth="1"/>
    <col min="7180" max="7383" width="9.140625" style="26"/>
    <col min="7384" max="7384" width="12.85546875" style="26" customWidth="1"/>
    <col min="7385" max="7385" width="11.140625" style="26" customWidth="1"/>
    <col min="7386" max="7386" width="10.5703125" style="26" customWidth="1"/>
    <col min="7387" max="7388" width="8.42578125" style="26" customWidth="1"/>
    <col min="7389" max="7390" width="6.85546875" style="26" customWidth="1"/>
    <col min="7391" max="7396" width="7.5703125" style="26" customWidth="1"/>
    <col min="7397" max="7397" width="8.7109375" style="26" customWidth="1"/>
    <col min="7398" max="7398" width="8.140625" style="26" customWidth="1"/>
    <col min="7399" max="7400" width="7.42578125" style="26" customWidth="1"/>
    <col min="7401" max="7402" width="8" style="26" customWidth="1"/>
    <col min="7403" max="7404" width="7.140625" style="26" customWidth="1"/>
    <col min="7405" max="7406" width="7.5703125" style="26" customWidth="1"/>
    <col min="7407" max="7408" width="6.85546875" style="26" customWidth="1"/>
    <col min="7409" max="7410" width="8" style="26" customWidth="1"/>
    <col min="7411" max="7411" width="12.85546875" style="26" customWidth="1"/>
    <col min="7412" max="7423" width="8" style="26" customWidth="1"/>
    <col min="7424" max="7435" width="8.85546875" style="26" customWidth="1"/>
    <col min="7436" max="7639" width="9.140625" style="26"/>
    <col min="7640" max="7640" width="12.85546875" style="26" customWidth="1"/>
    <col min="7641" max="7641" width="11.140625" style="26" customWidth="1"/>
    <col min="7642" max="7642" width="10.5703125" style="26" customWidth="1"/>
    <col min="7643" max="7644" width="8.42578125" style="26" customWidth="1"/>
    <col min="7645" max="7646" width="6.85546875" style="26" customWidth="1"/>
    <col min="7647" max="7652" width="7.5703125" style="26" customWidth="1"/>
    <col min="7653" max="7653" width="8.7109375" style="26" customWidth="1"/>
    <col min="7654" max="7654" width="8.140625" style="26" customWidth="1"/>
    <col min="7655" max="7656" width="7.42578125" style="26" customWidth="1"/>
    <col min="7657" max="7658" width="8" style="26" customWidth="1"/>
    <col min="7659" max="7660" width="7.140625" style="26" customWidth="1"/>
    <col min="7661" max="7662" width="7.5703125" style="26" customWidth="1"/>
    <col min="7663" max="7664" width="6.85546875" style="26" customWidth="1"/>
    <col min="7665" max="7666" width="8" style="26" customWidth="1"/>
    <col min="7667" max="7667" width="12.85546875" style="26" customWidth="1"/>
    <col min="7668" max="7679" width="8" style="26" customWidth="1"/>
    <col min="7680" max="7691" width="8.85546875" style="26" customWidth="1"/>
    <col min="7692" max="7895" width="9.140625" style="26"/>
    <col min="7896" max="7896" width="12.85546875" style="26" customWidth="1"/>
    <col min="7897" max="7897" width="11.140625" style="26" customWidth="1"/>
    <col min="7898" max="7898" width="10.5703125" style="26" customWidth="1"/>
    <col min="7899" max="7900" width="8.42578125" style="26" customWidth="1"/>
    <col min="7901" max="7902" width="6.85546875" style="26" customWidth="1"/>
    <col min="7903" max="7908" width="7.5703125" style="26" customWidth="1"/>
    <col min="7909" max="7909" width="8.7109375" style="26" customWidth="1"/>
    <col min="7910" max="7910" width="8.140625" style="26" customWidth="1"/>
    <col min="7911" max="7912" width="7.42578125" style="26" customWidth="1"/>
    <col min="7913" max="7914" width="8" style="26" customWidth="1"/>
    <col min="7915" max="7916" width="7.140625" style="26" customWidth="1"/>
    <col min="7917" max="7918" width="7.5703125" style="26" customWidth="1"/>
    <col min="7919" max="7920" width="6.85546875" style="26" customWidth="1"/>
    <col min="7921" max="7922" width="8" style="26" customWidth="1"/>
    <col min="7923" max="7923" width="12.85546875" style="26" customWidth="1"/>
    <col min="7924" max="7935" width="8" style="26" customWidth="1"/>
    <col min="7936" max="7947" width="8.85546875" style="26" customWidth="1"/>
    <col min="7948" max="8151" width="9.140625" style="26"/>
    <col min="8152" max="8152" width="12.85546875" style="26" customWidth="1"/>
    <col min="8153" max="8153" width="11.140625" style="26" customWidth="1"/>
    <col min="8154" max="8154" width="10.5703125" style="26" customWidth="1"/>
    <col min="8155" max="8156" width="8.42578125" style="26" customWidth="1"/>
    <col min="8157" max="8158" width="6.85546875" style="26" customWidth="1"/>
    <col min="8159" max="8164" width="7.5703125" style="26" customWidth="1"/>
    <col min="8165" max="8165" width="8.7109375" style="26" customWidth="1"/>
    <col min="8166" max="8166" width="8.140625" style="26" customWidth="1"/>
    <col min="8167" max="8168" width="7.42578125" style="26" customWidth="1"/>
    <col min="8169" max="8170" width="8" style="26" customWidth="1"/>
    <col min="8171" max="8172" width="7.140625" style="26" customWidth="1"/>
    <col min="8173" max="8174" width="7.5703125" style="26" customWidth="1"/>
    <col min="8175" max="8176" width="6.85546875" style="26" customWidth="1"/>
    <col min="8177" max="8178" width="8" style="26" customWidth="1"/>
    <col min="8179" max="8179" width="12.85546875" style="26" customWidth="1"/>
    <col min="8180" max="8191" width="8" style="26" customWidth="1"/>
    <col min="8192" max="8203" width="8.85546875" style="26" customWidth="1"/>
    <col min="8204" max="8407" width="9.140625" style="26"/>
    <col min="8408" max="8408" width="12.85546875" style="26" customWidth="1"/>
    <col min="8409" max="8409" width="11.140625" style="26" customWidth="1"/>
    <col min="8410" max="8410" width="10.5703125" style="26" customWidth="1"/>
    <col min="8411" max="8412" width="8.42578125" style="26" customWidth="1"/>
    <col min="8413" max="8414" width="6.85546875" style="26" customWidth="1"/>
    <col min="8415" max="8420" width="7.5703125" style="26" customWidth="1"/>
    <col min="8421" max="8421" width="8.7109375" style="26" customWidth="1"/>
    <col min="8422" max="8422" width="8.140625" style="26" customWidth="1"/>
    <col min="8423" max="8424" width="7.42578125" style="26" customWidth="1"/>
    <col min="8425" max="8426" width="8" style="26" customWidth="1"/>
    <col min="8427" max="8428" width="7.140625" style="26" customWidth="1"/>
    <col min="8429" max="8430" width="7.5703125" style="26" customWidth="1"/>
    <col min="8431" max="8432" width="6.85546875" style="26" customWidth="1"/>
    <col min="8433" max="8434" width="8" style="26" customWidth="1"/>
    <col min="8435" max="8435" width="12.85546875" style="26" customWidth="1"/>
    <col min="8436" max="8447" width="8" style="26" customWidth="1"/>
    <col min="8448" max="8459" width="8.85546875" style="26" customWidth="1"/>
    <col min="8460" max="8663" width="9.140625" style="26"/>
    <col min="8664" max="8664" width="12.85546875" style="26" customWidth="1"/>
    <col min="8665" max="8665" width="11.140625" style="26" customWidth="1"/>
    <col min="8666" max="8666" width="10.5703125" style="26" customWidth="1"/>
    <col min="8667" max="8668" width="8.42578125" style="26" customWidth="1"/>
    <col min="8669" max="8670" width="6.85546875" style="26" customWidth="1"/>
    <col min="8671" max="8676" width="7.5703125" style="26" customWidth="1"/>
    <col min="8677" max="8677" width="8.7109375" style="26" customWidth="1"/>
    <col min="8678" max="8678" width="8.140625" style="26" customWidth="1"/>
    <col min="8679" max="8680" width="7.42578125" style="26" customWidth="1"/>
    <col min="8681" max="8682" width="8" style="26" customWidth="1"/>
    <col min="8683" max="8684" width="7.140625" style="26" customWidth="1"/>
    <col min="8685" max="8686" width="7.5703125" style="26" customWidth="1"/>
    <col min="8687" max="8688" width="6.85546875" style="26" customWidth="1"/>
    <col min="8689" max="8690" width="8" style="26" customWidth="1"/>
    <col min="8691" max="8691" width="12.85546875" style="26" customWidth="1"/>
    <col min="8692" max="8703" width="8" style="26" customWidth="1"/>
    <col min="8704" max="8715" width="8.85546875" style="26" customWidth="1"/>
    <col min="8716" max="8919" width="9.140625" style="26"/>
    <col min="8920" max="8920" width="12.85546875" style="26" customWidth="1"/>
    <col min="8921" max="8921" width="11.140625" style="26" customWidth="1"/>
    <col min="8922" max="8922" width="10.5703125" style="26" customWidth="1"/>
    <col min="8923" max="8924" width="8.42578125" style="26" customWidth="1"/>
    <col min="8925" max="8926" width="6.85546875" style="26" customWidth="1"/>
    <col min="8927" max="8932" width="7.5703125" style="26" customWidth="1"/>
    <col min="8933" max="8933" width="8.7109375" style="26" customWidth="1"/>
    <col min="8934" max="8934" width="8.140625" style="26" customWidth="1"/>
    <col min="8935" max="8936" width="7.42578125" style="26" customWidth="1"/>
    <col min="8937" max="8938" width="8" style="26" customWidth="1"/>
    <col min="8939" max="8940" width="7.140625" style="26" customWidth="1"/>
    <col min="8941" max="8942" width="7.5703125" style="26" customWidth="1"/>
    <col min="8943" max="8944" width="6.85546875" style="26" customWidth="1"/>
    <col min="8945" max="8946" width="8" style="26" customWidth="1"/>
    <col min="8947" max="8947" width="12.85546875" style="26" customWidth="1"/>
    <col min="8948" max="8959" width="8" style="26" customWidth="1"/>
    <col min="8960" max="8971" width="8.85546875" style="26" customWidth="1"/>
    <col min="8972" max="9175" width="9.140625" style="26"/>
    <col min="9176" max="9176" width="12.85546875" style="26" customWidth="1"/>
    <col min="9177" max="9177" width="11.140625" style="26" customWidth="1"/>
    <col min="9178" max="9178" width="10.5703125" style="26" customWidth="1"/>
    <col min="9179" max="9180" width="8.42578125" style="26" customWidth="1"/>
    <col min="9181" max="9182" width="6.85546875" style="26" customWidth="1"/>
    <col min="9183" max="9188" width="7.5703125" style="26" customWidth="1"/>
    <col min="9189" max="9189" width="8.7109375" style="26" customWidth="1"/>
    <col min="9190" max="9190" width="8.140625" style="26" customWidth="1"/>
    <col min="9191" max="9192" width="7.42578125" style="26" customWidth="1"/>
    <col min="9193" max="9194" width="8" style="26" customWidth="1"/>
    <col min="9195" max="9196" width="7.140625" style="26" customWidth="1"/>
    <col min="9197" max="9198" width="7.5703125" style="26" customWidth="1"/>
    <col min="9199" max="9200" width="6.85546875" style="26" customWidth="1"/>
    <col min="9201" max="9202" width="8" style="26" customWidth="1"/>
    <col min="9203" max="9203" width="12.85546875" style="26" customWidth="1"/>
    <col min="9204" max="9215" width="8" style="26" customWidth="1"/>
    <col min="9216" max="9227" width="8.85546875" style="26" customWidth="1"/>
    <col min="9228" max="9431" width="9.140625" style="26"/>
    <col min="9432" max="9432" width="12.85546875" style="26" customWidth="1"/>
    <col min="9433" max="9433" width="11.140625" style="26" customWidth="1"/>
    <col min="9434" max="9434" width="10.5703125" style="26" customWidth="1"/>
    <col min="9435" max="9436" width="8.42578125" style="26" customWidth="1"/>
    <col min="9437" max="9438" width="6.85546875" style="26" customWidth="1"/>
    <col min="9439" max="9444" width="7.5703125" style="26" customWidth="1"/>
    <col min="9445" max="9445" width="8.7109375" style="26" customWidth="1"/>
    <col min="9446" max="9446" width="8.140625" style="26" customWidth="1"/>
    <col min="9447" max="9448" width="7.42578125" style="26" customWidth="1"/>
    <col min="9449" max="9450" width="8" style="26" customWidth="1"/>
    <col min="9451" max="9452" width="7.140625" style="26" customWidth="1"/>
    <col min="9453" max="9454" width="7.5703125" style="26" customWidth="1"/>
    <col min="9455" max="9456" width="6.85546875" style="26" customWidth="1"/>
    <col min="9457" max="9458" width="8" style="26" customWidth="1"/>
    <col min="9459" max="9459" width="12.85546875" style="26" customWidth="1"/>
    <col min="9460" max="9471" width="8" style="26" customWidth="1"/>
    <col min="9472" max="9483" width="8.85546875" style="26" customWidth="1"/>
    <col min="9484" max="9687" width="9.140625" style="26"/>
    <col min="9688" max="9688" width="12.85546875" style="26" customWidth="1"/>
    <col min="9689" max="9689" width="11.140625" style="26" customWidth="1"/>
    <col min="9690" max="9690" width="10.5703125" style="26" customWidth="1"/>
    <col min="9691" max="9692" width="8.42578125" style="26" customWidth="1"/>
    <col min="9693" max="9694" width="6.85546875" style="26" customWidth="1"/>
    <col min="9695" max="9700" width="7.5703125" style="26" customWidth="1"/>
    <col min="9701" max="9701" width="8.7109375" style="26" customWidth="1"/>
    <col min="9702" max="9702" width="8.140625" style="26" customWidth="1"/>
    <col min="9703" max="9704" width="7.42578125" style="26" customWidth="1"/>
    <col min="9705" max="9706" width="8" style="26" customWidth="1"/>
    <col min="9707" max="9708" width="7.140625" style="26" customWidth="1"/>
    <col min="9709" max="9710" width="7.5703125" style="26" customWidth="1"/>
    <col min="9711" max="9712" width="6.85546875" style="26" customWidth="1"/>
    <col min="9713" max="9714" width="8" style="26" customWidth="1"/>
    <col min="9715" max="9715" width="12.85546875" style="26" customWidth="1"/>
    <col min="9716" max="9727" width="8" style="26" customWidth="1"/>
    <col min="9728" max="9739" width="8.85546875" style="26" customWidth="1"/>
    <col min="9740" max="9943" width="9.140625" style="26"/>
    <col min="9944" max="9944" width="12.85546875" style="26" customWidth="1"/>
    <col min="9945" max="9945" width="11.140625" style="26" customWidth="1"/>
    <col min="9946" max="9946" width="10.5703125" style="26" customWidth="1"/>
    <col min="9947" max="9948" width="8.42578125" style="26" customWidth="1"/>
    <col min="9949" max="9950" width="6.85546875" style="26" customWidth="1"/>
    <col min="9951" max="9956" width="7.5703125" style="26" customWidth="1"/>
    <col min="9957" max="9957" width="8.7109375" style="26" customWidth="1"/>
    <col min="9958" max="9958" width="8.140625" style="26" customWidth="1"/>
    <col min="9959" max="9960" width="7.42578125" style="26" customWidth="1"/>
    <col min="9961" max="9962" width="8" style="26" customWidth="1"/>
    <col min="9963" max="9964" width="7.140625" style="26" customWidth="1"/>
    <col min="9965" max="9966" width="7.5703125" style="26" customWidth="1"/>
    <col min="9967" max="9968" width="6.85546875" style="26" customWidth="1"/>
    <col min="9969" max="9970" width="8" style="26" customWidth="1"/>
    <col min="9971" max="9971" width="12.85546875" style="26" customWidth="1"/>
    <col min="9972" max="9983" width="8" style="26" customWidth="1"/>
    <col min="9984" max="9995" width="8.85546875" style="26" customWidth="1"/>
    <col min="9996" max="10199" width="9.140625" style="26"/>
    <col min="10200" max="10200" width="12.85546875" style="26" customWidth="1"/>
    <col min="10201" max="10201" width="11.140625" style="26" customWidth="1"/>
    <col min="10202" max="10202" width="10.5703125" style="26" customWidth="1"/>
    <col min="10203" max="10204" width="8.42578125" style="26" customWidth="1"/>
    <col min="10205" max="10206" width="6.85546875" style="26" customWidth="1"/>
    <col min="10207" max="10212" width="7.5703125" style="26" customWidth="1"/>
    <col min="10213" max="10213" width="8.7109375" style="26" customWidth="1"/>
    <col min="10214" max="10214" width="8.140625" style="26" customWidth="1"/>
    <col min="10215" max="10216" width="7.42578125" style="26" customWidth="1"/>
    <col min="10217" max="10218" width="8" style="26" customWidth="1"/>
    <col min="10219" max="10220" width="7.140625" style="26" customWidth="1"/>
    <col min="10221" max="10222" width="7.5703125" style="26" customWidth="1"/>
    <col min="10223" max="10224" width="6.85546875" style="26" customWidth="1"/>
    <col min="10225" max="10226" width="8" style="26" customWidth="1"/>
    <col min="10227" max="10227" width="12.85546875" style="26" customWidth="1"/>
    <col min="10228" max="10239" width="8" style="26" customWidth="1"/>
    <col min="10240" max="10251" width="8.85546875" style="26" customWidth="1"/>
    <col min="10252" max="10455" width="9.140625" style="26"/>
    <col min="10456" max="10456" width="12.85546875" style="26" customWidth="1"/>
    <col min="10457" max="10457" width="11.140625" style="26" customWidth="1"/>
    <col min="10458" max="10458" width="10.5703125" style="26" customWidth="1"/>
    <col min="10459" max="10460" width="8.42578125" style="26" customWidth="1"/>
    <col min="10461" max="10462" width="6.85546875" style="26" customWidth="1"/>
    <col min="10463" max="10468" width="7.5703125" style="26" customWidth="1"/>
    <col min="10469" max="10469" width="8.7109375" style="26" customWidth="1"/>
    <col min="10470" max="10470" width="8.140625" style="26" customWidth="1"/>
    <col min="10471" max="10472" width="7.42578125" style="26" customWidth="1"/>
    <col min="10473" max="10474" width="8" style="26" customWidth="1"/>
    <col min="10475" max="10476" width="7.140625" style="26" customWidth="1"/>
    <col min="10477" max="10478" width="7.5703125" style="26" customWidth="1"/>
    <col min="10479" max="10480" width="6.85546875" style="26" customWidth="1"/>
    <col min="10481" max="10482" width="8" style="26" customWidth="1"/>
    <col min="10483" max="10483" width="12.85546875" style="26" customWidth="1"/>
    <col min="10484" max="10495" width="8" style="26" customWidth="1"/>
    <col min="10496" max="10507" width="8.85546875" style="26" customWidth="1"/>
    <col min="10508" max="10711" width="9.140625" style="26"/>
    <col min="10712" max="10712" width="12.85546875" style="26" customWidth="1"/>
    <col min="10713" max="10713" width="11.140625" style="26" customWidth="1"/>
    <col min="10714" max="10714" width="10.5703125" style="26" customWidth="1"/>
    <col min="10715" max="10716" width="8.42578125" style="26" customWidth="1"/>
    <col min="10717" max="10718" width="6.85546875" style="26" customWidth="1"/>
    <col min="10719" max="10724" width="7.5703125" style="26" customWidth="1"/>
    <col min="10725" max="10725" width="8.7109375" style="26" customWidth="1"/>
    <col min="10726" max="10726" width="8.140625" style="26" customWidth="1"/>
    <col min="10727" max="10728" width="7.42578125" style="26" customWidth="1"/>
    <col min="10729" max="10730" width="8" style="26" customWidth="1"/>
    <col min="10731" max="10732" width="7.140625" style="26" customWidth="1"/>
    <col min="10733" max="10734" width="7.5703125" style="26" customWidth="1"/>
    <col min="10735" max="10736" width="6.85546875" style="26" customWidth="1"/>
    <col min="10737" max="10738" width="8" style="26" customWidth="1"/>
    <col min="10739" max="10739" width="12.85546875" style="26" customWidth="1"/>
    <col min="10740" max="10751" width="8" style="26" customWidth="1"/>
    <col min="10752" max="10763" width="8.85546875" style="26" customWidth="1"/>
    <col min="10764" max="10967" width="9.140625" style="26"/>
    <col min="10968" max="10968" width="12.85546875" style="26" customWidth="1"/>
    <col min="10969" max="10969" width="11.140625" style="26" customWidth="1"/>
    <col min="10970" max="10970" width="10.5703125" style="26" customWidth="1"/>
    <col min="10971" max="10972" width="8.42578125" style="26" customWidth="1"/>
    <col min="10973" max="10974" width="6.85546875" style="26" customWidth="1"/>
    <col min="10975" max="10980" width="7.5703125" style="26" customWidth="1"/>
    <col min="10981" max="10981" width="8.7109375" style="26" customWidth="1"/>
    <col min="10982" max="10982" width="8.140625" style="26" customWidth="1"/>
    <col min="10983" max="10984" width="7.42578125" style="26" customWidth="1"/>
    <col min="10985" max="10986" width="8" style="26" customWidth="1"/>
    <col min="10987" max="10988" width="7.140625" style="26" customWidth="1"/>
    <col min="10989" max="10990" width="7.5703125" style="26" customWidth="1"/>
    <col min="10991" max="10992" width="6.85546875" style="26" customWidth="1"/>
    <col min="10993" max="10994" width="8" style="26" customWidth="1"/>
    <col min="10995" max="10995" width="12.85546875" style="26" customWidth="1"/>
    <col min="10996" max="11007" width="8" style="26" customWidth="1"/>
    <col min="11008" max="11019" width="8.85546875" style="26" customWidth="1"/>
    <col min="11020" max="11223" width="9.140625" style="26"/>
    <col min="11224" max="11224" width="12.85546875" style="26" customWidth="1"/>
    <col min="11225" max="11225" width="11.140625" style="26" customWidth="1"/>
    <col min="11226" max="11226" width="10.5703125" style="26" customWidth="1"/>
    <col min="11227" max="11228" width="8.42578125" style="26" customWidth="1"/>
    <col min="11229" max="11230" width="6.85546875" style="26" customWidth="1"/>
    <col min="11231" max="11236" width="7.5703125" style="26" customWidth="1"/>
    <col min="11237" max="11237" width="8.7109375" style="26" customWidth="1"/>
    <col min="11238" max="11238" width="8.140625" style="26" customWidth="1"/>
    <col min="11239" max="11240" width="7.42578125" style="26" customWidth="1"/>
    <col min="11241" max="11242" width="8" style="26" customWidth="1"/>
    <col min="11243" max="11244" width="7.140625" style="26" customWidth="1"/>
    <col min="11245" max="11246" width="7.5703125" style="26" customWidth="1"/>
    <col min="11247" max="11248" width="6.85546875" style="26" customWidth="1"/>
    <col min="11249" max="11250" width="8" style="26" customWidth="1"/>
    <col min="11251" max="11251" width="12.85546875" style="26" customWidth="1"/>
    <col min="11252" max="11263" width="8" style="26" customWidth="1"/>
    <col min="11264" max="11275" width="8.85546875" style="26" customWidth="1"/>
    <col min="11276" max="11479" width="9.140625" style="26"/>
    <col min="11480" max="11480" width="12.85546875" style="26" customWidth="1"/>
    <col min="11481" max="11481" width="11.140625" style="26" customWidth="1"/>
    <col min="11482" max="11482" width="10.5703125" style="26" customWidth="1"/>
    <col min="11483" max="11484" width="8.42578125" style="26" customWidth="1"/>
    <col min="11485" max="11486" width="6.85546875" style="26" customWidth="1"/>
    <col min="11487" max="11492" width="7.5703125" style="26" customWidth="1"/>
    <col min="11493" max="11493" width="8.7109375" style="26" customWidth="1"/>
    <col min="11494" max="11494" width="8.140625" style="26" customWidth="1"/>
    <col min="11495" max="11496" width="7.42578125" style="26" customWidth="1"/>
    <col min="11497" max="11498" width="8" style="26" customWidth="1"/>
    <col min="11499" max="11500" width="7.140625" style="26" customWidth="1"/>
    <col min="11501" max="11502" width="7.5703125" style="26" customWidth="1"/>
    <col min="11503" max="11504" width="6.85546875" style="26" customWidth="1"/>
    <col min="11505" max="11506" width="8" style="26" customWidth="1"/>
    <col min="11507" max="11507" width="12.85546875" style="26" customWidth="1"/>
    <col min="11508" max="11519" width="8" style="26" customWidth="1"/>
    <col min="11520" max="11531" width="8.85546875" style="26" customWidth="1"/>
    <col min="11532" max="11735" width="9.140625" style="26"/>
    <col min="11736" max="11736" width="12.85546875" style="26" customWidth="1"/>
    <col min="11737" max="11737" width="11.140625" style="26" customWidth="1"/>
    <col min="11738" max="11738" width="10.5703125" style="26" customWidth="1"/>
    <col min="11739" max="11740" width="8.42578125" style="26" customWidth="1"/>
    <col min="11741" max="11742" width="6.85546875" style="26" customWidth="1"/>
    <col min="11743" max="11748" width="7.5703125" style="26" customWidth="1"/>
    <col min="11749" max="11749" width="8.7109375" style="26" customWidth="1"/>
    <col min="11750" max="11750" width="8.140625" style="26" customWidth="1"/>
    <col min="11751" max="11752" width="7.42578125" style="26" customWidth="1"/>
    <col min="11753" max="11754" width="8" style="26" customWidth="1"/>
    <col min="11755" max="11756" width="7.140625" style="26" customWidth="1"/>
    <col min="11757" max="11758" width="7.5703125" style="26" customWidth="1"/>
    <col min="11759" max="11760" width="6.85546875" style="26" customWidth="1"/>
    <col min="11761" max="11762" width="8" style="26" customWidth="1"/>
    <col min="11763" max="11763" width="12.85546875" style="26" customWidth="1"/>
    <col min="11764" max="11775" width="8" style="26" customWidth="1"/>
    <col min="11776" max="11787" width="8.85546875" style="26" customWidth="1"/>
    <col min="11788" max="11991" width="9.140625" style="26"/>
    <col min="11992" max="11992" width="12.85546875" style="26" customWidth="1"/>
    <col min="11993" max="11993" width="11.140625" style="26" customWidth="1"/>
    <col min="11994" max="11994" width="10.5703125" style="26" customWidth="1"/>
    <col min="11995" max="11996" width="8.42578125" style="26" customWidth="1"/>
    <col min="11997" max="11998" width="6.85546875" style="26" customWidth="1"/>
    <col min="11999" max="12004" width="7.5703125" style="26" customWidth="1"/>
    <col min="12005" max="12005" width="8.7109375" style="26" customWidth="1"/>
    <col min="12006" max="12006" width="8.140625" style="26" customWidth="1"/>
    <col min="12007" max="12008" width="7.42578125" style="26" customWidth="1"/>
    <col min="12009" max="12010" width="8" style="26" customWidth="1"/>
    <col min="12011" max="12012" width="7.140625" style="26" customWidth="1"/>
    <col min="12013" max="12014" width="7.5703125" style="26" customWidth="1"/>
    <col min="12015" max="12016" width="6.85546875" style="26" customWidth="1"/>
    <col min="12017" max="12018" width="8" style="26" customWidth="1"/>
    <col min="12019" max="12019" width="12.85546875" style="26" customWidth="1"/>
    <col min="12020" max="12031" width="8" style="26" customWidth="1"/>
    <col min="12032" max="12043" width="8.85546875" style="26" customWidth="1"/>
    <col min="12044" max="12247" width="9.140625" style="26"/>
    <col min="12248" max="12248" width="12.85546875" style="26" customWidth="1"/>
    <col min="12249" max="12249" width="11.140625" style="26" customWidth="1"/>
    <col min="12250" max="12250" width="10.5703125" style="26" customWidth="1"/>
    <col min="12251" max="12252" width="8.42578125" style="26" customWidth="1"/>
    <col min="12253" max="12254" width="6.85546875" style="26" customWidth="1"/>
    <col min="12255" max="12260" width="7.5703125" style="26" customWidth="1"/>
    <col min="12261" max="12261" width="8.7109375" style="26" customWidth="1"/>
    <col min="12262" max="12262" width="8.140625" style="26" customWidth="1"/>
    <col min="12263" max="12264" width="7.42578125" style="26" customWidth="1"/>
    <col min="12265" max="12266" width="8" style="26" customWidth="1"/>
    <col min="12267" max="12268" width="7.140625" style="26" customWidth="1"/>
    <col min="12269" max="12270" width="7.5703125" style="26" customWidth="1"/>
    <col min="12271" max="12272" width="6.85546875" style="26" customWidth="1"/>
    <col min="12273" max="12274" width="8" style="26" customWidth="1"/>
    <col min="12275" max="12275" width="12.85546875" style="26" customWidth="1"/>
    <col min="12276" max="12287" width="8" style="26" customWidth="1"/>
    <col min="12288" max="12299" width="8.85546875" style="26" customWidth="1"/>
    <col min="12300" max="12503" width="9.140625" style="26"/>
    <col min="12504" max="12504" width="12.85546875" style="26" customWidth="1"/>
    <col min="12505" max="12505" width="11.140625" style="26" customWidth="1"/>
    <col min="12506" max="12506" width="10.5703125" style="26" customWidth="1"/>
    <col min="12507" max="12508" width="8.42578125" style="26" customWidth="1"/>
    <col min="12509" max="12510" width="6.85546875" style="26" customWidth="1"/>
    <col min="12511" max="12516" width="7.5703125" style="26" customWidth="1"/>
    <col min="12517" max="12517" width="8.7109375" style="26" customWidth="1"/>
    <col min="12518" max="12518" width="8.140625" style="26" customWidth="1"/>
    <col min="12519" max="12520" width="7.42578125" style="26" customWidth="1"/>
    <col min="12521" max="12522" width="8" style="26" customWidth="1"/>
    <col min="12523" max="12524" width="7.140625" style="26" customWidth="1"/>
    <col min="12525" max="12526" width="7.5703125" style="26" customWidth="1"/>
    <col min="12527" max="12528" width="6.85546875" style="26" customWidth="1"/>
    <col min="12529" max="12530" width="8" style="26" customWidth="1"/>
    <col min="12531" max="12531" width="12.85546875" style="26" customWidth="1"/>
    <col min="12532" max="12543" width="8" style="26" customWidth="1"/>
    <col min="12544" max="12555" width="8.85546875" style="26" customWidth="1"/>
    <col min="12556" max="12759" width="9.140625" style="26"/>
    <col min="12760" max="12760" width="12.85546875" style="26" customWidth="1"/>
    <col min="12761" max="12761" width="11.140625" style="26" customWidth="1"/>
    <col min="12762" max="12762" width="10.5703125" style="26" customWidth="1"/>
    <col min="12763" max="12764" width="8.42578125" style="26" customWidth="1"/>
    <col min="12765" max="12766" width="6.85546875" style="26" customWidth="1"/>
    <col min="12767" max="12772" width="7.5703125" style="26" customWidth="1"/>
    <col min="12773" max="12773" width="8.7109375" style="26" customWidth="1"/>
    <col min="12774" max="12774" width="8.140625" style="26" customWidth="1"/>
    <col min="12775" max="12776" width="7.42578125" style="26" customWidth="1"/>
    <col min="12777" max="12778" width="8" style="26" customWidth="1"/>
    <col min="12779" max="12780" width="7.140625" style="26" customWidth="1"/>
    <col min="12781" max="12782" width="7.5703125" style="26" customWidth="1"/>
    <col min="12783" max="12784" width="6.85546875" style="26" customWidth="1"/>
    <col min="12785" max="12786" width="8" style="26" customWidth="1"/>
    <col min="12787" max="12787" width="12.85546875" style="26" customWidth="1"/>
    <col min="12788" max="12799" width="8" style="26" customWidth="1"/>
    <col min="12800" max="12811" width="8.85546875" style="26" customWidth="1"/>
    <col min="12812" max="13015" width="9.140625" style="26"/>
    <col min="13016" max="13016" width="12.85546875" style="26" customWidth="1"/>
    <col min="13017" max="13017" width="11.140625" style="26" customWidth="1"/>
    <col min="13018" max="13018" width="10.5703125" style="26" customWidth="1"/>
    <col min="13019" max="13020" width="8.42578125" style="26" customWidth="1"/>
    <col min="13021" max="13022" width="6.85546875" style="26" customWidth="1"/>
    <col min="13023" max="13028" width="7.5703125" style="26" customWidth="1"/>
    <col min="13029" max="13029" width="8.7109375" style="26" customWidth="1"/>
    <col min="13030" max="13030" width="8.140625" style="26" customWidth="1"/>
    <col min="13031" max="13032" width="7.42578125" style="26" customWidth="1"/>
    <col min="13033" max="13034" width="8" style="26" customWidth="1"/>
    <col min="13035" max="13036" width="7.140625" style="26" customWidth="1"/>
    <col min="13037" max="13038" width="7.5703125" style="26" customWidth="1"/>
    <col min="13039" max="13040" width="6.85546875" style="26" customWidth="1"/>
    <col min="13041" max="13042" width="8" style="26" customWidth="1"/>
    <col min="13043" max="13043" width="12.85546875" style="26" customWidth="1"/>
    <col min="13044" max="13055" width="8" style="26" customWidth="1"/>
    <col min="13056" max="13067" width="8.85546875" style="26" customWidth="1"/>
    <col min="13068" max="13271" width="9.140625" style="26"/>
    <col min="13272" max="13272" width="12.85546875" style="26" customWidth="1"/>
    <col min="13273" max="13273" width="11.140625" style="26" customWidth="1"/>
    <col min="13274" max="13274" width="10.5703125" style="26" customWidth="1"/>
    <col min="13275" max="13276" width="8.42578125" style="26" customWidth="1"/>
    <col min="13277" max="13278" width="6.85546875" style="26" customWidth="1"/>
    <col min="13279" max="13284" width="7.5703125" style="26" customWidth="1"/>
    <col min="13285" max="13285" width="8.7109375" style="26" customWidth="1"/>
    <col min="13286" max="13286" width="8.140625" style="26" customWidth="1"/>
    <col min="13287" max="13288" width="7.42578125" style="26" customWidth="1"/>
    <col min="13289" max="13290" width="8" style="26" customWidth="1"/>
    <col min="13291" max="13292" width="7.140625" style="26" customWidth="1"/>
    <col min="13293" max="13294" width="7.5703125" style="26" customWidth="1"/>
    <col min="13295" max="13296" width="6.85546875" style="26" customWidth="1"/>
    <col min="13297" max="13298" width="8" style="26" customWidth="1"/>
    <col min="13299" max="13299" width="12.85546875" style="26" customWidth="1"/>
    <col min="13300" max="13311" width="8" style="26" customWidth="1"/>
    <col min="13312" max="13323" width="8.85546875" style="26" customWidth="1"/>
    <col min="13324" max="13527" width="9.140625" style="26"/>
    <col min="13528" max="13528" width="12.85546875" style="26" customWidth="1"/>
    <col min="13529" max="13529" width="11.140625" style="26" customWidth="1"/>
    <col min="13530" max="13530" width="10.5703125" style="26" customWidth="1"/>
    <col min="13531" max="13532" width="8.42578125" style="26" customWidth="1"/>
    <col min="13533" max="13534" width="6.85546875" style="26" customWidth="1"/>
    <col min="13535" max="13540" width="7.5703125" style="26" customWidth="1"/>
    <col min="13541" max="13541" width="8.7109375" style="26" customWidth="1"/>
    <col min="13542" max="13542" width="8.140625" style="26" customWidth="1"/>
    <col min="13543" max="13544" width="7.42578125" style="26" customWidth="1"/>
    <col min="13545" max="13546" width="8" style="26" customWidth="1"/>
    <col min="13547" max="13548" width="7.140625" style="26" customWidth="1"/>
    <col min="13549" max="13550" width="7.5703125" style="26" customWidth="1"/>
    <col min="13551" max="13552" width="6.85546875" style="26" customWidth="1"/>
    <col min="13553" max="13554" width="8" style="26" customWidth="1"/>
    <col min="13555" max="13555" width="12.85546875" style="26" customWidth="1"/>
    <col min="13556" max="13567" width="8" style="26" customWidth="1"/>
    <col min="13568" max="13579" width="8.85546875" style="26" customWidth="1"/>
    <col min="13580" max="13783" width="9.140625" style="26"/>
    <col min="13784" max="13784" width="12.85546875" style="26" customWidth="1"/>
    <col min="13785" max="13785" width="11.140625" style="26" customWidth="1"/>
    <col min="13786" max="13786" width="10.5703125" style="26" customWidth="1"/>
    <col min="13787" max="13788" width="8.42578125" style="26" customWidth="1"/>
    <col min="13789" max="13790" width="6.85546875" style="26" customWidth="1"/>
    <col min="13791" max="13796" width="7.5703125" style="26" customWidth="1"/>
    <col min="13797" max="13797" width="8.7109375" style="26" customWidth="1"/>
    <col min="13798" max="13798" width="8.140625" style="26" customWidth="1"/>
    <col min="13799" max="13800" width="7.42578125" style="26" customWidth="1"/>
    <col min="13801" max="13802" width="8" style="26" customWidth="1"/>
    <col min="13803" max="13804" width="7.140625" style="26" customWidth="1"/>
    <col min="13805" max="13806" width="7.5703125" style="26" customWidth="1"/>
    <col min="13807" max="13808" width="6.85546875" style="26" customWidth="1"/>
    <col min="13809" max="13810" width="8" style="26" customWidth="1"/>
    <col min="13811" max="13811" width="12.85546875" style="26" customWidth="1"/>
    <col min="13812" max="13823" width="8" style="26" customWidth="1"/>
    <col min="13824" max="13835" width="8.85546875" style="26" customWidth="1"/>
    <col min="13836" max="14039" width="9.140625" style="26"/>
    <col min="14040" max="14040" width="12.85546875" style="26" customWidth="1"/>
    <col min="14041" max="14041" width="11.140625" style="26" customWidth="1"/>
    <col min="14042" max="14042" width="10.5703125" style="26" customWidth="1"/>
    <col min="14043" max="14044" width="8.42578125" style="26" customWidth="1"/>
    <col min="14045" max="14046" width="6.85546875" style="26" customWidth="1"/>
    <col min="14047" max="14052" width="7.5703125" style="26" customWidth="1"/>
    <col min="14053" max="14053" width="8.7109375" style="26" customWidth="1"/>
    <col min="14054" max="14054" width="8.140625" style="26" customWidth="1"/>
    <col min="14055" max="14056" width="7.42578125" style="26" customWidth="1"/>
    <col min="14057" max="14058" width="8" style="26" customWidth="1"/>
    <col min="14059" max="14060" width="7.140625" style="26" customWidth="1"/>
    <col min="14061" max="14062" width="7.5703125" style="26" customWidth="1"/>
    <col min="14063" max="14064" width="6.85546875" style="26" customWidth="1"/>
    <col min="14065" max="14066" width="8" style="26" customWidth="1"/>
    <col min="14067" max="14067" width="12.85546875" style="26" customWidth="1"/>
    <col min="14068" max="14079" width="8" style="26" customWidth="1"/>
    <col min="14080" max="14091" width="8.85546875" style="26" customWidth="1"/>
    <col min="14092" max="14295" width="9.140625" style="26"/>
    <col min="14296" max="14296" width="12.85546875" style="26" customWidth="1"/>
    <col min="14297" max="14297" width="11.140625" style="26" customWidth="1"/>
    <col min="14298" max="14298" width="10.5703125" style="26" customWidth="1"/>
    <col min="14299" max="14300" width="8.42578125" style="26" customWidth="1"/>
    <col min="14301" max="14302" width="6.85546875" style="26" customWidth="1"/>
    <col min="14303" max="14308" width="7.5703125" style="26" customWidth="1"/>
    <col min="14309" max="14309" width="8.7109375" style="26" customWidth="1"/>
    <col min="14310" max="14310" width="8.140625" style="26" customWidth="1"/>
    <col min="14311" max="14312" width="7.42578125" style="26" customWidth="1"/>
    <col min="14313" max="14314" width="8" style="26" customWidth="1"/>
    <col min="14315" max="14316" width="7.140625" style="26" customWidth="1"/>
    <col min="14317" max="14318" width="7.5703125" style="26" customWidth="1"/>
    <col min="14319" max="14320" width="6.85546875" style="26" customWidth="1"/>
    <col min="14321" max="14322" width="8" style="26" customWidth="1"/>
    <col min="14323" max="14323" width="12.85546875" style="26" customWidth="1"/>
    <col min="14324" max="14335" width="8" style="26" customWidth="1"/>
    <col min="14336" max="14347" width="8.85546875" style="26" customWidth="1"/>
    <col min="14348" max="14551" width="9.140625" style="26"/>
    <col min="14552" max="14552" width="12.85546875" style="26" customWidth="1"/>
    <col min="14553" max="14553" width="11.140625" style="26" customWidth="1"/>
    <col min="14554" max="14554" width="10.5703125" style="26" customWidth="1"/>
    <col min="14555" max="14556" width="8.42578125" style="26" customWidth="1"/>
    <col min="14557" max="14558" width="6.85546875" style="26" customWidth="1"/>
    <col min="14559" max="14564" width="7.5703125" style="26" customWidth="1"/>
    <col min="14565" max="14565" width="8.7109375" style="26" customWidth="1"/>
    <col min="14566" max="14566" width="8.140625" style="26" customWidth="1"/>
    <col min="14567" max="14568" width="7.42578125" style="26" customWidth="1"/>
    <col min="14569" max="14570" width="8" style="26" customWidth="1"/>
    <col min="14571" max="14572" width="7.140625" style="26" customWidth="1"/>
    <col min="14573" max="14574" width="7.5703125" style="26" customWidth="1"/>
    <col min="14575" max="14576" width="6.85546875" style="26" customWidth="1"/>
    <col min="14577" max="14578" width="8" style="26" customWidth="1"/>
    <col min="14579" max="14579" width="12.85546875" style="26" customWidth="1"/>
    <col min="14580" max="14591" width="8" style="26" customWidth="1"/>
    <col min="14592" max="14603" width="8.85546875" style="26" customWidth="1"/>
    <col min="14604" max="14807" width="9.140625" style="26"/>
    <col min="14808" max="14808" width="12.85546875" style="26" customWidth="1"/>
    <col min="14809" max="14809" width="11.140625" style="26" customWidth="1"/>
    <col min="14810" max="14810" width="10.5703125" style="26" customWidth="1"/>
    <col min="14811" max="14812" width="8.42578125" style="26" customWidth="1"/>
    <col min="14813" max="14814" width="6.85546875" style="26" customWidth="1"/>
    <col min="14815" max="14820" width="7.5703125" style="26" customWidth="1"/>
    <col min="14821" max="14821" width="8.7109375" style="26" customWidth="1"/>
    <col min="14822" max="14822" width="8.140625" style="26" customWidth="1"/>
    <col min="14823" max="14824" width="7.42578125" style="26" customWidth="1"/>
    <col min="14825" max="14826" width="8" style="26" customWidth="1"/>
    <col min="14827" max="14828" width="7.140625" style="26" customWidth="1"/>
    <col min="14829" max="14830" width="7.5703125" style="26" customWidth="1"/>
    <col min="14831" max="14832" width="6.85546875" style="26" customWidth="1"/>
    <col min="14833" max="14834" width="8" style="26" customWidth="1"/>
    <col min="14835" max="14835" width="12.85546875" style="26" customWidth="1"/>
    <col min="14836" max="14847" width="8" style="26" customWidth="1"/>
    <col min="14848" max="14859" width="8.85546875" style="26" customWidth="1"/>
    <col min="14860" max="15063" width="9.140625" style="26"/>
    <col min="15064" max="15064" width="12.85546875" style="26" customWidth="1"/>
    <col min="15065" max="15065" width="11.140625" style="26" customWidth="1"/>
    <col min="15066" max="15066" width="10.5703125" style="26" customWidth="1"/>
    <col min="15067" max="15068" width="8.42578125" style="26" customWidth="1"/>
    <col min="15069" max="15070" width="6.85546875" style="26" customWidth="1"/>
    <col min="15071" max="15076" width="7.5703125" style="26" customWidth="1"/>
    <col min="15077" max="15077" width="8.7109375" style="26" customWidth="1"/>
    <col min="15078" max="15078" width="8.140625" style="26" customWidth="1"/>
    <col min="15079" max="15080" width="7.42578125" style="26" customWidth="1"/>
    <col min="15081" max="15082" width="8" style="26" customWidth="1"/>
    <col min="15083" max="15084" width="7.140625" style="26" customWidth="1"/>
    <col min="15085" max="15086" width="7.5703125" style="26" customWidth="1"/>
    <col min="15087" max="15088" width="6.85546875" style="26" customWidth="1"/>
    <col min="15089" max="15090" width="8" style="26" customWidth="1"/>
    <col min="15091" max="15091" width="12.85546875" style="26" customWidth="1"/>
    <col min="15092" max="15103" width="8" style="26" customWidth="1"/>
    <col min="15104" max="15115" width="8.85546875" style="26" customWidth="1"/>
    <col min="15116" max="15319" width="9.140625" style="26"/>
    <col min="15320" max="15320" width="12.85546875" style="26" customWidth="1"/>
    <col min="15321" max="15321" width="11.140625" style="26" customWidth="1"/>
    <col min="15322" max="15322" width="10.5703125" style="26" customWidth="1"/>
    <col min="15323" max="15324" width="8.42578125" style="26" customWidth="1"/>
    <col min="15325" max="15326" width="6.85546875" style="26" customWidth="1"/>
    <col min="15327" max="15332" width="7.5703125" style="26" customWidth="1"/>
    <col min="15333" max="15333" width="8.7109375" style="26" customWidth="1"/>
    <col min="15334" max="15334" width="8.140625" style="26" customWidth="1"/>
    <col min="15335" max="15336" width="7.42578125" style="26" customWidth="1"/>
    <col min="15337" max="15338" width="8" style="26" customWidth="1"/>
    <col min="15339" max="15340" width="7.140625" style="26" customWidth="1"/>
    <col min="15341" max="15342" width="7.5703125" style="26" customWidth="1"/>
    <col min="15343" max="15344" width="6.85546875" style="26" customWidth="1"/>
    <col min="15345" max="15346" width="8" style="26" customWidth="1"/>
    <col min="15347" max="15347" width="12.85546875" style="26" customWidth="1"/>
    <col min="15348" max="15359" width="8" style="26" customWidth="1"/>
    <col min="15360" max="15371" width="8.85546875" style="26" customWidth="1"/>
    <col min="15372" max="15575" width="9.140625" style="26"/>
    <col min="15576" max="15576" width="12.85546875" style="26" customWidth="1"/>
    <col min="15577" max="15577" width="11.140625" style="26" customWidth="1"/>
    <col min="15578" max="15578" width="10.5703125" style="26" customWidth="1"/>
    <col min="15579" max="15580" width="8.42578125" style="26" customWidth="1"/>
    <col min="15581" max="15582" width="6.85546875" style="26" customWidth="1"/>
    <col min="15583" max="15588" width="7.5703125" style="26" customWidth="1"/>
    <col min="15589" max="15589" width="8.7109375" style="26" customWidth="1"/>
    <col min="15590" max="15590" width="8.140625" style="26" customWidth="1"/>
    <col min="15591" max="15592" width="7.42578125" style="26" customWidth="1"/>
    <col min="15593" max="15594" width="8" style="26" customWidth="1"/>
    <col min="15595" max="15596" width="7.140625" style="26" customWidth="1"/>
    <col min="15597" max="15598" width="7.5703125" style="26" customWidth="1"/>
    <col min="15599" max="15600" width="6.85546875" style="26" customWidth="1"/>
    <col min="15601" max="15602" width="8" style="26" customWidth="1"/>
    <col min="15603" max="15603" width="12.85546875" style="26" customWidth="1"/>
    <col min="15604" max="15615" width="8" style="26" customWidth="1"/>
    <col min="15616" max="15627" width="8.85546875" style="26" customWidth="1"/>
    <col min="15628" max="15831" width="9.140625" style="26"/>
    <col min="15832" max="15832" width="12.85546875" style="26" customWidth="1"/>
    <col min="15833" max="15833" width="11.140625" style="26" customWidth="1"/>
    <col min="15834" max="15834" width="10.5703125" style="26" customWidth="1"/>
    <col min="15835" max="15836" width="8.42578125" style="26" customWidth="1"/>
    <col min="15837" max="15838" width="6.85546875" style="26" customWidth="1"/>
    <col min="15839" max="15844" width="7.5703125" style="26" customWidth="1"/>
    <col min="15845" max="15845" width="8.7109375" style="26" customWidth="1"/>
    <col min="15846" max="15846" width="8.140625" style="26" customWidth="1"/>
    <col min="15847" max="15848" width="7.42578125" style="26" customWidth="1"/>
    <col min="15849" max="15850" width="8" style="26" customWidth="1"/>
    <col min="15851" max="15852" width="7.140625" style="26" customWidth="1"/>
    <col min="15853" max="15854" width="7.5703125" style="26" customWidth="1"/>
    <col min="15855" max="15856" width="6.85546875" style="26" customWidth="1"/>
    <col min="15857" max="15858" width="8" style="26" customWidth="1"/>
    <col min="15859" max="15859" width="12.85546875" style="26" customWidth="1"/>
    <col min="15860" max="15871" width="8" style="26" customWidth="1"/>
    <col min="15872" max="15883" width="8.85546875" style="26" customWidth="1"/>
    <col min="15884" max="16087" width="9.140625" style="26"/>
    <col min="16088" max="16088" width="12.85546875" style="26" customWidth="1"/>
    <col min="16089" max="16089" width="11.140625" style="26" customWidth="1"/>
    <col min="16090" max="16090" width="10.5703125" style="26" customWidth="1"/>
    <col min="16091" max="16092" width="8.42578125" style="26" customWidth="1"/>
    <col min="16093" max="16094" width="6.85546875" style="26" customWidth="1"/>
    <col min="16095" max="16100" width="7.5703125" style="26" customWidth="1"/>
    <col min="16101" max="16101" width="8.7109375" style="26" customWidth="1"/>
    <col min="16102" max="16102" width="8.140625" style="26" customWidth="1"/>
    <col min="16103" max="16104" width="7.42578125" style="26" customWidth="1"/>
    <col min="16105" max="16106" width="8" style="26" customWidth="1"/>
    <col min="16107" max="16108" width="7.140625" style="26" customWidth="1"/>
    <col min="16109" max="16110" width="7.5703125" style="26" customWidth="1"/>
    <col min="16111" max="16112" width="6.85546875" style="26" customWidth="1"/>
    <col min="16113" max="16114" width="8" style="26" customWidth="1"/>
    <col min="16115" max="16115" width="12.85546875" style="26" customWidth="1"/>
    <col min="16116" max="16127" width="8" style="26" customWidth="1"/>
    <col min="16128" max="16139" width="8.85546875" style="26" customWidth="1"/>
    <col min="16140" max="16384" width="9.140625" style="26"/>
  </cols>
  <sheetData>
    <row r="1" spans="1:25" s="223" customFormat="1" ht="24.95" customHeight="1" x14ac:dyDescent="0.15">
      <c r="M1" s="21"/>
      <c r="N1" s="21"/>
      <c r="X1" s="21"/>
    </row>
    <row r="2" spans="1:25" s="223" customFormat="1" ht="24.95" customHeight="1" x14ac:dyDescent="0.15">
      <c r="M2" s="21"/>
      <c r="N2" s="21"/>
    </row>
    <row r="3" spans="1:25" s="224" customFormat="1" ht="76.5" customHeight="1" x14ac:dyDescent="0.15">
      <c r="A3" s="367" t="s">
        <v>249</v>
      </c>
      <c r="B3" s="367"/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7"/>
      <c r="N3" s="368" t="s">
        <v>250</v>
      </c>
      <c r="O3" s="368"/>
      <c r="P3" s="368"/>
      <c r="Q3" s="368"/>
      <c r="R3" s="368"/>
      <c r="S3" s="368"/>
      <c r="T3" s="368"/>
      <c r="U3" s="368"/>
      <c r="V3" s="368"/>
      <c r="W3" s="368"/>
      <c r="X3" s="368"/>
      <c r="Y3" s="290"/>
    </row>
    <row r="4" spans="1:25" ht="23.1" customHeight="1" x14ac:dyDescent="0.45">
      <c r="A4" s="225"/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</row>
    <row r="5" spans="1:25" s="27" customFormat="1" ht="15" customHeight="1" x14ac:dyDescent="0.2">
      <c r="A5" s="194" t="s">
        <v>325</v>
      </c>
      <c r="B5" s="194"/>
      <c r="C5" s="194"/>
      <c r="D5" s="194"/>
      <c r="E5" s="194" t="s">
        <v>33</v>
      </c>
      <c r="F5" s="194"/>
      <c r="G5" s="194" t="s">
        <v>33</v>
      </c>
      <c r="H5" s="194" t="s">
        <v>33</v>
      </c>
      <c r="I5" s="194"/>
      <c r="J5" s="194" t="s">
        <v>33</v>
      </c>
      <c r="K5" s="194"/>
      <c r="L5" s="194"/>
      <c r="M5" s="227" t="s">
        <v>328</v>
      </c>
      <c r="N5" s="194" t="s">
        <v>325</v>
      </c>
      <c r="O5" s="194"/>
      <c r="P5" s="194"/>
      <c r="Q5" s="194" t="s">
        <v>33</v>
      </c>
      <c r="R5" s="194"/>
      <c r="S5" s="228"/>
      <c r="T5" s="194"/>
      <c r="U5" s="194" t="s">
        <v>33</v>
      </c>
      <c r="V5" s="194"/>
      <c r="X5" s="193" t="s">
        <v>328</v>
      </c>
    </row>
    <row r="6" spans="1:25" s="24" customFormat="1" ht="21" customHeight="1" x14ac:dyDescent="0.15">
      <c r="A6" s="356" t="s">
        <v>245</v>
      </c>
      <c r="B6" s="371" t="s">
        <v>239</v>
      </c>
      <c r="C6" s="338"/>
      <c r="D6" s="332" t="s">
        <v>246</v>
      </c>
      <c r="E6" s="333"/>
      <c r="F6" s="333"/>
      <c r="G6" s="333"/>
      <c r="H6" s="333"/>
      <c r="I6" s="333"/>
      <c r="J6" s="333"/>
      <c r="K6" s="333"/>
      <c r="L6" s="333"/>
      <c r="M6" s="333"/>
      <c r="N6" s="356" t="s">
        <v>245</v>
      </c>
      <c r="O6" s="332" t="s">
        <v>240</v>
      </c>
      <c r="P6" s="333"/>
      <c r="Q6" s="333"/>
      <c r="R6" s="333"/>
      <c r="S6" s="333"/>
      <c r="T6" s="333"/>
      <c r="U6" s="333"/>
      <c r="V6" s="333"/>
      <c r="W6" s="333"/>
      <c r="X6" s="333"/>
    </row>
    <row r="7" spans="1:25" s="24" customFormat="1" ht="14.25" customHeight="1" x14ac:dyDescent="0.15">
      <c r="A7" s="357"/>
      <c r="B7" s="341"/>
      <c r="C7" s="339"/>
      <c r="D7" s="200"/>
      <c r="E7" s="199"/>
      <c r="F7" s="341" t="s">
        <v>242</v>
      </c>
      <c r="G7" s="339"/>
      <c r="H7" s="342" t="s">
        <v>243</v>
      </c>
      <c r="I7" s="343"/>
      <c r="J7" s="359" t="s">
        <v>244</v>
      </c>
      <c r="K7" s="357"/>
      <c r="L7" s="342" t="s">
        <v>262</v>
      </c>
      <c r="M7" s="349"/>
      <c r="N7" s="357"/>
      <c r="O7" s="342" t="s">
        <v>129</v>
      </c>
      <c r="P7" s="349"/>
      <c r="Q7" s="328" t="s">
        <v>130</v>
      </c>
      <c r="R7" s="329"/>
      <c r="S7" s="328" t="s">
        <v>131</v>
      </c>
      <c r="T7" s="329"/>
      <c r="U7" s="304" t="s">
        <v>132</v>
      </c>
      <c r="V7" s="305"/>
      <c r="W7" s="314" t="s">
        <v>255</v>
      </c>
      <c r="X7" s="315"/>
    </row>
    <row r="8" spans="1:25" s="24" customFormat="1" ht="16.5" x14ac:dyDescent="0.15">
      <c r="A8" s="357"/>
      <c r="B8" s="341"/>
      <c r="C8" s="339"/>
      <c r="D8" s="198"/>
      <c r="E8" s="199"/>
      <c r="F8" s="341" t="s">
        <v>261</v>
      </c>
      <c r="G8" s="339"/>
      <c r="H8" s="198"/>
      <c r="I8" s="199"/>
      <c r="J8" s="342"/>
      <c r="K8" s="343"/>
      <c r="L8" s="369"/>
      <c r="M8" s="370"/>
      <c r="N8" s="357"/>
      <c r="O8" s="342" t="s">
        <v>95</v>
      </c>
      <c r="P8" s="349"/>
      <c r="Q8" s="328" t="s">
        <v>137</v>
      </c>
      <c r="R8" s="329"/>
      <c r="S8" s="328" t="s">
        <v>123</v>
      </c>
      <c r="T8" s="329"/>
      <c r="U8" s="314" t="s">
        <v>96</v>
      </c>
      <c r="V8" s="315"/>
      <c r="W8" s="314" t="s">
        <v>256</v>
      </c>
      <c r="X8" s="315"/>
    </row>
    <row r="9" spans="1:25" s="229" customFormat="1" ht="12.75" customHeight="1" x14ac:dyDescent="0.15">
      <c r="A9" s="357"/>
      <c r="B9" s="341"/>
      <c r="C9" s="339"/>
      <c r="D9" s="354" t="s">
        <v>241</v>
      </c>
      <c r="E9" s="355"/>
      <c r="F9" s="341"/>
      <c r="G9" s="339"/>
      <c r="H9" s="342"/>
      <c r="I9" s="343"/>
      <c r="J9" s="359" t="s">
        <v>263</v>
      </c>
      <c r="K9" s="357"/>
      <c r="L9" s="369"/>
      <c r="M9" s="370"/>
      <c r="N9" s="357"/>
      <c r="O9" s="330" t="s">
        <v>140</v>
      </c>
      <c r="P9" s="344"/>
      <c r="Q9" s="182"/>
      <c r="R9" s="183"/>
      <c r="S9" s="285"/>
      <c r="T9" s="286"/>
      <c r="U9" s="320"/>
      <c r="V9" s="321"/>
      <c r="W9" s="316"/>
      <c r="X9" s="317"/>
    </row>
    <row r="10" spans="1:25" s="229" customFormat="1" ht="12.75" customHeight="1" x14ac:dyDescent="0.15">
      <c r="A10" s="357"/>
      <c r="B10" s="341"/>
      <c r="C10" s="339"/>
      <c r="D10" s="230"/>
      <c r="E10" s="231"/>
      <c r="F10" s="354"/>
      <c r="G10" s="355"/>
      <c r="H10" s="232"/>
      <c r="I10" s="233"/>
      <c r="J10" s="234"/>
      <c r="K10" s="235"/>
      <c r="L10" s="232"/>
      <c r="M10" s="236"/>
      <c r="N10" s="357"/>
      <c r="O10" s="201" t="s">
        <v>121</v>
      </c>
      <c r="P10" s="202"/>
      <c r="Q10" s="182"/>
      <c r="R10" s="183"/>
      <c r="S10" s="285"/>
      <c r="T10" s="286"/>
      <c r="U10" s="322"/>
      <c r="V10" s="323"/>
      <c r="W10" s="318"/>
      <c r="X10" s="319"/>
    </row>
    <row r="11" spans="1:25" s="229" customFormat="1" ht="12.75" customHeight="1" x14ac:dyDescent="0.15">
      <c r="A11" s="357"/>
      <c r="B11" s="341"/>
      <c r="C11" s="339"/>
      <c r="D11" s="230"/>
      <c r="E11" s="231"/>
      <c r="F11" s="230"/>
      <c r="G11" s="231"/>
      <c r="H11" s="232"/>
      <c r="I11" s="233"/>
      <c r="J11" s="234"/>
      <c r="K11" s="235"/>
      <c r="L11" s="232"/>
      <c r="M11" s="236"/>
      <c r="N11" s="357"/>
      <c r="O11" s="201" t="s">
        <v>122</v>
      </c>
      <c r="P11" s="202"/>
      <c r="Q11" s="347" t="s">
        <v>146</v>
      </c>
      <c r="R11" s="348"/>
      <c r="S11" s="330" t="s">
        <v>147</v>
      </c>
      <c r="T11" s="331"/>
      <c r="U11" s="320" t="s">
        <v>254</v>
      </c>
      <c r="V11" s="321"/>
      <c r="W11" s="316" t="s">
        <v>257</v>
      </c>
      <c r="X11" s="317"/>
    </row>
    <row r="12" spans="1:25" s="239" customFormat="1" ht="15" customHeight="1" x14ac:dyDescent="0.15">
      <c r="A12" s="357"/>
      <c r="B12" s="360"/>
      <c r="C12" s="361"/>
      <c r="D12" s="360" t="s">
        <v>248</v>
      </c>
      <c r="E12" s="361"/>
      <c r="F12" s="237"/>
      <c r="G12" s="238"/>
      <c r="H12" s="237"/>
      <c r="I12" s="238"/>
      <c r="J12" s="362"/>
      <c r="K12" s="363"/>
      <c r="L12" s="364"/>
      <c r="M12" s="365"/>
      <c r="N12" s="357"/>
      <c r="O12" s="350" t="s">
        <v>153</v>
      </c>
      <c r="P12" s="351"/>
      <c r="Q12" s="352" t="s">
        <v>98</v>
      </c>
      <c r="R12" s="353"/>
      <c r="S12" s="352" t="s">
        <v>99</v>
      </c>
      <c r="T12" s="353"/>
      <c r="U12" s="322"/>
      <c r="V12" s="323"/>
      <c r="W12" s="318"/>
      <c r="X12" s="319"/>
    </row>
    <row r="13" spans="1:25" s="24" customFormat="1" ht="24.75" customHeight="1" x14ac:dyDescent="0.15">
      <c r="A13" s="357"/>
      <c r="B13" s="139" t="s">
        <v>3</v>
      </c>
      <c r="C13" s="139" t="s">
        <v>6</v>
      </c>
      <c r="D13" s="139" t="s">
        <v>3</v>
      </c>
      <c r="E13" s="139" t="s">
        <v>6</v>
      </c>
      <c r="F13" s="139" t="s">
        <v>3</v>
      </c>
      <c r="G13" s="139" t="s">
        <v>6</v>
      </c>
      <c r="H13" s="139" t="s">
        <v>3</v>
      </c>
      <c r="I13" s="139" t="s">
        <v>6</v>
      </c>
      <c r="J13" s="139" t="s">
        <v>3</v>
      </c>
      <c r="K13" s="139" t="s">
        <v>6</v>
      </c>
      <c r="L13" s="139" t="s">
        <v>3</v>
      </c>
      <c r="M13" s="142" t="s">
        <v>6</v>
      </c>
      <c r="N13" s="357"/>
      <c r="O13" s="287" t="s">
        <v>3</v>
      </c>
      <c r="P13" s="287" t="s">
        <v>6</v>
      </c>
      <c r="Q13" s="287" t="s">
        <v>3</v>
      </c>
      <c r="R13" s="287" t="s">
        <v>6</v>
      </c>
      <c r="S13" s="287" t="s">
        <v>3</v>
      </c>
      <c r="T13" s="287" t="s">
        <v>6</v>
      </c>
      <c r="U13" s="287" t="s">
        <v>3</v>
      </c>
      <c r="V13" s="287" t="s">
        <v>6</v>
      </c>
      <c r="W13" s="287" t="s">
        <v>3</v>
      </c>
      <c r="X13" s="287" t="s">
        <v>6</v>
      </c>
    </row>
    <row r="14" spans="1:25" s="240" customFormat="1" ht="16.5" customHeight="1" x14ac:dyDescent="0.15">
      <c r="A14" s="358"/>
      <c r="B14" s="210" t="s">
        <v>155</v>
      </c>
      <c r="C14" s="210" t="s">
        <v>156</v>
      </c>
      <c r="D14" s="210" t="s">
        <v>155</v>
      </c>
      <c r="E14" s="210" t="s">
        <v>156</v>
      </c>
      <c r="F14" s="210" t="s">
        <v>155</v>
      </c>
      <c r="G14" s="210" t="s">
        <v>156</v>
      </c>
      <c r="H14" s="210" t="s">
        <v>155</v>
      </c>
      <c r="I14" s="210" t="s">
        <v>156</v>
      </c>
      <c r="J14" s="210" t="s">
        <v>155</v>
      </c>
      <c r="K14" s="210" t="s">
        <v>156</v>
      </c>
      <c r="L14" s="210" t="s">
        <v>155</v>
      </c>
      <c r="M14" s="211" t="s">
        <v>156</v>
      </c>
      <c r="N14" s="358"/>
      <c r="O14" s="210" t="s">
        <v>155</v>
      </c>
      <c r="P14" s="210" t="s">
        <v>156</v>
      </c>
      <c r="Q14" s="210" t="s">
        <v>155</v>
      </c>
      <c r="R14" s="210" t="s">
        <v>156</v>
      </c>
      <c r="S14" s="210" t="s">
        <v>155</v>
      </c>
      <c r="T14" s="210" t="s">
        <v>156</v>
      </c>
      <c r="U14" s="210" t="s">
        <v>155</v>
      </c>
      <c r="V14" s="210" t="s">
        <v>156</v>
      </c>
      <c r="W14" s="210" t="s">
        <v>155</v>
      </c>
      <c r="X14" s="210" t="s">
        <v>156</v>
      </c>
    </row>
    <row r="15" spans="1:25" ht="27" hidden="1" customHeight="1" x14ac:dyDescent="0.25">
      <c r="A15" s="28">
        <v>2008</v>
      </c>
      <c r="B15" s="31">
        <v>30</v>
      </c>
      <c r="C15" s="31">
        <v>1263</v>
      </c>
      <c r="D15" s="31">
        <v>8</v>
      </c>
      <c r="E15" s="31">
        <v>165</v>
      </c>
      <c r="F15" s="31">
        <v>3</v>
      </c>
      <c r="G15" s="31">
        <v>313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173">
        <v>0</v>
      </c>
      <c r="N15" s="28">
        <v>2008</v>
      </c>
      <c r="O15" s="31" t="s">
        <v>72</v>
      </c>
      <c r="P15" s="31" t="s">
        <v>72</v>
      </c>
      <c r="Q15" s="31">
        <v>1</v>
      </c>
      <c r="R15" s="31" t="s">
        <v>70</v>
      </c>
      <c r="S15" s="31">
        <v>3</v>
      </c>
      <c r="T15" s="31">
        <v>50</v>
      </c>
      <c r="U15" s="31">
        <v>2</v>
      </c>
      <c r="V15" s="31" t="s">
        <v>70</v>
      </c>
      <c r="W15" s="31">
        <v>2</v>
      </c>
      <c r="X15" s="31" t="s">
        <v>70</v>
      </c>
    </row>
    <row r="16" spans="1:25" ht="27" hidden="1" customHeight="1" x14ac:dyDescent="0.25">
      <c r="A16" s="28">
        <v>2009</v>
      </c>
      <c r="B16" s="31">
        <v>30</v>
      </c>
      <c r="C16" s="31">
        <v>1460</v>
      </c>
      <c r="D16" s="31">
        <v>8</v>
      </c>
      <c r="E16" s="31">
        <v>154</v>
      </c>
      <c r="F16" s="31">
        <v>3</v>
      </c>
      <c r="G16" s="31">
        <v>311</v>
      </c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173">
        <v>0</v>
      </c>
      <c r="N16" s="28">
        <v>2009</v>
      </c>
      <c r="O16" s="31" t="s">
        <v>72</v>
      </c>
      <c r="P16" s="31" t="s">
        <v>72</v>
      </c>
      <c r="Q16" s="31">
        <v>0</v>
      </c>
      <c r="R16" s="31">
        <v>0</v>
      </c>
      <c r="S16" s="31">
        <v>4</v>
      </c>
      <c r="T16" s="31">
        <v>66</v>
      </c>
      <c r="U16" s="31">
        <v>2</v>
      </c>
      <c r="V16" s="31" t="s">
        <v>70</v>
      </c>
      <c r="W16" s="31">
        <v>2</v>
      </c>
      <c r="X16" s="31" t="s">
        <v>70</v>
      </c>
    </row>
    <row r="17" spans="1:24" ht="27" hidden="1" customHeight="1" x14ac:dyDescent="0.25">
      <c r="A17" s="28">
        <v>2011</v>
      </c>
      <c r="B17" s="31">
        <v>35</v>
      </c>
      <c r="C17" s="31" t="s">
        <v>70</v>
      </c>
      <c r="D17" s="31">
        <v>12</v>
      </c>
      <c r="E17" s="31">
        <v>332</v>
      </c>
      <c r="F17" s="31">
        <v>2</v>
      </c>
      <c r="G17" s="31" t="s">
        <v>70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173">
        <v>0</v>
      </c>
      <c r="N17" s="28">
        <v>2011</v>
      </c>
      <c r="O17" s="31" t="s">
        <v>72</v>
      </c>
      <c r="P17" s="31" t="s">
        <v>72</v>
      </c>
      <c r="Q17" s="31">
        <v>0</v>
      </c>
      <c r="R17" s="212">
        <v>0</v>
      </c>
      <c r="S17" s="212">
        <v>6</v>
      </c>
      <c r="T17" s="212">
        <v>91</v>
      </c>
      <c r="U17" s="212">
        <v>1</v>
      </c>
      <c r="V17" s="212" t="s">
        <v>70</v>
      </c>
      <c r="W17" s="212">
        <v>3</v>
      </c>
      <c r="X17" s="212">
        <v>332</v>
      </c>
    </row>
    <row r="18" spans="1:24" ht="27" hidden="1" customHeight="1" x14ac:dyDescent="0.25">
      <c r="A18" s="28">
        <v>2012</v>
      </c>
      <c r="B18" s="31">
        <v>35</v>
      </c>
      <c r="C18" s="31">
        <v>1499</v>
      </c>
      <c r="D18" s="31">
        <v>1</v>
      </c>
      <c r="E18" s="31" t="s">
        <v>264</v>
      </c>
      <c r="F18" s="31">
        <v>1</v>
      </c>
      <c r="G18" s="31" t="s">
        <v>264</v>
      </c>
      <c r="H18" s="31">
        <v>0</v>
      </c>
      <c r="I18" s="31">
        <v>0</v>
      </c>
      <c r="J18" s="31">
        <v>0</v>
      </c>
      <c r="K18" s="31">
        <v>0</v>
      </c>
      <c r="L18" s="31">
        <v>0</v>
      </c>
      <c r="M18" s="173">
        <v>0</v>
      </c>
      <c r="N18" s="28">
        <v>2012</v>
      </c>
      <c r="O18" s="31" t="s">
        <v>72</v>
      </c>
      <c r="P18" s="31" t="s">
        <v>72</v>
      </c>
      <c r="Q18" s="31">
        <v>1</v>
      </c>
      <c r="R18" s="31" t="s">
        <v>70</v>
      </c>
      <c r="S18" s="31">
        <v>6</v>
      </c>
      <c r="T18" s="31">
        <v>93</v>
      </c>
      <c r="U18" s="31">
        <v>1</v>
      </c>
      <c r="V18" s="31" t="s">
        <v>70</v>
      </c>
      <c r="W18" s="31">
        <v>2</v>
      </c>
      <c r="X18" s="31" t="s">
        <v>70</v>
      </c>
    </row>
    <row r="19" spans="1:24" ht="27" customHeight="1" x14ac:dyDescent="0.25">
      <c r="A19" s="28">
        <v>2013</v>
      </c>
      <c r="B19" s="31">
        <v>41</v>
      </c>
      <c r="C19" s="31">
        <v>1613</v>
      </c>
      <c r="D19" s="31">
        <v>1</v>
      </c>
      <c r="E19" s="31" t="s">
        <v>264</v>
      </c>
      <c r="F19" s="31">
        <v>1</v>
      </c>
      <c r="G19" s="31" t="s">
        <v>264</v>
      </c>
      <c r="H19" s="31">
        <v>0</v>
      </c>
      <c r="I19" s="31">
        <v>0</v>
      </c>
      <c r="J19" s="31">
        <v>0</v>
      </c>
      <c r="K19" s="31">
        <v>0</v>
      </c>
      <c r="L19" s="31">
        <v>0</v>
      </c>
      <c r="M19" s="173">
        <v>0</v>
      </c>
      <c r="N19" s="28">
        <v>2013</v>
      </c>
      <c r="O19" s="31" t="s">
        <v>72</v>
      </c>
      <c r="P19" s="31" t="s">
        <v>72</v>
      </c>
      <c r="Q19" s="31">
        <v>3</v>
      </c>
      <c r="R19" s="31">
        <v>89</v>
      </c>
      <c r="S19" s="31">
        <v>6</v>
      </c>
      <c r="T19" s="31">
        <v>111</v>
      </c>
      <c r="U19" s="31">
        <v>1</v>
      </c>
      <c r="V19" s="31" t="s">
        <v>70</v>
      </c>
      <c r="W19" s="31">
        <v>1</v>
      </c>
      <c r="X19" s="31" t="s">
        <v>70</v>
      </c>
    </row>
    <row r="20" spans="1:24" ht="27" customHeight="1" x14ac:dyDescent="0.25">
      <c r="A20" s="28">
        <v>2014</v>
      </c>
      <c r="B20" s="31">
        <v>41</v>
      </c>
      <c r="C20" s="31">
        <v>1737</v>
      </c>
      <c r="D20" s="31">
        <v>1</v>
      </c>
      <c r="E20" s="31" t="s">
        <v>264</v>
      </c>
      <c r="F20" s="31">
        <v>0</v>
      </c>
      <c r="G20" s="31">
        <f t="shared" ref="G20:K20" si="0">SUM(G22:G31)</f>
        <v>0</v>
      </c>
      <c r="H20" s="31">
        <f t="shared" si="0"/>
        <v>0</v>
      </c>
      <c r="I20" s="31">
        <f t="shared" si="0"/>
        <v>0</v>
      </c>
      <c r="J20" s="31">
        <f t="shared" si="0"/>
        <v>0</v>
      </c>
      <c r="K20" s="31">
        <f t="shared" si="0"/>
        <v>0</v>
      </c>
      <c r="L20" s="31">
        <f t="shared" ref="L20" si="1">L22+L23+L24+L25+L26+L27+L28+L29+L30+L31</f>
        <v>1</v>
      </c>
      <c r="M20" s="173" t="s">
        <v>70</v>
      </c>
      <c r="N20" s="28">
        <v>2014</v>
      </c>
      <c r="O20" s="31">
        <f t="shared" ref="O20:P20" si="2">O22+O23+O24+O25+O26+O27+O28+O29+O30+O31</f>
        <v>0</v>
      </c>
      <c r="P20" s="31">
        <f t="shared" si="2"/>
        <v>0</v>
      </c>
      <c r="Q20" s="31">
        <f t="shared" ref="Q20" si="3">SUM(Q22:Q31)</f>
        <v>4</v>
      </c>
      <c r="R20" s="31">
        <v>102</v>
      </c>
      <c r="S20" s="31">
        <f t="shared" ref="S20:T20" si="4">SUM(S22:S31)</f>
        <v>5</v>
      </c>
      <c r="T20" s="31">
        <f t="shared" si="4"/>
        <v>118</v>
      </c>
      <c r="U20" s="31">
        <f t="shared" ref="U20" si="5">SUM(U22:U31)</f>
        <v>1</v>
      </c>
      <c r="V20" s="31" t="s">
        <v>70</v>
      </c>
      <c r="W20" s="31">
        <v>2</v>
      </c>
      <c r="X20" s="31" t="s">
        <v>70</v>
      </c>
    </row>
    <row r="21" spans="1:24" ht="16.5" hidden="1" customHeight="1" outlineLevel="1" x14ac:dyDescent="0.25">
      <c r="A21" s="28"/>
      <c r="B21" s="31">
        <v>47</v>
      </c>
      <c r="C21" s="31">
        <v>1915</v>
      </c>
      <c r="D21" s="31"/>
      <c r="E21" s="31"/>
      <c r="F21" s="31"/>
      <c r="G21" s="31"/>
      <c r="H21" s="31"/>
      <c r="I21" s="31"/>
      <c r="J21" s="31"/>
      <c r="K21" s="31"/>
      <c r="L21" s="173"/>
      <c r="M21" s="173"/>
      <c r="N21" s="28"/>
      <c r="O21" s="29"/>
      <c r="P21" s="29"/>
      <c r="Q21" s="175"/>
      <c r="R21" s="175"/>
      <c r="S21" s="29"/>
      <c r="T21" s="29"/>
      <c r="U21" s="29"/>
      <c r="V21" s="31"/>
      <c r="W21" s="29"/>
      <c r="X21" s="31"/>
    </row>
    <row r="22" spans="1:24" ht="33" hidden="1" customHeight="1" outlineLevel="1" x14ac:dyDescent="0.25">
      <c r="A22" s="174" t="s">
        <v>60</v>
      </c>
      <c r="B22" s="31">
        <v>46</v>
      </c>
      <c r="C22" s="31">
        <v>1862</v>
      </c>
      <c r="D22" s="175"/>
      <c r="E22" s="175"/>
      <c r="F22" s="175">
        <v>1</v>
      </c>
      <c r="G22" s="31" t="s">
        <v>70</v>
      </c>
      <c r="H22" s="175">
        <v>0</v>
      </c>
      <c r="I22" s="175">
        <v>0</v>
      </c>
      <c r="J22" s="175">
        <v>0</v>
      </c>
      <c r="K22" s="175">
        <v>0</v>
      </c>
      <c r="L22" s="175">
        <v>1</v>
      </c>
      <c r="M22" s="173" t="s">
        <v>70</v>
      </c>
      <c r="N22" s="174" t="s">
        <v>60</v>
      </c>
      <c r="O22" s="215">
        <v>0</v>
      </c>
      <c r="P22" s="215">
        <v>0</v>
      </c>
      <c r="Q22" s="175">
        <v>2</v>
      </c>
      <c r="R22" s="31" t="s">
        <v>70</v>
      </c>
      <c r="S22" s="175">
        <v>3</v>
      </c>
      <c r="T22" s="175">
        <v>53</v>
      </c>
      <c r="U22" s="175">
        <v>0</v>
      </c>
      <c r="V22" s="175">
        <v>0</v>
      </c>
      <c r="W22" s="29">
        <v>1</v>
      </c>
      <c r="X22" s="31" t="s">
        <v>70</v>
      </c>
    </row>
    <row r="23" spans="1:24" ht="33" hidden="1" customHeight="1" outlineLevel="1" x14ac:dyDescent="0.25">
      <c r="A23" s="174" t="s">
        <v>61</v>
      </c>
      <c r="B23" s="31">
        <v>49</v>
      </c>
      <c r="C23" s="31">
        <v>1870</v>
      </c>
      <c r="D23" s="175"/>
      <c r="E23" s="31"/>
      <c r="F23" s="175">
        <v>0</v>
      </c>
      <c r="G23" s="175">
        <v>0</v>
      </c>
      <c r="H23" s="175">
        <v>0</v>
      </c>
      <c r="I23" s="175">
        <v>0</v>
      </c>
      <c r="J23" s="175">
        <v>0</v>
      </c>
      <c r="K23" s="175">
        <v>0</v>
      </c>
      <c r="L23" s="175">
        <v>0</v>
      </c>
      <c r="M23" s="176">
        <v>0</v>
      </c>
      <c r="N23" s="174" t="s">
        <v>61</v>
      </c>
      <c r="O23" s="215">
        <v>0</v>
      </c>
      <c r="P23" s="215">
        <v>0</v>
      </c>
      <c r="Q23" s="175">
        <v>1</v>
      </c>
      <c r="R23" s="31" t="s">
        <v>70</v>
      </c>
      <c r="S23" s="175">
        <v>0</v>
      </c>
      <c r="T23" s="175">
        <v>0</v>
      </c>
      <c r="U23" s="175">
        <v>0</v>
      </c>
      <c r="V23" s="175">
        <v>0</v>
      </c>
      <c r="W23" s="175">
        <v>0</v>
      </c>
      <c r="X23" s="175">
        <v>0</v>
      </c>
    </row>
    <row r="24" spans="1:24" ht="33" hidden="1" customHeight="1" outlineLevel="1" x14ac:dyDescent="0.25">
      <c r="A24" s="174" t="s">
        <v>62</v>
      </c>
      <c r="B24" s="31" t="e">
        <f>SUM(D24,F24,H24,J24,L24,#REF!,#REF!,#REF!,#REF!,#REF!,#REF!,#REF!,Q24,S24,U24,W24,#REF!,#REF!,#REF!,#REF!,#REF!,#REF!,#REF!,#REF!)</f>
        <v>#REF!</v>
      </c>
      <c r="C24" s="31" t="e">
        <f>SUM(E24,G24,I24,K24,M24,#REF!,#REF!,#REF!,#REF!,#REF!,#REF!,O24,R24,T24,V24,X24,#REF!,#REF!,#REF!,#REF!,#REF!,#REF!,#REF!,#REF!)</f>
        <v>#REF!</v>
      </c>
      <c r="D24" s="175"/>
      <c r="E24" s="31"/>
      <c r="F24" s="175">
        <v>0</v>
      </c>
      <c r="G24" s="175">
        <v>0</v>
      </c>
      <c r="H24" s="175">
        <v>0</v>
      </c>
      <c r="I24" s="175">
        <v>0</v>
      </c>
      <c r="J24" s="175">
        <v>0</v>
      </c>
      <c r="K24" s="175">
        <v>0</v>
      </c>
      <c r="L24" s="175">
        <v>0</v>
      </c>
      <c r="M24" s="176">
        <v>0</v>
      </c>
      <c r="N24" s="174" t="s">
        <v>62</v>
      </c>
      <c r="O24" s="215">
        <v>0</v>
      </c>
      <c r="P24" s="215">
        <v>0</v>
      </c>
      <c r="Q24" s="215">
        <v>0</v>
      </c>
      <c r="R24" s="215">
        <v>0</v>
      </c>
      <c r="S24" s="175">
        <v>0</v>
      </c>
      <c r="T24" s="175">
        <v>0</v>
      </c>
      <c r="U24" s="175">
        <v>0</v>
      </c>
      <c r="V24" s="175">
        <v>0</v>
      </c>
      <c r="W24" s="175">
        <v>0</v>
      </c>
      <c r="X24" s="175">
        <v>0</v>
      </c>
    </row>
    <row r="25" spans="1:24" ht="33" hidden="1" customHeight="1" outlineLevel="1" x14ac:dyDescent="0.25">
      <c r="A25" s="174" t="s">
        <v>63</v>
      </c>
      <c r="B25" s="31" t="e">
        <f>SUM(D25,F25,H25,J25,L25,#REF!,#REF!,#REF!,#REF!,#REF!,#REF!,#REF!,Q25,S25,U25,W25,#REF!,#REF!,#REF!,#REF!,#REF!,#REF!,#REF!,#REF!)</f>
        <v>#REF!</v>
      </c>
      <c r="C25" s="31" t="e">
        <f>SUM(E25,G25,I25,K25,M25,#REF!,#REF!,#REF!,#REF!,#REF!,#REF!,O25,R25,T25,V25,X25,#REF!,#REF!,#REF!,#REF!,#REF!,#REF!,#REF!,#REF!)</f>
        <v>#REF!</v>
      </c>
      <c r="D25" s="175"/>
      <c r="E25" s="175"/>
      <c r="F25" s="175">
        <v>0</v>
      </c>
      <c r="G25" s="175">
        <v>0</v>
      </c>
      <c r="H25" s="175">
        <v>0</v>
      </c>
      <c r="I25" s="175">
        <v>0</v>
      </c>
      <c r="J25" s="175">
        <v>0</v>
      </c>
      <c r="K25" s="175">
        <v>0</v>
      </c>
      <c r="L25" s="175">
        <v>0</v>
      </c>
      <c r="M25" s="176">
        <v>0</v>
      </c>
      <c r="N25" s="174" t="s">
        <v>63</v>
      </c>
      <c r="O25" s="215">
        <v>0</v>
      </c>
      <c r="P25" s="215">
        <v>0</v>
      </c>
      <c r="Q25" s="215">
        <v>0</v>
      </c>
      <c r="R25" s="215">
        <v>0</v>
      </c>
      <c r="S25" s="175">
        <v>0</v>
      </c>
      <c r="T25" s="175">
        <v>0</v>
      </c>
      <c r="U25" s="175">
        <v>0</v>
      </c>
      <c r="V25" s="175">
        <v>0</v>
      </c>
      <c r="W25" s="175">
        <v>0</v>
      </c>
      <c r="X25" s="175">
        <v>0</v>
      </c>
    </row>
    <row r="26" spans="1:24" ht="33" hidden="1" customHeight="1" outlineLevel="1" x14ac:dyDescent="0.25">
      <c r="A26" s="174" t="s">
        <v>64</v>
      </c>
      <c r="B26" s="31" t="e">
        <f>SUM(D26,F26,H26,J26,L26,#REF!,#REF!,#REF!,#REF!,#REF!,#REF!,#REF!,Q26,S26,U26,W26,#REF!,#REF!,#REF!,#REF!,#REF!,#REF!,#REF!,#REF!)</f>
        <v>#REF!</v>
      </c>
      <c r="C26" s="31" t="e">
        <f>SUM(E26,G26,I26,K26,M26,#REF!,#REF!,#REF!,#REF!,#REF!,#REF!,O26,R26,T26,V26,X26,#REF!,#REF!,#REF!,#REF!,#REF!,#REF!,#REF!,#REF!)</f>
        <v>#REF!</v>
      </c>
      <c r="D26" s="175"/>
      <c r="E26" s="175"/>
      <c r="F26" s="175">
        <v>0</v>
      </c>
      <c r="G26" s="175">
        <v>0</v>
      </c>
      <c r="H26" s="175">
        <v>0</v>
      </c>
      <c r="I26" s="175">
        <v>0</v>
      </c>
      <c r="J26" s="175">
        <v>0</v>
      </c>
      <c r="K26" s="175">
        <v>0</v>
      </c>
      <c r="L26" s="175">
        <v>0</v>
      </c>
      <c r="M26" s="176">
        <v>0</v>
      </c>
      <c r="N26" s="174" t="s">
        <v>64</v>
      </c>
      <c r="O26" s="215">
        <v>0</v>
      </c>
      <c r="P26" s="215">
        <v>0</v>
      </c>
      <c r="Q26" s="215">
        <v>0</v>
      </c>
      <c r="R26" s="215">
        <v>0</v>
      </c>
      <c r="S26" s="175">
        <v>0</v>
      </c>
      <c r="T26" s="175">
        <v>0</v>
      </c>
      <c r="U26" s="175">
        <v>0</v>
      </c>
      <c r="V26" s="175">
        <v>0</v>
      </c>
      <c r="W26" s="175">
        <v>0</v>
      </c>
      <c r="X26" s="175">
        <v>0</v>
      </c>
    </row>
    <row r="27" spans="1:24" ht="33" hidden="1" customHeight="1" outlineLevel="1" x14ac:dyDescent="0.25">
      <c r="A27" s="174" t="s">
        <v>65</v>
      </c>
      <c r="B27" s="31" t="e">
        <f>SUM(D27,F27,H27,J27,L27,#REF!,#REF!,#REF!,#REF!,#REF!,#REF!,#REF!,Q27,S27,U27,W27,#REF!,#REF!,#REF!,#REF!,#REF!,#REF!,#REF!,#REF!)</f>
        <v>#REF!</v>
      </c>
      <c r="C27" s="31" t="s">
        <v>70</v>
      </c>
      <c r="D27" s="175"/>
      <c r="E27" s="175"/>
      <c r="F27" s="175">
        <v>0</v>
      </c>
      <c r="G27" s="175">
        <v>0</v>
      </c>
      <c r="H27" s="175">
        <v>0</v>
      </c>
      <c r="I27" s="175">
        <v>0</v>
      </c>
      <c r="J27" s="175">
        <v>0</v>
      </c>
      <c r="K27" s="175">
        <v>0</v>
      </c>
      <c r="L27" s="175">
        <v>0</v>
      </c>
      <c r="M27" s="176">
        <v>0</v>
      </c>
      <c r="N27" s="174" t="s">
        <v>65</v>
      </c>
      <c r="O27" s="215">
        <v>0</v>
      </c>
      <c r="P27" s="215">
        <v>0</v>
      </c>
      <c r="Q27" s="215">
        <v>0</v>
      </c>
      <c r="R27" s="215">
        <v>0</v>
      </c>
      <c r="S27" s="175">
        <v>0</v>
      </c>
      <c r="T27" s="175">
        <v>0</v>
      </c>
      <c r="U27" s="175">
        <v>0</v>
      </c>
      <c r="V27" s="175">
        <v>0</v>
      </c>
      <c r="W27" s="175">
        <v>0</v>
      </c>
      <c r="X27" s="175">
        <v>0</v>
      </c>
    </row>
    <row r="28" spans="1:24" ht="33" hidden="1" customHeight="1" outlineLevel="1" x14ac:dyDescent="0.25">
      <c r="A28" s="174" t="s">
        <v>66</v>
      </c>
      <c r="B28" s="31" t="e">
        <f>SUM(D28,F28,H28,J28,L28,#REF!,#REF!,#REF!,#REF!,#REF!,#REF!,#REF!,Q28,S28,U28,W28,#REF!,#REF!,#REF!,#REF!,#REF!,#REF!,#REF!,#REF!)</f>
        <v>#REF!</v>
      </c>
      <c r="C28" s="31">
        <v>342</v>
      </c>
      <c r="D28" s="175"/>
      <c r="E28" s="31"/>
      <c r="F28" s="175">
        <v>0</v>
      </c>
      <c r="G28" s="175">
        <v>0</v>
      </c>
      <c r="H28" s="175">
        <v>0</v>
      </c>
      <c r="I28" s="175">
        <v>0</v>
      </c>
      <c r="J28" s="175">
        <v>0</v>
      </c>
      <c r="K28" s="175">
        <v>0</v>
      </c>
      <c r="L28" s="175">
        <v>0</v>
      </c>
      <c r="M28" s="176">
        <v>0</v>
      </c>
      <c r="N28" s="174" t="s">
        <v>66</v>
      </c>
      <c r="O28" s="215">
        <v>0</v>
      </c>
      <c r="P28" s="215">
        <v>0</v>
      </c>
      <c r="Q28" s="175">
        <v>1</v>
      </c>
      <c r="R28" s="31" t="s">
        <v>70</v>
      </c>
      <c r="S28" s="175">
        <v>0</v>
      </c>
      <c r="T28" s="175">
        <v>0</v>
      </c>
      <c r="U28" s="175">
        <v>0</v>
      </c>
      <c r="V28" s="175">
        <v>0</v>
      </c>
      <c r="W28" s="175">
        <v>0</v>
      </c>
      <c r="X28" s="175">
        <v>0</v>
      </c>
    </row>
    <row r="29" spans="1:24" ht="33" hidden="1" customHeight="1" outlineLevel="1" x14ac:dyDescent="0.25">
      <c r="A29" s="174" t="s">
        <v>67</v>
      </c>
      <c r="B29" s="31" t="e">
        <f>SUM(D29,F29,H29,J29,L29,#REF!,#REF!,#REF!,#REF!,#REF!,#REF!,#REF!,Q29,S29,U29,W29,#REF!,#REF!,#REF!,#REF!,#REF!,#REF!,#REF!,#REF!)</f>
        <v>#REF!</v>
      </c>
      <c r="C29" s="31" t="e">
        <f>SUM(E29,G29,I29,K29,M29,#REF!,#REF!,#REF!,#REF!,#REF!,#REF!,O29,R29,T29,V29,X29,#REF!,#REF!,#REF!,#REF!,#REF!,#REF!,#REF!,#REF!)</f>
        <v>#REF!</v>
      </c>
      <c r="D29" s="175"/>
      <c r="E29" s="175"/>
      <c r="F29" s="175">
        <v>0</v>
      </c>
      <c r="G29" s="175">
        <v>0</v>
      </c>
      <c r="H29" s="175">
        <v>0</v>
      </c>
      <c r="I29" s="175">
        <v>0</v>
      </c>
      <c r="J29" s="175">
        <v>0</v>
      </c>
      <c r="K29" s="175">
        <v>0</v>
      </c>
      <c r="L29" s="175">
        <v>0</v>
      </c>
      <c r="M29" s="176">
        <v>0</v>
      </c>
      <c r="N29" s="174" t="s">
        <v>67</v>
      </c>
      <c r="O29" s="215">
        <v>0</v>
      </c>
      <c r="P29" s="215">
        <v>0</v>
      </c>
      <c r="Q29" s="175">
        <v>0</v>
      </c>
      <c r="R29" s="175">
        <v>0</v>
      </c>
      <c r="S29" s="175">
        <v>0</v>
      </c>
      <c r="T29" s="175">
        <v>0</v>
      </c>
      <c r="U29" s="175">
        <v>0</v>
      </c>
      <c r="V29" s="175">
        <v>0</v>
      </c>
      <c r="W29" s="175">
        <v>0</v>
      </c>
      <c r="X29" s="175">
        <v>0</v>
      </c>
    </row>
    <row r="30" spans="1:24" ht="33" hidden="1" customHeight="1" outlineLevel="1" x14ac:dyDescent="0.25">
      <c r="A30" s="174" t="s">
        <v>68</v>
      </c>
      <c r="B30" s="31" t="e">
        <f>SUM(D30,F30,H30,J30,L30,#REF!,#REF!,#REF!,#REF!,#REF!,#REF!,#REF!,Q30,S30,U30,W30,#REF!,#REF!,#REF!,#REF!,#REF!,#REF!,#REF!,#REF!)</f>
        <v>#REF!</v>
      </c>
      <c r="C30" s="31">
        <v>508</v>
      </c>
      <c r="D30" s="175"/>
      <c r="E30" s="175"/>
      <c r="F30" s="175">
        <v>1</v>
      </c>
      <c r="G30" s="31" t="s">
        <v>70</v>
      </c>
      <c r="H30" s="175">
        <v>0</v>
      </c>
      <c r="I30" s="175">
        <v>0</v>
      </c>
      <c r="J30" s="175">
        <v>0</v>
      </c>
      <c r="K30" s="175">
        <v>0</v>
      </c>
      <c r="L30" s="175">
        <v>0</v>
      </c>
      <c r="M30" s="176">
        <v>0</v>
      </c>
      <c r="N30" s="174" t="s">
        <v>68</v>
      </c>
      <c r="O30" s="215">
        <v>0</v>
      </c>
      <c r="P30" s="215">
        <v>0</v>
      </c>
      <c r="Q30" s="175">
        <v>0</v>
      </c>
      <c r="R30" s="175">
        <v>0</v>
      </c>
      <c r="S30" s="175">
        <v>2</v>
      </c>
      <c r="T30" s="175">
        <v>65</v>
      </c>
      <c r="U30" s="175">
        <v>1</v>
      </c>
      <c r="V30" s="31" t="s">
        <v>70</v>
      </c>
      <c r="W30" s="175">
        <v>1</v>
      </c>
      <c r="X30" s="31" t="s">
        <v>70</v>
      </c>
    </row>
    <row r="31" spans="1:24" ht="33" hidden="1" customHeight="1" outlineLevel="1" x14ac:dyDescent="0.25">
      <c r="A31" s="174" t="s">
        <v>69</v>
      </c>
      <c r="B31" s="31" t="e">
        <f>SUM(D31,F31,H31,J31,L31,#REF!,#REF!,#REF!,#REF!,#REF!,#REF!,#REF!,Q31,S31,U31,W31,#REF!,#REF!,#REF!,#REF!,#REF!,#REF!,#REF!,#REF!)</f>
        <v>#REF!</v>
      </c>
      <c r="C31" s="31" t="e">
        <f>SUM(E31,G31,I31,K31,M31,#REF!,#REF!,#REF!,#REF!,#REF!,#REF!,O31,R31,T31,V31,X31,#REF!,#REF!,#REF!,#REF!,#REF!,#REF!,#REF!,#REF!)</f>
        <v>#REF!</v>
      </c>
      <c r="D31" s="175"/>
      <c r="E31" s="175"/>
      <c r="F31" s="175">
        <v>0</v>
      </c>
      <c r="G31" s="175">
        <v>0</v>
      </c>
      <c r="H31" s="175">
        <v>0</v>
      </c>
      <c r="I31" s="175">
        <v>0</v>
      </c>
      <c r="J31" s="175">
        <v>0</v>
      </c>
      <c r="K31" s="175">
        <v>0</v>
      </c>
      <c r="L31" s="175">
        <v>0</v>
      </c>
      <c r="M31" s="176">
        <v>0</v>
      </c>
      <c r="N31" s="174" t="s">
        <v>69</v>
      </c>
      <c r="O31" s="215">
        <v>0</v>
      </c>
      <c r="P31" s="215">
        <v>0</v>
      </c>
      <c r="Q31" s="175">
        <v>0</v>
      </c>
      <c r="R31" s="175">
        <v>0</v>
      </c>
      <c r="S31" s="175">
        <v>0</v>
      </c>
      <c r="T31" s="175">
        <v>0</v>
      </c>
      <c r="U31" s="175">
        <v>0</v>
      </c>
      <c r="V31" s="175">
        <v>0</v>
      </c>
      <c r="W31" s="175">
        <v>0</v>
      </c>
      <c r="X31" s="175">
        <v>0</v>
      </c>
    </row>
    <row r="32" spans="1:24" ht="12" hidden="1" customHeight="1" outlineLevel="1" x14ac:dyDescent="0.25">
      <c r="A32" s="177"/>
      <c r="B32" s="178"/>
      <c r="C32" s="179"/>
      <c r="D32" s="180"/>
      <c r="E32" s="180"/>
      <c r="F32" s="180"/>
      <c r="G32" s="180"/>
      <c r="H32" s="180"/>
      <c r="I32" s="180"/>
      <c r="J32" s="180"/>
      <c r="K32" s="180"/>
      <c r="L32" s="180"/>
      <c r="M32" s="180"/>
      <c r="N32" s="177"/>
      <c r="O32" s="180"/>
      <c r="P32" s="180"/>
      <c r="Q32" s="180"/>
      <c r="R32" s="180"/>
      <c r="S32" s="180"/>
      <c r="T32" s="241"/>
      <c r="U32" s="180"/>
      <c r="V32" s="180"/>
      <c r="W32" s="180"/>
      <c r="X32" s="180"/>
    </row>
    <row r="33" spans="1:24" ht="27" customHeight="1" collapsed="1" x14ac:dyDescent="0.25">
      <c r="A33" s="28">
        <v>2015</v>
      </c>
      <c r="B33" s="31">
        <v>47</v>
      </c>
      <c r="C33" s="31">
        <v>1915</v>
      </c>
      <c r="D33" s="31">
        <v>1</v>
      </c>
      <c r="E33" s="31" t="s">
        <v>264</v>
      </c>
      <c r="F33" s="31">
        <v>0</v>
      </c>
      <c r="G33" s="31">
        <f>SUM(G37:G45)</f>
        <v>0</v>
      </c>
      <c r="H33" s="31">
        <v>0</v>
      </c>
      <c r="I33" s="31">
        <v>0</v>
      </c>
      <c r="J33" s="31">
        <v>0</v>
      </c>
      <c r="K33" s="31">
        <v>0</v>
      </c>
      <c r="L33" s="31">
        <v>1</v>
      </c>
      <c r="M33" s="173" t="s">
        <v>70</v>
      </c>
      <c r="N33" s="28">
        <v>2015</v>
      </c>
      <c r="O33" s="31">
        <v>1</v>
      </c>
      <c r="P33" s="31" t="s">
        <v>70</v>
      </c>
      <c r="Q33" s="31">
        <v>3</v>
      </c>
      <c r="R33" s="31">
        <v>90</v>
      </c>
      <c r="S33" s="31">
        <v>6</v>
      </c>
      <c r="T33" s="31">
        <v>134</v>
      </c>
      <c r="U33" s="31">
        <v>1</v>
      </c>
      <c r="V33" s="31" t="s">
        <v>70</v>
      </c>
      <c r="W33" s="31">
        <v>2</v>
      </c>
      <c r="X33" s="31" t="s">
        <v>70</v>
      </c>
    </row>
    <row r="34" spans="1:24" ht="27" customHeight="1" x14ac:dyDescent="0.25">
      <c r="A34" s="28">
        <v>2016</v>
      </c>
      <c r="B34" s="31">
        <v>46</v>
      </c>
      <c r="C34" s="31">
        <v>1862</v>
      </c>
      <c r="D34" s="31">
        <v>1</v>
      </c>
      <c r="E34" s="31" t="s">
        <v>264</v>
      </c>
      <c r="F34" s="31">
        <f>SUM(F37:F46)</f>
        <v>0</v>
      </c>
      <c r="G34" s="31">
        <f>SUM(G37:G46)</f>
        <v>0</v>
      </c>
      <c r="H34" s="31">
        <v>0</v>
      </c>
      <c r="I34" s="31">
        <v>0</v>
      </c>
      <c r="J34" s="31">
        <v>0</v>
      </c>
      <c r="K34" s="31">
        <v>0</v>
      </c>
      <c r="L34" s="31">
        <v>1</v>
      </c>
      <c r="M34" s="173" t="s">
        <v>70</v>
      </c>
      <c r="N34" s="28">
        <v>2016</v>
      </c>
      <c r="O34" s="31">
        <v>1</v>
      </c>
      <c r="P34" s="31" t="s">
        <v>70</v>
      </c>
      <c r="Q34" s="31">
        <v>3</v>
      </c>
      <c r="R34" s="31">
        <v>104</v>
      </c>
      <c r="S34" s="31">
        <v>6</v>
      </c>
      <c r="T34" s="31">
        <v>114</v>
      </c>
      <c r="U34" s="31">
        <v>1</v>
      </c>
      <c r="V34" s="31" t="s">
        <v>70</v>
      </c>
      <c r="W34" s="31">
        <v>1</v>
      </c>
      <c r="X34" s="31" t="s">
        <v>70</v>
      </c>
    </row>
    <row r="35" spans="1:24" ht="27" customHeight="1" x14ac:dyDescent="0.25">
      <c r="A35" s="28">
        <v>2017</v>
      </c>
      <c r="B35" s="31">
        <v>49</v>
      </c>
      <c r="C35" s="31">
        <v>1870</v>
      </c>
      <c r="D35" s="31">
        <v>2</v>
      </c>
      <c r="E35" s="31" t="s">
        <v>264</v>
      </c>
      <c r="F35" s="31">
        <v>1</v>
      </c>
      <c r="G35" s="31" t="s">
        <v>264</v>
      </c>
      <c r="H35" s="31">
        <v>0</v>
      </c>
      <c r="I35" s="31">
        <v>0</v>
      </c>
      <c r="J35" s="31">
        <v>0</v>
      </c>
      <c r="K35" s="31">
        <v>0</v>
      </c>
      <c r="L35" s="31">
        <v>1</v>
      </c>
      <c r="M35" s="173" t="s">
        <v>203</v>
      </c>
      <c r="N35" s="28">
        <v>2017</v>
      </c>
      <c r="O35" s="173">
        <v>1</v>
      </c>
      <c r="P35" s="173" t="s">
        <v>203</v>
      </c>
      <c r="Q35" s="173">
        <v>5</v>
      </c>
      <c r="R35" s="173">
        <v>123</v>
      </c>
      <c r="S35" s="173">
        <v>7</v>
      </c>
      <c r="T35" s="173">
        <v>132</v>
      </c>
      <c r="U35" s="31">
        <v>2</v>
      </c>
      <c r="V35" s="31" t="s">
        <v>203</v>
      </c>
      <c r="W35" s="31">
        <v>1</v>
      </c>
      <c r="X35" s="31" t="s">
        <v>203</v>
      </c>
    </row>
    <row r="36" spans="1:24" s="48" customFormat="1" ht="27" customHeight="1" x14ac:dyDescent="0.25">
      <c r="A36" s="259">
        <v>2018</v>
      </c>
      <c r="B36" s="292">
        <v>47</v>
      </c>
      <c r="C36" s="242">
        <v>1796</v>
      </c>
      <c r="D36" s="242">
        <v>2</v>
      </c>
      <c r="E36" s="242" t="s">
        <v>264</v>
      </c>
      <c r="F36" s="242">
        <v>0</v>
      </c>
      <c r="G36" s="242">
        <v>0</v>
      </c>
      <c r="H36" s="242">
        <v>0</v>
      </c>
      <c r="I36" s="242">
        <v>0</v>
      </c>
      <c r="J36" s="242">
        <v>2</v>
      </c>
      <c r="K36" s="242" t="s">
        <v>264</v>
      </c>
      <c r="L36" s="242">
        <v>0</v>
      </c>
      <c r="M36" s="242">
        <v>0</v>
      </c>
      <c r="N36" s="259">
        <v>2018</v>
      </c>
      <c r="O36" s="242">
        <v>1</v>
      </c>
      <c r="P36" s="242" t="s">
        <v>203</v>
      </c>
      <c r="Q36" s="242">
        <v>5</v>
      </c>
      <c r="R36" s="242">
        <v>117</v>
      </c>
      <c r="S36" s="242">
        <v>6</v>
      </c>
      <c r="T36" s="242">
        <v>137</v>
      </c>
      <c r="U36" s="242">
        <v>1</v>
      </c>
      <c r="V36" s="242" t="s">
        <v>203</v>
      </c>
      <c r="W36" s="242">
        <v>1</v>
      </c>
      <c r="X36" s="242" t="s">
        <v>203</v>
      </c>
    </row>
    <row r="37" spans="1:24" ht="21.75" customHeight="1" x14ac:dyDescent="0.25">
      <c r="A37" s="243"/>
      <c r="X37" s="244"/>
    </row>
    <row r="38" spans="1:24" ht="23.25" customHeight="1" x14ac:dyDescent="0.25">
      <c r="X38" s="244"/>
    </row>
    <row r="39" spans="1:24" ht="24.75" customHeight="1" x14ac:dyDescent="0.25">
      <c r="C39" s="223"/>
      <c r="D39" s="223"/>
      <c r="E39" s="223"/>
      <c r="F39" s="223"/>
      <c r="G39" s="223"/>
      <c r="H39" s="223"/>
      <c r="I39" s="223"/>
      <c r="J39" s="223"/>
      <c r="K39" s="223"/>
      <c r="L39" s="223"/>
      <c r="M39" s="223"/>
      <c r="N39" s="223"/>
      <c r="X39" s="244"/>
    </row>
    <row r="40" spans="1:24" ht="26.25" x14ac:dyDescent="0.45">
      <c r="A40" s="225"/>
      <c r="B40" s="226"/>
      <c r="C40" s="226"/>
      <c r="D40" s="226"/>
      <c r="E40" s="226"/>
      <c r="F40" s="226"/>
      <c r="G40" s="226"/>
      <c r="H40" s="226"/>
      <c r="I40" s="226"/>
      <c r="J40" s="226"/>
      <c r="K40" s="226"/>
      <c r="L40" s="226"/>
      <c r="M40" s="226"/>
      <c r="N40" s="226"/>
      <c r="O40" s="225"/>
      <c r="P40" s="226"/>
      <c r="Q40" s="226"/>
      <c r="R40" s="226"/>
      <c r="S40" s="226"/>
      <c r="T40" s="226"/>
      <c r="U40" s="226"/>
      <c r="V40" s="226"/>
      <c r="W40" s="226"/>
      <c r="X40" s="245"/>
    </row>
    <row r="41" spans="1:24" x14ac:dyDescent="0.25">
      <c r="A41" s="194" t="s">
        <v>325</v>
      </c>
      <c r="B41" s="194"/>
      <c r="C41" s="194"/>
      <c r="D41" s="194"/>
      <c r="E41" s="194" t="s">
        <v>33</v>
      </c>
      <c r="F41" s="194"/>
      <c r="G41" s="194" t="s">
        <v>33</v>
      </c>
      <c r="H41" s="194" t="s">
        <v>33</v>
      </c>
      <c r="I41" s="194"/>
      <c r="J41" s="194" t="s">
        <v>33</v>
      </c>
      <c r="K41" s="194"/>
      <c r="L41" s="194" t="s">
        <v>326</v>
      </c>
      <c r="M41" s="194"/>
      <c r="N41" s="281" t="s">
        <v>36</v>
      </c>
      <c r="O41" s="281"/>
      <c r="P41" s="281"/>
      <c r="Q41" s="194"/>
      <c r="R41" s="194" t="s">
        <v>33</v>
      </c>
      <c r="S41" s="194" t="s">
        <v>327</v>
      </c>
      <c r="T41" s="194" t="s">
        <v>33</v>
      </c>
      <c r="U41" s="298"/>
      <c r="V41" s="298"/>
      <c r="W41" s="299"/>
      <c r="X41" s="300"/>
    </row>
    <row r="42" spans="1:24" ht="23.25" customHeight="1" x14ac:dyDescent="0.25">
      <c r="A42" s="338" t="s">
        <v>115</v>
      </c>
      <c r="B42" s="340" t="s">
        <v>247</v>
      </c>
      <c r="C42" s="338"/>
      <c r="D42" s="332" t="s">
        <v>240</v>
      </c>
      <c r="E42" s="333"/>
      <c r="F42" s="333"/>
      <c r="G42" s="333"/>
      <c r="H42" s="333"/>
      <c r="I42" s="333"/>
      <c r="J42" s="333"/>
      <c r="K42" s="333"/>
      <c r="L42" s="333"/>
      <c r="M42" s="333"/>
      <c r="N42" s="356" t="s">
        <v>245</v>
      </c>
      <c r="O42" s="332" t="s">
        <v>251</v>
      </c>
      <c r="P42" s="333"/>
      <c r="Q42" s="333"/>
      <c r="R42" s="333"/>
      <c r="S42" s="333"/>
      <c r="T42" s="333"/>
      <c r="U42" s="301"/>
      <c r="V42" s="301"/>
      <c r="W42" s="301"/>
      <c r="X42" s="301"/>
    </row>
    <row r="43" spans="1:24" s="246" customFormat="1" ht="16.5" customHeight="1" x14ac:dyDescent="0.3">
      <c r="A43" s="339"/>
      <c r="B43" s="341"/>
      <c r="C43" s="339"/>
      <c r="D43" s="195" t="s">
        <v>124</v>
      </c>
      <c r="E43" s="196"/>
      <c r="F43" s="195" t="s">
        <v>125</v>
      </c>
      <c r="G43" s="196"/>
      <c r="H43" s="328" t="s">
        <v>126</v>
      </c>
      <c r="I43" s="366"/>
      <c r="J43" s="342" t="s">
        <v>127</v>
      </c>
      <c r="K43" s="343"/>
      <c r="L43" s="342" t="s">
        <v>128</v>
      </c>
      <c r="M43" s="343"/>
      <c r="N43" s="357"/>
      <c r="O43" s="314" t="s">
        <v>133</v>
      </c>
      <c r="P43" s="315"/>
      <c r="Q43" s="374" t="s">
        <v>134</v>
      </c>
      <c r="R43" s="375"/>
      <c r="S43" s="197" t="s">
        <v>135</v>
      </c>
      <c r="T43" s="197"/>
      <c r="U43" s="334"/>
      <c r="V43" s="334"/>
      <c r="W43" s="334"/>
      <c r="X43" s="334"/>
    </row>
    <row r="44" spans="1:24" ht="16.5" x14ac:dyDescent="0.25">
      <c r="A44" s="339"/>
      <c r="B44" s="341"/>
      <c r="C44" s="339"/>
      <c r="D44" s="198"/>
      <c r="E44" s="199"/>
      <c r="F44" s="198"/>
      <c r="G44" s="199"/>
      <c r="H44" s="342" t="s">
        <v>93</v>
      </c>
      <c r="I44" s="349"/>
      <c r="J44" s="342" t="s">
        <v>136</v>
      </c>
      <c r="K44" s="343"/>
      <c r="L44" s="342" t="s">
        <v>94</v>
      </c>
      <c r="M44" s="343"/>
      <c r="N44" s="357"/>
      <c r="O44" s="314" t="s">
        <v>97</v>
      </c>
      <c r="P44" s="315"/>
      <c r="Q44" s="288"/>
      <c r="R44" s="289"/>
      <c r="S44" s="197"/>
      <c r="T44" s="197"/>
      <c r="U44" s="334"/>
      <c r="V44" s="334"/>
      <c r="W44" s="294"/>
      <c r="X44" s="294"/>
    </row>
    <row r="45" spans="1:24" ht="16.5" x14ac:dyDescent="0.25">
      <c r="A45" s="339"/>
      <c r="B45" s="341"/>
      <c r="C45" s="339"/>
      <c r="D45" s="341"/>
      <c r="E45" s="339"/>
      <c r="F45" s="341"/>
      <c r="G45" s="339"/>
      <c r="H45" s="330" t="s">
        <v>120</v>
      </c>
      <c r="I45" s="344"/>
      <c r="J45" s="345" t="s">
        <v>138</v>
      </c>
      <c r="K45" s="346"/>
      <c r="L45" s="330" t="s">
        <v>139</v>
      </c>
      <c r="M45" s="331"/>
      <c r="N45" s="357"/>
      <c r="O45" s="320"/>
      <c r="P45" s="321"/>
      <c r="Q45" s="326"/>
      <c r="R45" s="327"/>
      <c r="S45" s="198"/>
      <c r="T45" s="198"/>
      <c r="U45" s="294"/>
      <c r="V45" s="294"/>
      <c r="W45" s="295"/>
      <c r="X45" s="295"/>
    </row>
    <row r="46" spans="1:24" ht="16.5" x14ac:dyDescent="0.25">
      <c r="A46" s="339"/>
      <c r="B46" s="341"/>
      <c r="C46" s="339"/>
      <c r="D46" s="200"/>
      <c r="E46" s="199"/>
      <c r="F46" s="200"/>
      <c r="G46" s="199"/>
      <c r="H46" s="201" t="s">
        <v>141</v>
      </c>
      <c r="I46" s="202"/>
      <c r="J46" s="232" t="s">
        <v>142</v>
      </c>
      <c r="K46" s="233"/>
      <c r="L46" s="201" t="s">
        <v>143</v>
      </c>
      <c r="M46" s="203"/>
      <c r="N46" s="357"/>
      <c r="O46" s="322"/>
      <c r="P46" s="323"/>
      <c r="Q46" s="324"/>
      <c r="R46" s="325"/>
      <c r="S46" s="293"/>
      <c r="T46" s="297"/>
      <c r="U46" s="294"/>
      <c r="V46" s="294"/>
      <c r="W46" s="295"/>
      <c r="X46" s="295"/>
    </row>
    <row r="47" spans="1:24" x14ac:dyDescent="0.25">
      <c r="A47" s="339"/>
      <c r="B47" s="198"/>
      <c r="C47" s="199"/>
      <c r="D47" s="204" t="s">
        <v>118</v>
      </c>
      <c r="E47" s="205"/>
      <c r="F47" s="204" t="s">
        <v>119</v>
      </c>
      <c r="G47" s="205"/>
      <c r="H47" s="201" t="s">
        <v>144</v>
      </c>
      <c r="I47" s="202"/>
      <c r="J47" s="232" t="s">
        <v>212</v>
      </c>
      <c r="K47" s="233"/>
      <c r="L47" s="201" t="s">
        <v>145</v>
      </c>
      <c r="M47" s="203"/>
      <c r="N47" s="357"/>
      <c r="O47" s="320" t="s">
        <v>258</v>
      </c>
      <c r="P47" s="321"/>
      <c r="Q47" s="326" t="s">
        <v>259</v>
      </c>
      <c r="R47" s="327"/>
      <c r="S47" s="206"/>
      <c r="T47" s="206"/>
      <c r="U47" s="337"/>
      <c r="V47" s="337"/>
      <c r="W47" s="335"/>
      <c r="X47" s="335"/>
    </row>
    <row r="48" spans="1:24" x14ac:dyDescent="0.25">
      <c r="A48" s="339"/>
      <c r="B48" s="360" t="s">
        <v>248</v>
      </c>
      <c r="C48" s="361"/>
      <c r="D48" s="352" t="s">
        <v>148</v>
      </c>
      <c r="E48" s="353"/>
      <c r="F48" s="207" t="s">
        <v>149</v>
      </c>
      <c r="G48" s="208"/>
      <c r="H48" s="350" t="s">
        <v>150</v>
      </c>
      <c r="I48" s="351"/>
      <c r="J48" s="364" t="s">
        <v>151</v>
      </c>
      <c r="K48" s="372"/>
      <c r="L48" s="350" t="s">
        <v>152</v>
      </c>
      <c r="M48" s="373"/>
      <c r="N48" s="357"/>
      <c r="O48" s="322"/>
      <c r="P48" s="323"/>
      <c r="Q48" s="324" t="s">
        <v>260</v>
      </c>
      <c r="R48" s="325"/>
      <c r="S48" s="209" t="s">
        <v>154</v>
      </c>
      <c r="T48" s="209"/>
      <c r="U48" s="335"/>
      <c r="V48" s="335"/>
      <c r="W48" s="335"/>
      <c r="X48" s="335"/>
    </row>
    <row r="49" spans="1:24" x14ac:dyDescent="0.25">
      <c r="A49" s="139"/>
      <c r="B49" s="139" t="s">
        <v>3</v>
      </c>
      <c r="C49" s="139" t="s">
        <v>6</v>
      </c>
      <c r="D49" s="139" t="s">
        <v>3</v>
      </c>
      <c r="E49" s="139" t="s">
        <v>6</v>
      </c>
      <c r="F49" s="139" t="s">
        <v>3</v>
      </c>
      <c r="G49" s="139" t="s">
        <v>6</v>
      </c>
      <c r="H49" s="287" t="s">
        <v>3</v>
      </c>
      <c r="I49" s="142" t="s">
        <v>6</v>
      </c>
      <c r="J49" s="287" t="s">
        <v>3</v>
      </c>
      <c r="K49" s="287" t="s">
        <v>6</v>
      </c>
      <c r="L49" s="287" t="s">
        <v>3</v>
      </c>
      <c r="M49" s="287" t="s">
        <v>6</v>
      </c>
      <c r="N49" s="357"/>
      <c r="O49" s="287" t="s">
        <v>3</v>
      </c>
      <c r="P49" s="287" t="s">
        <v>6</v>
      </c>
      <c r="Q49" s="287" t="s">
        <v>3</v>
      </c>
      <c r="R49" s="287" t="s">
        <v>6</v>
      </c>
      <c r="S49" s="287" t="s">
        <v>3</v>
      </c>
      <c r="T49" s="142" t="s">
        <v>6</v>
      </c>
      <c r="U49" s="296"/>
      <c r="V49" s="296"/>
      <c r="W49" s="296"/>
      <c r="X49" s="296"/>
    </row>
    <row r="50" spans="1:24" x14ac:dyDescent="0.25">
      <c r="A50" s="210" t="s">
        <v>114</v>
      </c>
      <c r="B50" s="210" t="s">
        <v>155</v>
      </c>
      <c r="C50" s="210" t="s">
        <v>156</v>
      </c>
      <c r="D50" s="210" t="s">
        <v>155</v>
      </c>
      <c r="E50" s="210" t="s">
        <v>156</v>
      </c>
      <c r="F50" s="210" t="s">
        <v>155</v>
      </c>
      <c r="G50" s="210" t="s">
        <v>156</v>
      </c>
      <c r="H50" s="210" t="s">
        <v>155</v>
      </c>
      <c r="I50" s="211" t="s">
        <v>156</v>
      </c>
      <c r="J50" s="210" t="s">
        <v>155</v>
      </c>
      <c r="K50" s="210" t="s">
        <v>156</v>
      </c>
      <c r="L50" s="210" t="s">
        <v>155</v>
      </c>
      <c r="M50" s="210" t="s">
        <v>156</v>
      </c>
      <c r="N50" s="358"/>
      <c r="O50" s="210" t="s">
        <v>155</v>
      </c>
      <c r="P50" s="210" t="s">
        <v>156</v>
      </c>
      <c r="Q50" s="210" t="s">
        <v>155</v>
      </c>
      <c r="R50" s="210" t="s">
        <v>156</v>
      </c>
      <c r="S50" s="210" t="s">
        <v>155</v>
      </c>
      <c r="T50" s="211" t="s">
        <v>156</v>
      </c>
      <c r="U50" s="302"/>
      <c r="V50" s="302"/>
      <c r="W50" s="302"/>
      <c r="X50" s="302"/>
    </row>
    <row r="51" spans="1:24" ht="20.100000000000001" hidden="1" customHeight="1" x14ac:dyDescent="0.25">
      <c r="A51" s="28">
        <v>2008</v>
      </c>
      <c r="B51" s="31">
        <v>30</v>
      </c>
      <c r="C51" s="31">
        <v>1263</v>
      </c>
      <c r="D51" s="31">
        <v>8</v>
      </c>
      <c r="E51" s="31">
        <v>165</v>
      </c>
      <c r="F51" s="31">
        <v>3</v>
      </c>
      <c r="G51" s="31">
        <v>313</v>
      </c>
      <c r="H51" s="31">
        <v>0</v>
      </c>
      <c r="I51" s="173">
        <v>0</v>
      </c>
      <c r="J51" s="31">
        <v>1</v>
      </c>
      <c r="K51" s="31" t="s">
        <v>70</v>
      </c>
      <c r="L51" s="31">
        <v>1</v>
      </c>
      <c r="M51" s="31" t="s">
        <v>70</v>
      </c>
      <c r="N51" s="28">
        <v>2008</v>
      </c>
      <c r="O51" s="31">
        <v>7</v>
      </c>
      <c r="P51" s="31">
        <v>434</v>
      </c>
      <c r="Q51" s="31">
        <v>1</v>
      </c>
      <c r="R51" s="31" t="s">
        <v>70</v>
      </c>
      <c r="S51" s="31">
        <v>1</v>
      </c>
      <c r="T51" s="31" t="s">
        <v>70</v>
      </c>
      <c r="U51" s="173"/>
      <c r="V51" s="173"/>
      <c r="W51" s="173"/>
      <c r="X51" s="173"/>
    </row>
    <row r="52" spans="1:24" ht="20.100000000000001" hidden="1" customHeight="1" x14ac:dyDescent="0.25">
      <c r="A52" s="28">
        <v>2009</v>
      </c>
      <c r="B52" s="31">
        <v>30</v>
      </c>
      <c r="C52" s="31">
        <v>1460</v>
      </c>
      <c r="D52" s="31">
        <v>8</v>
      </c>
      <c r="E52" s="31">
        <v>154</v>
      </c>
      <c r="F52" s="31">
        <v>3</v>
      </c>
      <c r="G52" s="31">
        <v>311</v>
      </c>
      <c r="H52" s="31">
        <v>0</v>
      </c>
      <c r="I52" s="173">
        <v>0</v>
      </c>
      <c r="J52" s="31">
        <v>1</v>
      </c>
      <c r="K52" s="31" t="s">
        <v>70</v>
      </c>
      <c r="L52" s="31">
        <v>1</v>
      </c>
      <c r="M52" s="31" t="s">
        <v>70</v>
      </c>
      <c r="N52" s="28">
        <v>2009</v>
      </c>
      <c r="O52" s="31">
        <v>7</v>
      </c>
      <c r="P52" s="31">
        <v>615</v>
      </c>
      <c r="Q52" s="31">
        <v>1</v>
      </c>
      <c r="R52" s="31" t="s">
        <v>70</v>
      </c>
      <c r="S52" s="31">
        <v>1</v>
      </c>
      <c r="T52" s="31" t="s">
        <v>70</v>
      </c>
      <c r="U52" s="173"/>
      <c r="V52" s="173"/>
      <c r="W52" s="173"/>
      <c r="X52" s="173"/>
    </row>
    <row r="53" spans="1:24" ht="20.100000000000001" hidden="1" customHeight="1" x14ac:dyDescent="0.25">
      <c r="A53" s="28">
        <v>2011</v>
      </c>
      <c r="B53" s="31">
        <v>35</v>
      </c>
      <c r="C53" s="31" t="s">
        <v>70</v>
      </c>
      <c r="D53" s="31">
        <v>12</v>
      </c>
      <c r="E53" s="31">
        <v>332</v>
      </c>
      <c r="F53" s="31">
        <v>2</v>
      </c>
      <c r="G53" s="31" t="s">
        <v>70</v>
      </c>
      <c r="H53" s="31">
        <v>0</v>
      </c>
      <c r="I53" s="173">
        <v>0</v>
      </c>
      <c r="J53" s="31">
        <v>1</v>
      </c>
      <c r="K53" s="31" t="s">
        <v>70</v>
      </c>
      <c r="L53" s="31">
        <v>0</v>
      </c>
      <c r="M53" s="31">
        <v>0</v>
      </c>
      <c r="N53" s="28">
        <v>2011</v>
      </c>
      <c r="O53" s="212">
        <v>7</v>
      </c>
      <c r="P53" s="212">
        <v>712</v>
      </c>
      <c r="Q53" s="212">
        <v>1</v>
      </c>
      <c r="R53" s="212" t="s">
        <v>70</v>
      </c>
      <c r="S53" s="212">
        <v>1</v>
      </c>
      <c r="T53" s="212" t="s">
        <v>70</v>
      </c>
      <c r="U53" s="213"/>
      <c r="V53" s="213"/>
      <c r="W53" s="213"/>
      <c r="X53" s="213"/>
    </row>
    <row r="54" spans="1:24" ht="20.100000000000001" hidden="1" customHeight="1" x14ac:dyDescent="0.25">
      <c r="A54" s="28">
        <v>2012</v>
      </c>
      <c r="B54" s="31">
        <v>34</v>
      </c>
      <c r="C54" s="31">
        <v>1489</v>
      </c>
      <c r="D54" s="31">
        <v>13</v>
      </c>
      <c r="E54" s="31">
        <v>379</v>
      </c>
      <c r="F54" s="31">
        <v>2</v>
      </c>
      <c r="G54" s="31" t="s">
        <v>70</v>
      </c>
      <c r="H54" s="31">
        <v>0</v>
      </c>
      <c r="I54" s="173">
        <v>0</v>
      </c>
      <c r="J54" s="31">
        <v>1</v>
      </c>
      <c r="K54" s="31" t="s">
        <v>70</v>
      </c>
      <c r="L54" s="31">
        <v>1</v>
      </c>
      <c r="M54" s="31" t="s">
        <v>70</v>
      </c>
      <c r="N54" s="28">
        <v>2012</v>
      </c>
      <c r="O54" s="31">
        <v>5</v>
      </c>
      <c r="P54" s="31">
        <v>311</v>
      </c>
      <c r="Q54" s="31">
        <v>0</v>
      </c>
      <c r="R54" s="31">
        <v>0</v>
      </c>
      <c r="S54" s="31">
        <v>1</v>
      </c>
      <c r="T54" s="31" t="s">
        <v>70</v>
      </c>
      <c r="U54" s="173"/>
      <c r="V54" s="173"/>
      <c r="W54" s="173"/>
      <c r="X54" s="173"/>
    </row>
    <row r="55" spans="1:24" ht="20.100000000000001" customHeight="1" x14ac:dyDescent="0.25">
      <c r="A55" s="28">
        <v>2013</v>
      </c>
      <c r="B55" s="31">
        <v>40</v>
      </c>
      <c r="C55" s="31">
        <v>1591</v>
      </c>
      <c r="D55" s="31">
        <v>15</v>
      </c>
      <c r="E55" s="31">
        <v>413</v>
      </c>
      <c r="F55" s="31">
        <v>2</v>
      </c>
      <c r="G55" s="31" t="s">
        <v>70</v>
      </c>
      <c r="H55" s="31">
        <v>0</v>
      </c>
      <c r="I55" s="173">
        <v>0</v>
      </c>
      <c r="J55" s="31">
        <v>1</v>
      </c>
      <c r="K55" s="31" t="s">
        <v>70</v>
      </c>
      <c r="L55" s="31">
        <v>3</v>
      </c>
      <c r="M55" s="31">
        <v>116</v>
      </c>
      <c r="N55" s="28">
        <v>2013</v>
      </c>
      <c r="O55" s="31">
        <v>5</v>
      </c>
      <c r="P55" s="31">
        <v>348</v>
      </c>
      <c r="Q55" s="31">
        <v>0</v>
      </c>
      <c r="R55" s="31">
        <v>0</v>
      </c>
      <c r="S55" s="31">
        <v>1</v>
      </c>
      <c r="T55" s="31" t="s">
        <v>70</v>
      </c>
      <c r="U55" s="173"/>
      <c r="V55" s="173"/>
      <c r="W55" s="173"/>
      <c r="X55" s="173"/>
    </row>
    <row r="56" spans="1:24" ht="20.100000000000001" customHeight="1" x14ac:dyDescent="0.25">
      <c r="A56" s="28">
        <v>2014</v>
      </c>
      <c r="B56" s="31">
        <v>40</v>
      </c>
      <c r="C56" s="31">
        <v>1720</v>
      </c>
      <c r="D56" s="31">
        <f t="shared" ref="D56:F56" si="6">SUM(D58:D67)</f>
        <v>14</v>
      </c>
      <c r="E56" s="31">
        <f t="shared" si="6"/>
        <v>325</v>
      </c>
      <c r="F56" s="31">
        <f t="shared" si="6"/>
        <v>2</v>
      </c>
      <c r="G56" s="31" t="s">
        <v>70</v>
      </c>
      <c r="H56" s="31">
        <f t="shared" ref="H56" si="7">H58+H59+H60+H61+H62+H63+H64+H65+H66+H67</f>
        <v>1</v>
      </c>
      <c r="I56" s="173" t="s">
        <v>70</v>
      </c>
      <c r="J56" s="31">
        <v>1</v>
      </c>
      <c r="K56" s="31" t="s">
        <v>70</v>
      </c>
      <c r="L56" s="31">
        <f t="shared" ref="L56" si="8">L58+L59+L60+L61+L62+L63+L64+L65+L66+L67</f>
        <v>3</v>
      </c>
      <c r="M56" s="31">
        <v>134</v>
      </c>
      <c r="N56" s="28">
        <v>2014</v>
      </c>
      <c r="O56" s="31">
        <f t="shared" ref="O56:Q56" si="9">SUM(O58:O67)</f>
        <v>4</v>
      </c>
      <c r="P56" s="31">
        <f t="shared" si="9"/>
        <v>346</v>
      </c>
      <c r="Q56" s="31">
        <f t="shared" si="9"/>
        <v>1</v>
      </c>
      <c r="R56" s="31" t="s">
        <v>70</v>
      </c>
      <c r="S56" s="31">
        <f t="shared" ref="S56" si="10">SUM(S58:S67)</f>
        <v>1</v>
      </c>
      <c r="T56" s="31" t="s">
        <v>70</v>
      </c>
      <c r="U56" s="173"/>
      <c r="V56" s="173"/>
      <c r="W56" s="173"/>
      <c r="X56" s="173"/>
    </row>
    <row r="57" spans="1:24" ht="20.100000000000001" hidden="1" customHeight="1" x14ac:dyDescent="0.25">
      <c r="A57" s="28"/>
      <c r="B57" s="31">
        <v>46</v>
      </c>
      <c r="C57" s="31"/>
      <c r="D57" s="31"/>
      <c r="E57" s="31"/>
      <c r="F57" s="31"/>
      <c r="G57" s="31"/>
      <c r="H57" s="173"/>
      <c r="I57" s="173"/>
      <c r="J57" s="31"/>
      <c r="K57" s="31"/>
      <c r="L57" s="29"/>
      <c r="M57" s="29"/>
      <c r="N57" s="28"/>
      <c r="O57" s="29"/>
      <c r="P57" s="29"/>
      <c r="Q57" s="29"/>
      <c r="R57" s="31"/>
      <c r="S57" s="31"/>
      <c r="T57" s="31"/>
      <c r="U57" s="214"/>
      <c r="V57" s="214"/>
      <c r="W57" s="214"/>
      <c r="X57" s="214"/>
    </row>
    <row r="58" spans="1:24" ht="20.100000000000001" hidden="1" customHeight="1" x14ac:dyDescent="0.25">
      <c r="A58" s="174" t="s">
        <v>60</v>
      </c>
      <c r="B58" s="31">
        <v>45</v>
      </c>
      <c r="C58" s="31">
        <v>829</v>
      </c>
      <c r="D58" s="175">
        <v>8</v>
      </c>
      <c r="E58" s="175">
        <v>256</v>
      </c>
      <c r="F58" s="175">
        <v>1</v>
      </c>
      <c r="G58" s="31" t="s">
        <v>70</v>
      </c>
      <c r="H58" s="175">
        <v>1</v>
      </c>
      <c r="I58" s="173" t="s">
        <v>70</v>
      </c>
      <c r="J58" s="31">
        <v>1</v>
      </c>
      <c r="K58" s="31" t="s">
        <v>70</v>
      </c>
      <c r="L58" s="215">
        <v>2</v>
      </c>
      <c r="M58" s="31" t="s">
        <v>70</v>
      </c>
      <c r="N58" s="174" t="s">
        <v>60</v>
      </c>
      <c r="O58" s="175">
        <v>3</v>
      </c>
      <c r="P58" s="175">
        <v>133</v>
      </c>
      <c r="Q58" s="175">
        <v>1</v>
      </c>
      <c r="R58" s="31" t="s">
        <v>70</v>
      </c>
      <c r="S58" s="175">
        <v>1</v>
      </c>
      <c r="T58" s="31" t="s">
        <v>70</v>
      </c>
      <c r="U58" s="176"/>
      <c r="V58" s="176"/>
      <c r="W58" s="176"/>
      <c r="X58" s="176"/>
    </row>
    <row r="59" spans="1:24" ht="20.100000000000001" hidden="1" customHeight="1" x14ac:dyDescent="0.25">
      <c r="A59" s="174" t="s">
        <v>61</v>
      </c>
      <c r="B59" s="31">
        <v>47</v>
      </c>
      <c r="C59" s="31" t="s">
        <v>70</v>
      </c>
      <c r="D59" s="175">
        <v>1</v>
      </c>
      <c r="E59" s="31" t="s">
        <v>70</v>
      </c>
      <c r="F59" s="175">
        <v>0</v>
      </c>
      <c r="G59" s="175">
        <v>0</v>
      </c>
      <c r="H59" s="175">
        <v>0</v>
      </c>
      <c r="I59" s="176">
        <v>0</v>
      </c>
      <c r="J59" s="215">
        <v>0</v>
      </c>
      <c r="K59" s="215">
        <v>0</v>
      </c>
      <c r="L59" s="215">
        <v>0</v>
      </c>
      <c r="M59" s="215">
        <v>0</v>
      </c>
      <c r="N59" s="174" t="s">
        <v>61</v>
      </c>
      <c r="O59" s="175">
        <v>0</v>
      </c>
      <c r="P59" s="175">
        <v>0</v>
      </c>
      <c r="Q59" s="175">
        <v>0</v>
      </c>
      <c r="R59" s="175">
        <v>0</v>
      </c>
      <c r="S59" s="175">
        <v>0</v>
      </c>
      <c r="T59" s="175">
        <v>0</v>
      </c>
      <c r="U59" s="176"/>
      <c r="V59" s="176"/>
      <c r="W59" s="176"/>
      <c r="X59" s="176"/>
    </row>
    <row r="60" spans="1:24" ht="20.100000000000001" hidden="1" customHeight="1" x14ac:dyDescent="0.25">
      <c r="A60" s="174" t="s">
        <v>62</v>
      </c>
      <c r="B60" s="31" t="e">
        <f>SUM(D60,F60,H60,J60,L60,#REF!,#REF!,#REF!,#REF!,#REF!,#REF!,#REF!,Q60,S60,U60,W60,#REF!,#REF!,#REF!,#REF!,#REF!,#REF!,#REF!,#REF!)</f>
        <v>#REF!</v>
      </c>
      <c r="C60" s="31" t="e">
        <f>SUM(E60,G60,I60,K60,M60,#REF!,#REF!,#REF!,#REF!,#REF!,#REF!,O60,R60,T60,V60,X60,#REF!,#REF!,#REF!,#REF!,#REF!,#REF!,#REF!,#REF!)</f>
        <v>#REF!</v>
      </c>
      <c r="D60" s="175">
        <v>0</v>
      </c>
      <c r="E60" s="31">
        <v>0</v>
      </c>
      <c r="F60" s="175">
        <v>0</v>
      </c>
      <c r="G60" s="175">
        <v>0</v>
      </c>
      <c r="H60" s="175">
        <v>0</v>
      </c>
      <c r="I60" s="176">
        <v>0</v>
      </c>
      <c r="J60" s="215">
        <v>0</v>
      </c>
      <c r="K60" s="215">
        <v>0</v>
      </c>
      <c r="L60" s="215">
        <v>0</v>
      </c>
      <c r="M60" s="215">
        <v>0</v>
      </c>
      <c r="N60" s="174" t="s">
        <v>62</v>
      </c>
      <c r="O60" s="175">
        <v>0</v>
      </c>
      <c r="P60" s="175">
        <v>0</v>
      </c>
      <c r="Q60" s="175">
        <v>0</v>
      </c>
      <c r="R60" s="175">
        <v>0</v>
      </c>
      <c r="S60" s="175">
        <v>0</v>
      </c>
      <c r="T60" s="175">
        <v>0</v>
      </c>
      <c r="U60" s="176"/>
      <c r="V60" s="176"/>
      <c r="W60" s="176"/>
      <c r="X60" s="176"/>
    </row>
    <row r="61" spans="1:24" ht="20.100000000000001" hidden="1" customHeight="1" x14ac:dyDescent="0.25">
      <c r="A61" s="174" t="s">
        <v>63</v>
      </c>
      <c r="B61" s="31" t="e">
        <f>SUM(D61,F61,H61,J61,L61,#REF!,#REF!,#REF!,#REF!,#REF!,#REF!,#REF!,Q61,S61,U61,W61,#REF!,#REF!,#REF!,#REF!,#REF!,#REF!,#REF!,#REF!)</f>
        <v>#REF!</v>
      </c>
      <c r="C61" s="31" t="e">
        <f>SUM(E61,G61,I61,K61,M61,#REF!,#REF!,#REF!,#REF!,#REF!,#REF!,O61,R61,T61,V61,X61,#REF!,#REF!,#REF!,#REF!,#REF!,#REF!,#REF!,#REF!)</f>
        <v>#REF!</v>
      </c>
      <c r="D61" s="175">
        <v>0</v>
      </c>
      <c r="E61" s="175">
        <v>0</v>
      </c>
      <c r="F61" s="175">
        <v>0</v>
      </c>
      <c r="G61" s="175">
        <v>0</v>
      </c>
      <c r="H61" s="175">
        <v>0</v>
      </c>
      <c r="I61" s="176">
        <v>0</v>
      </c>
      <c r="J61" s="215">
        <v>0</v>
      </c>
      <c r="K61" s="215">
        <v>0</v>
      </c>
      <c r="L61" s="215">
        <v>0</v>
      </c>
      <c r="M61" s="215">
        <v>0</v>
      </c>
      <c r="N61" s="174" t="s">
        <v>63</v>
      </c>
      <c r="O61" s="175">
        <v>0</v>
      </c>
      <c r="P61" s="175">
        <v>0</v>
      </c>
      <c r="Q61" s="175">
        <v>0</v>
      </c>
      <c r="R61" s="175">
        <v>0</v>
      </c>
      <c r="S61" s="175">
        <v>0</v>
      </c>
      <c r="T61" s="175">
        <v>0</v>
      </c>
      <c r="U61" s="176"/>
      <c r="V61" s="176"/>
      <c r="W61" s="176"/>
      <c r="X61" s="176"/>
    </row>
    <row r="62" spans="1:24" ht="20.100000000000001" hidden="1" customHeight="1" x14ac:dyDescent="0.25">
      <c r="A62" s="174" t="s">
        <v>64</v>
      </c>
      <c r="B62" s="31" t="e">
        <f>SUM(D62,F62,H62,J62,L62,#REF!,#REF!,#REF!,#REF!,#REF!,#REF!,#REF!,Q62,S62,U62,W62,#REF!,#REF!,#REF!,#REF!,#REF!,#REF!,#REF!,#REF!)</f>
        <v>#REF!</v>
      </c>
      <c r="C62" s="31" t="e">
        <f>SUM(E62,G62,I62,K62,M62,#REF!,#REF!,#REF!,#REF!,#REF!,#REF!,O62,R62,T62,V62,X62,#REF!,#REF!,#REF!,#REF!,#REF!,#REF!,#REF!,#REF!)</f>
        <v>#REF!</v>
      </c>
      <c r="D62" s="175">
        <v>0</v>
      </c>
      <c r="E62" s="175">
        <v>0</v>
      </c>
      <c r="F62" s="175">
        <v>0</v>
      </c>
      <c r="G62" s="175">
        <v>0</v>
      </c>
      <c r="H62" s="175">
        <v>0</v>
      </c>
      <c r="I62" s="176">
        <v>0</v>
      </c>
      <c r="J62" s="215">
        <v>0</v>
      </c>
      <c r="K62" s="215">
        <v>0</v>
      </c>
      <c r="L62" s="215">
        <v>0</v>
      </c>
      <c r="M62" s="215">
        <v>0</v>
      </c>
      <c r="N62" s="174" t="s">
        <v>64</v>
      </c>
      <c r="O62" s="175">
        <v>0</v>
      </c>
      <c r="P62" s="175">
        <v>0</v>
      </c>
      <c r="Q62" s="175">
        <v>0</v>
      </c>
      <c r="R62" s="175">
        <v>0</v>
      </c>
      <c r="S62" s="175">
        <v>0</v>
      </c>
      <c r="T62" s="175">
        <v>0</v>
      </c>
      <c r="U62" s="176"/>
      <c r="V62" s="176"/>
      <c r="W62" s="176"/>
      <c r="X62" s="176"/>
    </row>
    <row r="63" spans="1:24" ht="20.100000000000001" hidden="1" customHeight="1" x14ac:dyDescent="0.25">
      <c r="A63" s="174" t="s">
        <v>65</v>
      </c>
      <c r="B63" s="31" t="e">
        <f>SUM(D63,F63,H63,J63,L63,#REF!,#REF!,#REF!,#REF!,#REF!,#REF!,#REF!,Q63,S63,U63,W63,#REF!,#REF!,#REF!,#REF!,#REF!,#REF!,#REF!,#REF!)</f>
        <v>#REF!</v>
      </c>
      <c r="C63" s="31" t="s">
        <v>70</v>
      </c>
      <c r="D63" s="175">
        <v>0</v>
      </c>
      <c r="E63" s="175">
        <v>0</v>
      </c>
      <c r="F63" s="175">
        <v>0</v>
      </c>
      <c r="G63" s="175">
        <v>0</v>
      </c>
      <c r="H63" s="175">
        <v>0</v>
      </c>
      <c r="I63" s="176">
        <v>0</v>
      </c>
      <c r="J63" s="215">
        <v>0</v>
      </c>
      <c r="K63" s="215">
        <v>0</v>
      </c>
      <c r="L63" s="215">
        <v>1</v>
      </c>
      <c r="M63" s="31" t="s">
        <v>70</v>
      </c>
      <c r="N63" s="174" t="s">
        <v>65</v>
      </c>
      <c r="O63" s="175">
        <v>0</v>
      </c>
      <c r="P63" s="175">
        <v>0</v>
      </c>
      <c r="Q63" s="31">
        <v>0</v>
      </c>
      <c r="R63" s="175">
        <v>0</v>
      </c>
      <c r="S63" s="175">
        <v>0</v>
      </c>
      <c r="T63" s="175">
        <v>0</v>
      </c>
      <c r="U63" s="176"/>
      <c r="V63" s="176"/>
      <c r="W63" s="176"/>
      <c r="X63" s="176"/>
    </row>
    <row r="64" spans="1:24" ht="20.100000000000001" hidden="1" customHeight="1" x14ac:dyDescent="0.25">
      <c r="A64" s="174" t="s">
        <v>66</v>
      </c>
      <c r="B64" s="31" t="e">
        <f>SUM(D64,F64,H64,J64,L64,#REF!,#REF!,#REF!,#REF!,#REF!,#REF!,#REF!,Q64,S64,U64,W64,#REF!,#REF!,#REF!,#REF!,#REF!,#REF!,#REF!,#REF!)</f>
        <v>#REF!</v>
      </c>
      <c r="C64" s="31">
        <v>342</v>
      </c>
      <c r="D64" s="175">
        <v>2</v>
      </c>
      <c r="E64" s="31" t="s">
        <v>70</v>
      </c>
      <c r="F64" s="175">
        <v>0</v>
      </c>
      <c r="G64" s="175">
        <v>0</v>
      </c>
      <c r="H64" s="175">
        <v>0</v>
      </c>
      <c r="I64" s="176">
        <v>0</v>
      </c>
      <c r="J64" s="215">
        <v>0</v>
      </c>
      <c r="K64" s="215">
        <v>0</v>
      </c>
      <c r="L64" s="215">
        <v>0</v>
      </c>
      <c r="M64" s="215">
        <v>0</v>
      </c>
      <c r="N64" s="174" t="s">
        <v>66</v>
      </c>
      <c r="O64" s="175">
        <v>1</v>
      </c>
      <c r="P64" s="175">
        <v>213</v>
      </c>
      <c r="Q64" s="175">
        <v>0</v>
      </c>
      <c r="R64" s="175">
        <v>0</v>
      </c>
      <c r="S64" s="175">
        <v>0</v>
      </c>
      <c r="T64" s="175">
        <v>0</v>
      </c>
      <c r="U64" s="176"/>
      <c r="V64" s="176"/>
      <c r="W64" s="176"/>
      <c r="X64" s="176"/>
    </row>
    <row r="65" spans="1:24" ht="20.100000000000001" hidden="1" customHeight="1" x14ac:dyDescent="0.25">
      <c r="A65" s="174" t="s">
        <v>67</v>
      </c>
      <c r="B65" s="31" t="e">
        <f>SUM(D65,F65,H65,J65,L65,#REF!,#REF!,#REF!,#REF!,#REF!,#REF!,#REF!,Q65,S65,U65,W65,#REF!,#REF!,#REF!,#REF!,#REF!,#REF!,#REF!,#REF!)</f>
        <v>#REF!</v>
      </c>
      <c r="C65" s="31" t="e">
        <f>SUM(E65,G65,I65,K65,M65,#REF!,#REF!,#REF!,#REF!,#REF!,#REF!,O65,R65,T65,V65,X65,#REF!,#REF!,#REF!,#REF!,#REF!,#REF!,#REF!,#REF!)</f>
        <v>#REF!</v>
      </c>
      <c r="D65" s="175">
        <v>0</v>
      </c>
      <c r="E65" s="175">
        <v>0</v>
      </c>
      <c r="F65" s="175">
        <v>0</v>
      </c>
      <c r="G65" s="175">
        <v>0</v>
      </c>
      <c r="H65" s="175">
        <v>0</v>
      </c>
      <c r="I65" s="176">
        <v>0</v>
      </c>
      <c r="J65" s="215">
        <v>0</v>
      </c>
      <c r="K65" s="215">
        <v>0</v>
      </c>
      <c r="L65" s="215">
        <v>0</v>
      </c>
      <c r="M65" s="215">
        <v>0</v>
      </c>
      <c r="N65" s="174" t="s">
        <v>67</v>
      </c>
      <c r="O65" s="175">
        <v>0</v>
      </c>
      <c r="P65" s="175">
        <v>0</v>
      </c>
      <c r="Q65" s="175">
        <v>0</v>
      </c>
      <c r="R65" s="175">
        <v>0</v>
      </c>
      <c r="S65" s="175">
        <v>0</v>
      </c>
      <c r="T65" s="175">
        <v>0</v>
      </c>
      <c r="U65" s="176"/>
      <c r="V65" s="176"/>
      <c r="W65" s="216"/>
      <c r="X65" s="216"/>
    </row>
    <row r="66" spans="1:24" ht="20.100000000000001" hidden="1" customHeight="1" x14ac:dyDescent="0.25">
      <c r="A66" s="174" t="s">
        <v>68</v>
      </c>
      <c r="B66" s="31" t="e">
        <f>SUM(D66,F66,H66,J66,L66,#REF!,#REF!,#REF!,#REF!,#REF!,#REF!,#REF!,Q66,S66,U66,W66,#REF!,#REF!,#REF!,#REF!,#REF!,#REF!,#REF!,#REF!)</f>
        <v>#REF!</v>
      </c>
      <c r="C66" s="31">
        <v>508</v>
      </c>
      <c r="D66" s="175">
        <v>3</v>
      </c>
      <c r="E66" s="175">
        <v>69</v>
      </c>
      <c r="F66" s="175">
        <v>1</v>
      </c>
      <c r="G66" s="31" t="s">
        <v>70</v>
      </c>
      <c r="H66" s="175">
        <v>0</v>
      </c>
      <c r="I66" s="176">
        <v>0</v>
      </c>
      <c r="J66" s="215">
        <v>0</v>
      </c>
      <c r="K66" s="215">
        <v>0</v>
      </c>
      <c r="L66" s="215">
        <v>0</v>
      </c>
      <c r="M66" s="215">
        <v>0</v>
      </c>
      <c r="N66" s="174" t="s">
        <v>68</v>
      </c>
      <c r="O66" s="175">
        <v>0</v>
      </c>
      <c r="P66" s="175">
        <v>0</v>
      </c>
      <c r="Q66" s="175">
        <v>0</v>
      </c>
      <c r="R66" s="175">
        <v>0</v>
      </c>
      <c r="S66" s="175">
        <v>0</v>
      </c>
      <c r="T66" s="175">
        <v>0</v>
      </c>
      <c r="U66" s="176"/>
      <c r="V66" s="176"/>
      <c r="W66" s="216"/>
      <c r="X66" s="216"/>
    </row>
    <row r="67" spans="1:24" ht="20.100000000000001" hidden="1" customHeight="1" x14ac:dyDescent="0.25">
      <c r="A67" s="174" t="s">
        <v>69</v>
      </c>
      <c r="B67" s="31" t="e">
        <f>SUM(D67,F67,H67,J67,L67,#REF!,#REF!,#REF!,#REF!,#REF!,#REF!,#REF!,Q67,S67,U67,W67,#REF!,#REF!,#REF!,#REF!,#REF!,#REF!,#REF!,#REF!)</f>
        <v>#REF!</v>
      </c>
      <c r="C67" s="31" t="e">
        <f>SUM(E67,G67,I67,K67,M67,#REF!,#REF!,#REF!,#REF!,#REF!,#REF!,O67,R67,T67,V67,X67,#REF!,#REF!,#REF!,#REF!,#REF!,#REF!,#REF!,#REF!)</f>
        <v>#REF!</v>
      </c>
      <c r="D67" s="175">
        <v>0</v>
      </c>
      <c r="E67" s="175">
        <v>0</v>
      </c>
      <c r="F67" s="175">
        <v>0</v>
      </c>
      <c r="G67" s="175">
        <v>0</v>
      </c>
      <c r="H67" s="175">
        <v>0</v>
      </c>
      <c r="I67" s="176">
        <v>0</v>
      </c>
      <c r="J67" s="215">
        <v>0</v>
      </c>
      <c r="K67" s="215">
        <v>0</v>
      </c>
      <c r="L67" s="215">
        <v>0</v>
      </c>
      <c r="M67" s="215">
        <v>0</v>
      </c>
      <c r="N67" s="174" t="s">
        <v>69</v>
      </c>
      <c r="O67" s="175">
        <v>0</v>
      </c>
      <c r="P67" s="175">
        <v>0</v>
      </c>
      <c r="Q67" s="175">
        <v>0</v>
      </c>
      <c r="R67" s="175">
        <v>0</v>
      </c>
      <c r="S67" s="175">
        <v>0</v>
      </c>
      <c r="T67" s="175">
        <v>0</v>
      </c>
      <c r="U67" s="176"/>
      <c r="V67" s="176"/>
      <c r="W67" s="216"/>
      <c r="X67" s="216"/>
    </row>
    <row r="68" spans="1:24" ht="20.100000000000001" hidden="1" customHeight="1" x14ac:dyDescent="0.25">
      <c r="A68" s="177"/>
      <c r="B68" s="178"/>
      <c r="C68" s="179"/>
      <c r="D68" s="180"/>
      <c r="E68" s="180"/>
      <c r="F68" s="180"/>
      <c r="G68" s="180"/>
      <c r="H68" s="180"/>
      <c r="I68" s="180"/>
      <c r="J68" s="180"/>
      <c r="K68" s="180"/>
      <c r="L68" s="180"/>
      <c r="M68" s="241"/>
      <c r="N68" s="177"/>
      <c r="O68" s="180"/>
      <c r="P68" s="180"/>
      <c r="Q68" s="180"/>
      <c r="R68" s="180"/>
      <c r="S68" s="180"/>
      <c r="T68" s="180"/>
      <c r="U68" s="303"/>
      <c r="V68" s="176"/>
      <c r="W68" s="303"/>
      <c r="X68" s="303"/>
    </row>
    <row r="69" spans="1:24" ht="20.100000000000001" customHeight="1" x14ac:dyDescent="0.25">
      <c r="A69" s="28">
        <v>2015</v>
      </c>
      <c r="B69" s="31">
        <v>46</v>
      </c>
      <c r="C69" s="31">
        <v>1893</v>
      </c>
      <c r="D69" s="31">
        <v>18</v>
      </c>
      <c r="E69" s="31">
        <v>526</v>
      </c>
      <c r="F69" s="31">
        <v>2</v>
      </c>
      <c r="G69" s="31" t="s">
        <v>70</v>
      </c>
      <c r="H69" s="31">
        <v>1</v>
      </c>
      <c r="I69" s="173" t="s">
        <v>70</v>
      </c>
      <c r="J69" s="31">
        <v>1</v>
      </c>
      <c r="K69" s="31" t="s">
        <v>70</v>
      </c>
      <c r="L69" s="31">
        <v>4</v>
      </c>
      <c r="M69" s="31">
        <v>144</v>
      </c>
      <c r="N69" s="28">
        <v>2015</v>
      </c>
      <c r="O69" s="31">
        <v>4</v>
      </c>
      <c r="P69" s="31">
        <v>351</v>
      </c>
      <c r="Q69" s="31">
        <v>1</v>
      </c>
      <c r="R69" s="31" t="s">
        <v>70</v>
      </c>
      <c r="S69" s="31">
        <v>1</v>
      </c>
      <c r="T69" s="31" t="s">
        <v>70</v>
      </c>
      <c r="U69" s="173"/>
      <c r="V69" s="173"/>
      <c r="W69" s="173"/>
      <c r="X69" s="173"/>
    </row>
    <row r="70" spans="1:24" ht="20.100000000000001" customHeight="1" x14ac:dyDescent="0.25">
      <c r="A70" s="28">
        <v>2016</v>
      </c>
      <c r="B70" s="31">
        <v>45</v>
      </c>
      <c r="C70" s="31">
        <v>1840</v>
      </c>
      <c r="D70" s="31">
        <v>19</v>
      </c>
      <c r="E70" s="31">
        <v>523</v>
      </c>
      <c r="F70" s="31">
        <v>2</v>
      </c>
      <c r="G70" s="31" t="s">
        <v>70</v>
      </c>
      <c r="H70" s="31">
        <v>1</v>
      </c>
      <c r="I70" s="173" t="s">
        <v>70</v>
      </c>
      <c r="J70" s="31">
        <v>1</v>
      </c>
      <c r="K70" s="31" t="s">
        <v>70</v>
      </c>
      <c r="L70" s="31">
        <v>4</v>
      </c>
      <c r="M70" s="31">
        <v>149</v>
      </c>
      <c r="N70" s="28">
        <v>2016</v>
      </c>
      <c r="O70" s="31">
        <v>4</v>
      </c>
      <c r="P70" s="31">
        <v>309</v>
      </c>
      <c r="Q70" s="31">
        <v>1</v>
      </c>
      <c r="R70" s="31" t="s">
        <v>70</v>
      </c>
      <c r="S70" s="31">
        <v>1</v>
      </c>
      <c r="T70" s="31" t="s">
        <v>70</v>
      </c>
      <c r="U70" s="173"/>
      <c r="V70" s="173"/>
      <c r="W70" s="173"/>
      <c r="X70" s="173"/>
    </row>
    <row r="71" spans="1:24" ht="20.100000000000001" customHeight="1" x14ac:dyDescent="0.25">
      <c r="A71" s="28">
        <v>2017</v>
      </c>
      <c r="B71" s="173">
        <v>47</v>
      </c>
      <c r="C71" s="173">
        <v>1837</v>
      </c>
      <c r="D71" s="173">
        <v>15</v>
      </c>
      <c r="E71" s="173">
        <v>473</v>
      </c>
      <c r="F71" s="173">
        <v>3</v>
      </c>
      <c r="G71" s="173">
        <v>423</v>
      </c>
      <c r="H71" s="173">
        <v>1</v>
      </c>
      <c r="I71" s="173" t="s">
        <v>203</v>
      </c>
      <c r="J71" s="31">
        <v>1</v>
      </c>
      <c r="K71" s="31" t="s">
        <v>70</v>
      </c>
      <c r="L71" s="173">
        <v>4</v>
      </c>
      <c r="M71" s="173">
        <v>133</v>
      </c>
      <c r="N71" s="28">
        <v>2017</v>
      </c>
      <c r="O71" s="31">
        <v>3</v>
      </c>
      <c r="P71" s="31">
        <v>289</v>
      </c>
      <c r="Q71" s="31">
        <v>1</v>
      </c>
      <c r="R71" s="31" t="s">
        <v>203</v>
      </c>
      <c r="S71" s="173">
        <v>3</v>
      </c>
      <c r="T71" s="173">
        <v>40</v>
      </c>
      <c r="U71" s="173"/>
      <c r="V71" s="173"/>
      <c r="W71" s="173"/>
      <c r="X71" s="173"/>
    </row>
    <row r="72" spans="1:24" ht="20.100000000000001" customHeight="1" x14ac:dyDescent="0.25">
      <c r="A72" s="181">
        <v>2018</v>
      </c>
      <c r="B72" s="292">
        <v>45</v>
      </c>
      <c r="C72" s="242">
        <v>1758</v>
      </c>
      <c r="D72" s="242">
        <v>16</v>
      </c>
      <c r="E72" s="242">
        <v>556</v>
      </c>
      <c r="F72" s="242">
        <v>3</v>
      </c>
      <c r="G72" s="242">
        <v>306</v>
      </c>
      <c r="H72" s="242">
        <v>1</v>
      </c>
      <c r="I72" s="242" t="s">
        <v>203</v>
      </c>
      <c r="J72" s="242">
        <v>1</v>
      </c>
      <c r="K72" s="242" t="s">
        <v>70</v>
      </c>
      <c r="L72" s="242">
        <v>4</v>
      </c>
      <c r="M72" s="242">
        <v>130</v>
      </c>
      <c r="N72" s="181">
        <v>2018</v>
      </c>
      <c r="O72" s="242">
        <v>3</v>
      </c>
      <c r="P72" s="242">
        <v>306</v>
      </c>
      <c r="Q72" s="242">
        <v>1</v>
      </c>
      <c r="R72" s="242" t="s">
        <v>203</v>
      </c>
      <c r="S72" s="242">
        <v>2</v>
      </c>
      <c r="T72" s="242" t="s">
        <v>203</v>
      </c>
      <c r="U72" s="248"/>
      <c r="V72" s="248"/>
      <c r="W72" s="248"/>
      <c r="X72" s="248"/>
    </row>
    <row r="73" spans="1:24" ht="20.100000000000001" customHeight="1" x14ac:dyDescent="0.25">
      <c r="A73" s="247"/>
      <c r="B73" s="248"/>
      <c r="C73" s="248"/>
      <c r="D73" s="248"/>
      <c r="E73" s="248"/>
      <c r="F73" s="248"/>
      <c r="G73" s="248"/>
      <c r="H73" s="248"/>
      <c r="I73" s="248"/>
      <c r="J73" s="248"/>
      <c r="K73" s="248"/>
      <c r="L73" s="248"/>
      <c r="M73" s="248"/>
      <c r="N73" s="247"/>
      <c r="O73" s="248"/>
      <c r="P73" s="248"/>
      <c r="Q73" s="248"/>
      <c r="R73" s="248"/>
      <c r="S73" s="248"/>
      <c r="T73" s="248"/>
      <c r="U73" s="248"/>
      <c r="V73" s="248"/>
      <c r="W73" s="248"/>
      <c r="X73" s="248"/>
    </row>
    <row r="74" spans="1:24" ht="20.100000000000001" customHeight="1" x14ac:dyDescent="0.25">
      <c r="A74" s="336" t="s">
        <v>157</v>
      </c>
      <c r="B74" s="336"/>
      <c r="C74" s="336"/>
      <c r="D74" s="336"/>
      <c r="E74" s="336"/>
      <c r="F74" s="336"/>
      <c r="G74" s="336"/>
      <c r="H74" s="248"/>
      <c r="I74" s="248"/>
      <c r="J74" s="248"/>
      <c r="K74" s="248"/>
      <c r="L74" s="248"/>
      <c r="M74" s="248"/>
      <c r="N74" s="336" t="s">
        <v>157</v>
      </c>
      <c r="O74" s="336"/>
      <c r="P74" s="336"/>
      <c r="Q74" s="336"/>
      <c r="R74" s="336"/>
      <c r="S74" s="336"/>
      <c r="T74" s="336"/>
      <c r="U74" s="248"/>
      <c r="V74" s="248"/>
      <c r="W74" s="248"/>
      <c r="X74" s="248"/>
    </row>
    <row r="75" spans="1:24" x14ac:dyDescent="0.25">
      <c r="A75" s="243" t="s">
        <v>19</v>
      </c>
      <c r="C75" s="249"/>
      <c r="N75" s="243" t="s">
        <v>19</v>
      </c>
      <c r="U75" s="244"/>
      <c r="V75" s="244"/>
      <c r="W75" s="244"/>
      <c r="X75" s="244"/>
    </row>
    <row r="76" spans="1:24" x14ac:dyDescent="0.25">
      <c r="X76" s="244"/>
    </row>
    <row r="77" spans="1:24" x14ac:dyDescent="0.25">
      <c r="X77" s="244"/>
    </row>
    <row r="78" spans="1:24" x14ac:dyDescent="0.25">
      <c r="X78" s="244"/>
    </row>
    <row r="79" spans="1:24" x14ac:dyDescent="0.25">
      <c r="X79" s="244"/>
    </row>
    <row r="80" spans="1:24" x14ac:dyDescent="0.25">
      <c r="X80" s="244"/>
    </row>
    <row r="81" spans="24:24" x14ac:dyDescent="0.25">
      <c r="X81" s="244"/>
    </row>
    <row r="82" spans="24:24" x14ac:dyDescent="0.25">
      <c r="X82" s="244"/>
    </row>
    <row r="83" spans="24:24" x14ac:dyDescent="0.25">
      <c r="X83" s="244"/>
    </row>
    <row r="84" spans="24:24" x14ac:dyDescent="0.25">
      <c r="X84" s="244"/>
    </row>
    <row r="85" spans="24:24" x14ac:dyDescent="0.25">
      <c r="X85" s="244"/>
    </row>
    <row r="86" spans="24:24" x14ac:dyDescent="0.25">
      <c r="X86" s="244"/>
    </row>
    <row r="87" spans="24:24" x14ac:dyDescent="0.25">
      <c r="X87" s="244"/>
    </row>
    <row r="88" spans="24:24" x14ac:dyDescent="0.25">
      <c r="X88" s="244"/>
    </row>
    <row r="89" spans="24:24" x14ac:dyDescent="0.25">
      <c r="X89" s="244"/>
    </row>
    <row r="90" spans="24:24" x14ac:dyDescent="0.25">
      <c r="X90" s="244"/>
    </row>
    <row r="91" spans="24:24" x14ac:dyDescent="0.25">
      <c r="X91" s="244"/>
    </row>
    <row r="92" spans="24:24" x14ac:dyDescent="0.25">
      <c r="X92" s="244"/>
    </row>
    <row r="93" spans="24:24" x14ac:dyDescent="0.25">
      <c r="X93" s="244"/>
    </row>
    <row r="94" spans="24:24" x14ac:dyDescent="0.25">
      <c r="X94" s="244"/>
    </row>
    <row r="95" spans="24:24" x14ac:dyDescent="0.25">
      <c r="X95" s="244"/>
    </row>
    <row r="96" spans="24:24" x14ac:dyDescent="0.25">
      <c r="X96" s="244"/>
    </row>
    <row r="97" spans="24:24" x14ac:dyDescent="0.25">
      <c r="X97" s="244"/>
    </row>
    <row r="98" spans="24:24" x14ac:dyDescent="0.25">
      <c r="X98" s="244"/>
    </row>
    <row r="99" spans="24:24" x14ac:dyDescent="0.25">
      <c r="X99" s="244"/>
    </row>
    <row r="100" spans="24:24" x14ac:dyDescent="0.25">
      <c r="X100" s="244"/>
    </row>
    <row r="101" spans="24:24" x14ac:dyDescent="0.25">
      <c r="X101" s="244"/>
    </row>
    <row r="102" spans="24:24" x14ac:dyDescent="0.25">
      <c r="X102" s="244"/>
    </row>
    <row r="103" spans="24:24" x14ac:dyDescent="0.25">
      <c r="X103" s="244"/>
    </row>
    <row r="104" spans="24:24" x14ac:dyDescent="0.25">
      <c r="X104" s="244"/>
    </row>
    <row r="105" spans="24:24" x14ac:dyDescent="0.25">
      <c r="X105" s="244"/>
    </row>
    <row r="106" spans="24:24" x14ac:dyDescent="0.25">
      <c r="X106" s="244"/>
    </row>
    <row r="107" spans="24:24" x14ac:dyDescent="0.25">
      <c r="X107" s="244"/>
    </row>
    <row r="108" spans="24:24" x14ac:dyDescent="0.25">
      <c r="X108" s="244"/>
    </row>
    <row r="109" spans="24:24" x14ac:dyDescent="0.25">
      <c r="X109" s="244"/>
    </row>
    <row r="110" spans="24:24" x14ac:dyDescent="0.25">
      <c r="X110" s="244"/>
    </row>
    <row r="111" spans="24:24" x14ac:dyDescent="0.25">
      <c r="X111" s="244"/>
    </row>
    <row r="112" spans="24:24" x14ac:dyDescent="0.25">
      <c r="X112" s="244"/>
    </row>
    <row r="113" spans="24:24" x14ac:dyDescent="0.25">
      <c r="X113" s="244"/>
    </row>
    <row r="114" spans="24:24" x14ac:dyDescent="0.25">
      <c r="X114" s="244"/>
    </row>
    <row r="115" spans="24:24" x14ac:dyDescent="0.25">
      <c r="X115" s="244"/>
    </row>
    <row r="116" spans="24:24" x14ac:dyDescent="0.25">
      <c r="X116" s="244"/>
    </row>
    <row r="117" spans="24:24" x14ac:dyDescent="0.25">
      <c r="X117" s="244"/>
    </row>
    <row r="118" spans="24:24" x14ac:dyDescent="0.25">
      <c r="X118" s="244"/>
    </row>
    <row r="119" spans="24:24" x14ac:dyDescent="0.25">
      <c r="X119" s="244"/>
    </row>
  </sheetData>
  <mergeCells count="80">
    <mergeCell ref="A3:M3"/>
    <mergeCell ref="N3:X3"/>
    <mergeCell ref="O6:X6"/>
    <mergeCell ref="L8:M9"/>
    <mergeCell ref="Q45:R45"/>
    <mergeCell ref="N6:N14"/>
    <mergeCell ref="N42:N50"/>
    <mergeCell ref="L45:M45"/>
    <mergeCell ref="B48:C48"/>
    <mergeCell ref="O7:P7"/>
    <mergeCell ref="B6:C12"/>
    <mergeCell ref="D48:E48"/>
    <mergeCell ref="J48:K48"/>
    <mergeCell ref="L48:M48"/>
    <mergeCell ref="O43:P43"/>
    <mergeCell ref="Q43:R43"/>
    <mergeCell ref="D12:E12"/>
    <mergeCell ref="J12:K12"/>
    <mergeCell ref="L12:M12"/>
    <mergeCell ref="H43:I43"/>
    <mergeCell ref="H44:I44"/>
    <mergeCell ref="H48:I48"/>
    <mergeCell ref="J43:K43"/>
    <mergeCell ref="Q48:R48"/>
    <mergeCell ref="F10:G10"/>
    <mergeCell ref="A6:A14"/>
    <mergeCell ref="D6:M6"/>
    <mergeCell ref="J8:K8"/>
    <mergeCell ref="D9:E9"/>
    <mergeCell ref="F9:G9"/>
    <mergeCell ref="H9:I9"/>
    <mergeCell ref="J9:K9"/>
    <mergeCell ref="F7:G7"/>
    <mergeCell ref="F8:G8"/>
    <mergeCell ref="J7:K7"/>
    <mergeCell ref="H7:I7"/>
    <mergeCell ref="O44:P44"/>
    <mergeCell ref="U8:V8"/>
    <mergeCell ref="Q11:R11"/>
    <mergeCell ref="U9:V10"/>
    <mergeCell ref="U11:V12"/>
    <mergeCell ref="L7:M7"/>
    <mergeCell ref="O9:P9"/>
    <mergeCell ref="O12:P12"/>
    <mergeCell ref="Q12:R12"/>
    <mergeCell ref="Q7:R7"/>
    <mergeCell ref="O8:P8"/>
    <mergeCell ref="S12:T12"/>
    <mergeCell ref="A74:G74"/>
    <mergeCell ref="N74:T74"/>
    <mergeCell ref="U43:V43"/>
    <mergeCell ref="U44:V44"/>
    <mergeCell ref="U47:V47"/>
    <mergeCell ref="U48:V48"/>
    <mergeCell ref="A42:A48"/>
    <mergeCell ref="B42:C46"/>
    <mergeCell ref="D42:M42"/>
    <mergeCell ref="L43:M43"/>
    <mergeCell ref="J44:K44"/>
    <mergeCell ref="L44:M44"/>
    <mergeCell ref="D45:E45"/>
    <mergeCell ref="F45:G45"/>
    <mergeCell ref="H45:I45"/>
    <mergeCell ref="J45:K45"/>
    <mergeCell ref="W7:X7"/>
    <mergeCell ref="W9:X10"/>
    <mergeCell ref="W11:X12"/>
    <mergeCell ref="O45:P46"/>
    <mergeCell ref="O47:P48"/>
    <mergeCell ref="Q46:R46"/>
    <mergeCell ref="Q47:R47"/>
    <mergeCell ref="S7:T7"/>
    <mergeCell ref="S8:T8"/>
    <mergeCell ref="S11:T11"/>
    <mergeCell ref="O42:T42"/>
    <mergeCell ref="W43:X43"/>
    <mergeCell ref="W47:X47"/>
    <mergeCell ref="W48:X48"/>
    <mergeCell ref="W8:X8"/>
    <mergeCell ref="Q8:R8"/>
  </mergeCells>
  <phoneticPr fontId="3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78" pageOrder="overThenDown" orientation="portrait" blackAndWhite="1" r:id="rId1"/>
  <headerFooter alignWithMargins="0"/>
  <colBreaks count="1" manualBreakCount="1">
    <brk id="13" max="76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AZ84"/>
  <sheetViews>
    <sheetView view="pageBreakPreview" topLeftCell="A70" zoomScaleNormal="100" workbookViewId="0">
      <selection activeCell="L5" sqref="L5"/>
    </sheetView>
  </sheetViews>
  <sheetFormatPr defaultRowHeight="13.5" outlineLevelRow="2" x14ac:dyDescent="0.25"/>
  <cols>
    <col min="1" max="1" width="12.140625" style="26" customWidth="1"/>
    <col min="2" max="2" width="11.28515625" style="26" bestFit="1" customWidth="1"/>
    <col min="3" max="3" width="12.5703125" style="26" customWidth="1"/>
    <col min="4" max="4" width="12.28515625" style="26" customWidth="1"/>
    <col min="5" max="6" width="9.42578125" style="26" customWidth="1"/>
    <col min="7" max="8" width="13.28515625" style="26" bestFit="1" customWidth="1"/>
    <col min="9" max="12" width="9.42578125" style="26" customWidth="1"/>
    <col min="13" max="16384" width="9.140625" style="26"/>
  </cols>
  <sheetData>
    <row r="1" spans="1:52" s="20" customFormat="1" ht="30.75" customHeight="1" x14ac:dyDescent="0.15">
      <c r="A1" s="223"/>
      <c r="L1" s="21"/>
    </row>
    <row r="2" spans="1:52" s="20" customFormat="1" ht="30.75" customHeight="1" x14ac:dyDescent="0.15">
      <c r="L2" s="21"/>
    </row>
    <row r="3" spans="1:52" s="24" customFormat="1" ht="24.95" customHeight="1" x14ac:dyDescent="0.15">
      <c r="A3" s="22" t="s">
        <v>269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N3" s="378"/>
      <c r="O3" s="378"/>
      <c r="P3" s="378"/>
      <c r="Q3" s="378"/>
      <c r="R3" s="378"/>
      <c r="S3" s="378"/>
      <c r="T3" s="378"/>
      <c r="U3" s="378"/>
      <c r="V3" s="378"/>
      <c r="W3" s="378"/>
      <c r="X3" s="378"/>
      <c r="Y3" s="378"/>
      <c r="Z3" s="378"/>
      <c r="AA3" s="378"/>
      <c r="AB3" s="378"/>
      <c r="AC3" s="378"/>
      <c r="AD3" s="378"/>
      <c r="AE3" s="378"/>
      <c r="AF3" s="378"/>
      <c r="AG3" s="378"/>
      <c r="AH3" s="378"/>
      <c r="AI3" s="378"/>
      <c r="AJ3" s="378"/>
      <c r="AK3" s="378"/>
      <c r="AL3" s="378"/>
      <c r="AM3" s="378"/>
      <c r="AN3" s="378"/>
      <c r="AO3" s="378"/>
      <c r="AP3" s="378"/>
      <c r="AQ3" s="378"/>
      <c r="AR3" s="378"/>
      <c r="AS3" s="378"/>
      <c r="AT3" s="378"/>
      <c r="AU3" s="378"/>
      <c r="AV3" s="378"/>
      <c r="AW3" s="378"/>
      <c r="AX3" s="378"/>
      <c r="AY3" s="378"/>
      <c r="AZ3" s="378"/>
    </row>
    <row r="4" spans="1:52" ht="31.5" x14ac:dyDescent="0.55000000000000004">
      <c r="A4" s="25" t="s">
        <v>75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5" spans="1:52" s="27" customFormat="1" ht="15" customHeight="1" thickBot="1" x14ac:dyDescent="0.25">
      <c r="A5" s="27" t="s">
        <v>76</v>
      </c>
      <c r="L5" s="193" t="s">
        <v>329</v>
      </c>
    </row>
    <row r="6" spans="1:52" s="24" customFormat="1" ht="40.5" customHeight="1" x14ac:dyDescent="0.15">
      <c r="A6" s="188" t="s">
        <v>199</v>
      </c>
      <c r="B6" s="188" t="s">
        <v>211</v>
      </c>
      <c r="C6" s="136" t="s">
        <v>100</v>
      </c>
      <c r="D6" s="379" t="s">
        <v>253</v>
      </c>
      <c r="E6" s="376" t="s">
        <v>104</v>
      </c>
      <c r="F6" s="377"/>
      <c r="G6" s="136" t="s">
        <v>17</v>
      </c>
      <c r="H6" s="136"/>
      <c r="I6" s="137"/>
      <c r="J6" s="136" t="s">
        <v>77</v>
      </c>
      <c r="K6" s="138" t="s">
        <v>78</v>
      </c>
      <c r="L6" s="187" t="s">
        <v>79</v>
      </c>
    </row>
    <row r="7" spans="1:52" s="24" customFormat="1" ht="18" customHeight="1" x14ac:dyDescent="0.15">
      <c r="A7" s="139"/>
      <c r="B7" s="139"/>
      <c r="C7" s="139"/>
      <c r="D7" s="380"/>
      <c r="E7" s="139"/>
      <c r="F7" s="141" t="s">
        <v>80</v>
      </c>
      <c r="G7" s="186" t="s">
        <v>109</v>
      </c>
      <c r="H7" s="141" t="s">
        <v>324</v>
      </c>
      <c r="I7" s="142" t="s">
        <v>81</v>
      </c>
      <c r="J7" s="143" t="s">
        <v>82</v>
      </c>
      <c r="K7" s="143" t="s">
        <v>83</v>
      </c>
      <c r="L7" s="143" t="s">
        <v>84</v>
      </c>
    </row>
    <row r="8" spans="1:52" s="24" customFormat="1" ht="18" customHeight="1" x14ac:dyDescent="0.15">
      <c r="A8" s="139"/>
      <c r="B8" s="139"/>
      <c r="C8" s="139"/>
      <c r="D8" s="380"/>
      <c r="E8" s="139"/>
      <c r="F8" s="139"/>
      <c r="G8" s="186" t="s">
        <v>110</v>
      </c>
      <c r="H8" s="140" t="s">
        <v>109</v>
      </c>
      <c r="I8" s="142"/>
      <c r="J8" s="143"/>
      <c r="K8" s="143"/>
      <c r="L8" s="143"/>
    </row>
    <row r="9" spans="1:52" s="24" customFormat="1" ht="18" customHeight="1" x14ac:dyDescent="0.15">
      <c r="A9" s="139"/>
      <c r="B9" s="139" t="s">
        <v>9</v>
      </c>
      <c r="C9" s="139" t="s">
        <v>101</v>
      </c>
      <c r="D9" s="140" t="s">
        <v>103</v>
      </c>
      <c r="E9" s="139"/>
      <c r="F9" s="139"/>
      <c r="G9" s="186" t="s">
        <v>111</v>
      </c>
      <c r="H9" s="140" t="s">
        <v>113</v>
      </c>
      <c r="I9" s="142" t="s">
        <v>85</v>
      </c>
      <c r="J9" s="143" t="s">
        <v>9</v>
      </c>
      <c r="K9" s="143"/>
      <c r="L9" s="143"/>
    </row>
    <row r="10" spans="1:52" s="24" customFormat="1" ht="18" customHeight="1" x14ac:dyDescent="0.15">
      <c r="A10" s="185" t="s">
        <v>200</v>
      </c>
      <c r="B10" s="185" t="s">
        <v>86</v>
      </c>
      <c r="C10" s="185" t="s">
        <v>102</v>
      </c>
      <c r="D10" s="144"/>
      <c r="E10" s="145" t="s">
        <v>87</v>
      </c>
      <c r="F10" s="145" t="s">
        <v>88</v>
      </c>
      <c r="G10" s="146" t="s">
        <v>112</v>
      </c>
      <c r="H10" s="189" t="s">
        <v>110</v>
      </c>
      <c r="I10" s="147" t="s">
        <v>89</v>
      </c>
      <c r="J10" s="184" t="s">
        <v>90</v>
      </c>
      <c r="K10" s="184" t="s">
        <v>91</v>
      </c>
      <c r="L10" s="184" t="s">
        <v>92</v>
      </c>
    </row>
    <row r="11" spans="1:52" ht="29.25" hidden="1" customHeight="1" x14ac:dyDescent="0.25">
      <c r="A11" s="28">
        <v>2010</v>
      </c>
      <c r="B11" s="29">
        <v>4</v>
      </c>
      <c r="C11" s="29"/>
      <c r="D11" s="29">
        <v>943</v>
      </c>
      <c r="E11" s="29">
        <v>704</v>
      </c>
      <c r="F11" s="29">
        <v>564</v>
      </c>
      <c r="G11" s="29">
        <v>27</v>
      </c>
      <c r="H11" s="29"/>
      <c r="I11" s="30">
        <v>96</v>
      </c>
      <c r="J11" s="29">
        <v>762</v>
      </c>
      <c r="K11" s="31">
        <v>7433</v>
      </c>
      <c r="L11" s="31">
        <v>221306</v>
      </c>
    </row>
    <row r="12" spans="1:52" ht="45" hidden="1" customHeight="1" x14ac:dyDescent="0.25">
      <c r="A12" s="28">
        <v>2011</v>
      </c>
      <c r="B12" s="29">
        <v>4</v>
      </c>
      <c r="C12" s="29"/>
      <c r="D12" s="29">
        <v>963</v>
      </c>
      <c r="E12" s="29">
        <v>704</v>
      </c>
      <c r="F12" s="29">
        <v>652</v>
      </c>
      <c r="G12" s="29">
        <v>34</v>
      </c>
      <c r="H12" s="29"/>
      <c r="I12" s="30">
        <v>84</v>
      </c>
      <c r="J12" s="29">
        <v>894</v>
      </c>
      <c r="K12" s="31">
        <v>8170</v>
      </c>
      <c r="L12" s="31">
        <v>304776</v>
      </c>
    </row>
    <row r="13" spans="1:52" ht="45" hidden="1" customHeight="1" x14ac:dyDescent="0.25">
      <c r="A13" s="28">
        <v>2012</v>
      </c>
      <c r="B13" s="29">
        <v>4</v>
      </c>
      <c r="C13" s="29"/>
      <c r="D13" s="29">
        <v>963</v>
      </c>
      <c r="E13" s="29">
        <v>704</v>
      </c>
      <c r="F13" s="29">
        <v>652</v>
      </c>
      <c r="G13" s="29">
        <v>40</v>
      </c>
      <c r="H13" s="29">
        <v>29</v>
      </c>
      <c r="I13" s="30">
        <v>72.5</v>
      </c>
      <c r="J13" s="29">
        <v>862</v>
      </c>
      <c r="K13" s="29">
        <v>8172</v>
      </c>
      <c r="L13" s="29">
        <v>304677</v>
      </c>
    </row>
    <row r="14" spans="1:52" ht="45" customHeight="1" x14ac:dyDescent="0.25">
      <c r="A14" s="28">
        <v>2013</v>
      </c>
      <c r="B14" s="29">
        <v>4</v>
      </c>
      <c r="C14" s="29"/>
      <c r="D14" s="29">
        <v>963</v>
      </c>
      <c r="E14" s="29">
        <v>751</v>
      </c>
      <c r="F14" s="29">
        <v>718</v>
      </c>
      <c r="G14" s="29">
        <v>40</v>
      </c>
      <c r="H14" s="29">
        <v>30</v>
      </c>
      <c r="I14" s="30">
        <v>75</v>
      </c>
      <c r="J14" s="29">
        <v>895</v>
      </c>
      <c r="K14" s="29">
        <v>9032</v>
      </c>
      <c r="L14" s="29">
        <v>269261</v>
      </c>
    </row>
    <row r="15" spans="1:52" ht="45" customHeight="1" x14ac:dyDescent="0.25">
      <c r="A15" s="28">
        <v>2014</v>
      </c>
      <c r="B15" s="29">
        <v>4</v>
      </c>
      <c r="C15" s="29"/>
      <c r="D15" s="29">
        <v>963</v>
      </c>
      <c r="E15" s="29">
        <v>751</v>
      </c>
      <c r="F15" s="29">
        <v>718</v>
      </c>
      <c r="G15" s="29">
        <v>43</v>
      </c>
      <c r="H15" s="29">
        <v>34</v>
      </c>
      <c r="I15" s="32">
        <v>79.099999999999994</v>
      </c>
      <c r="J15" s="29">
        <v>1011</v>
      </c>
      <c r="K15" s="29">
        <v>6609</v>
      </c>
      <c r="L15" s="29">
        <v>309777</v>
      </c>
    </row>
    <row r="16" spans="1:52" ht="45" customHeight="1" x14ac:dyDescent="0.25">
      <c r="A16" s="28">
        <v>2015</v>
      </c>
      <c r="B16" s="29">
        <f>SUM(B18,B21,B25)</f>
        <v>4</v>
      </c>
      <c r="C16" s="29"/>
      <c r="D16" s="29">
        <f t="shared" ref="D16:H16" si="0">SUM(D18,D21,D25)</f>
        <v>963</v>
      </c>
      <c r="E16" s="29">
        <f t="shared" si="0"/>
        <v>751</v>
      </c>
      <c r="F16" s="29">
        <f t="shared" si="0"/>
        <v>731</v>
      </c>
      <c r="G16" s="29">
        <f t="shared" si="0"/>
        <v>45</v>
      </c>
      <c r="H16" s="29">
        <f t="shared" si="0"/>
        <v>37</v>
      </c>
      <c r="I16" s="33">
        <f>H16/G16*100</f>
        <v>82.222222222222214</v>
      </c>
      <c r="J16" s="29">
        <f t="shared" ref="J16:L16" si="1">SUM(J18,J21,J25)</f>
        <v>1038</v>
      </c>
      <c r="K16" s="29">
        <f t="shared" si="1"/>
        <v>5510</v>
      </c>
      <c r="L16" s="29">
        <f t="shared" si="1"/>
        <v>327368</v>
      </c>
    </row>
    <row r="17" spans="1:12" ht="45" hidden="1" customHeight="1" outlineLevel="1" x14ac:dyDescent="0.25">
      <c r="A17" s="28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</row>
    <row r="18" spans="1:12" ht="45" hidden="1" customHeight="1" outlineLevel="1" x14ac:dyDescent="0.25">
      <c r="A18" s="34" t="s">
        <v>106</v>
      </c>
      <c r="B18" s="35">
        <f>SUM(B19)</f>
        <v>0</v>
      </c>
      <c r="C18" s="35"/>
      <c r="D18" s="35">
        <f t="shared" ref="D18:L18" si="2">SUM(D19)</f>
        <v>0</v>
      </c>
      <c r="E18" s="35">
        <f t="shared" si="2"/>
        <v>0</v>
      </c>
      <c r="F18" s="35">
        <f t="shared" si="2"/>
        <v>0</v>
      </c>
      <c r="G18" s="35">
        <f t="shared" si="2"/>
        <v>0</v>
      </c>
      <c r="H18" s="35">
        <v>0</v>
      </c>
      <c r="I18" s="36">
        <v>0</v>
      </c>
      <c r="J18" s="35">
        <f t="shared" si="2"/>
        <v>0</v>
      </c>
      <c r="K18" s="35">
        <f t="shared" si="2"/>
        <v>0</v>
      </c>
      <c r="L18" s="35">
        <f t="shared" si="2"/>
        <v>0</v>
      </c>
    </row>
    <row r="19" spans="1:12" ht="45" hidden="1" customHeight="1" outlineLevel="1" x14ac:dyDescent="0.25">
      <c r="A19" s="37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</row>
    <row r="20" spans="1:12" ht="45" hidden="1" customHeight="1" outlineLevel="1" x14ac:dyDescent="0.25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</row>
    <row r="21" spans="1:12" ht="45" hidden="1" customHeight="1" outlineLevel="1" x14ac:dyDescent="0.25">
      <c r="A21" s="34" t="s">
        <v>107</v>
      </c>
      <c r="B21" s="35">
        <f>SUM(B22:B24)</f>
        <v>1</v>
      </c>
      <c r="C21" s="35"/>
      <c r="D21" s="35">
        <f>SUM(D22:D23)</f>
        <v>525</v>
      </c>
      <c r="E21" s="35">
        <f>SUM(E22:E23)</f>
        <v>475</v>
      </c>
      <c r="F21" s="35">
        <f>SUM(F22:F23)</f>
        <v>475</v>
      </c>
      <c r="G21" s="35">
        <f>SUM(G22:G23)</f>
        <v>2</v>
      </c>
      <c r="H21" s="35">
        <f>SUM(H22)</f>
        <v>2</v>
      </c>
      <c r="I21" s="36">
        <f>H21/G21*100</f>
        <v>100</v>
      </c>
      <c r="J21" s="35">
        <f>SUM(J22:J23)</f>
        <v>267</v>
      </c>
      <c r="K21" s="35">
        <f>SUM(K22:K23)</f>
        <v>3121</v>
      </c>
      <c r="L21" s="35">
        <f>SUM(L22:L23)</f>
        <v>47083</v>
      </c>
    </row>
    <row r="22" spans="1:12" ht="45" hidden="1" customHeight="1" outlineLevel="1" x14ac:dyDescent="0.25">
      <c r="A22" s="37" t="s">
        <v>201</v>
      </c>
      <c r="B22" s="38">
        <v>1</v>
      </c>
      <c r="C22" s="38"/>
      <c r="D22" s="38">
        <v>525</v>
      </c>
      <c r="E22" s="38">
        <v>475</v>
      </c>
      <c r="F22" s="39">
        <v>475</v>
      </c>
      <c r="G22" s="38">
        <v>2</v>
      </c>
      <c r="H22" s="38">
        <v>2</v>
      </c>
      <c r="I22" s="40">
        <v>100</v>
      </c>
      <c r="J22" s="38">
        <v>267</v>
      </c>
      <c r="K22" s="38">
        <v>3121</v>
      </c>
      <c r="L22" s="38">
        <v>47083</v>
      </c>
    </row>
    <row r="23" spans="1:12" ht="45" hidden="1" customHeight="1" outlineLevel="1" x14ac:dyDescent="0.25">
      <c r="A23" s="37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</row>
    <row r="24" spans="1:12" ht="45" hidden="1" customHeight="1" outlineLevel="1" x14ac:dyDescent="0.25">
      <c r="A24" s="37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</row>
    <row r="25" spans="1:12" ht="45" hidden="1" customHeight="1" outlineLevel="1" x14ac:dyDescent="0.25">
      <c r="A25" s="34" t="s">
        <v>108</v>
      </c>
      <c r="B25" s="35">
        <f>SUM(B26:B28)</f>
        <v>3</v>
      </c>
      <c r="C25" s="35"/>
      <c r="D25" s="35">
        <f>SUM(D26:D28)</f>
        <v>438</v>
      </c>
      <c r="E25" s="35">
        <f>SUM(E26:E28)</f>
        <v>276</v>
      </c>
      <c r="F25" s="35">
        <f>SUM(F26:F28)</f>
        <v>256</v>
      </c>
      <c r="G25" s="35">
        <f>SUM(G26:G28)</f>
        <v>43</v>
      </c>
      <c r="H25" s="35">
        <f>SUM(H26:H28)</f>
        <v>35</v>
      </c>
      <c r="I25" s="36">
        <f>H25/G25*100</f>
        <v>81.395348837209298</v>
      </c>
      <c r="J25" s="35">
        <f>SUM(J26:J28)</f>
        <v>771</v>
      </c>
      <c r="K25" s="35">
        <f>SUM(K26:K28)</f>
        <v>2389</v>
      </c>
      <c r="L25" s="35">
        <f>SUM(L26:L28)</f>
        <v>280285</v>
      </c>
    </row>
    <row r="26" spans="1:12" ht="45" hidden="1" customHeight="1" outlineLevel="1" x14ac:dyDescent="0.25">
      <c r="A26" s="37" t="s">
        <v>73</v>
      </c>
      <c r="B26" s="38">
        <v>1</v>
      </c>
      <c r="C26" s="38"/>
      <c r="D26" s="38">
        <v>42</v>
      </c>
      <c r="E26" s="38">
        <v>37</v>
      </c>
      <c r="F26" s="39">
        <v>37</v>
      </c>
      <c r="G26" s="38">
        <v>2</v>
      </c>
      <c r="H26" s="38">
        <v>2</v>
      </c>
      <c r="I26" s="40">
        <v>100</v>
      </c>
      <c r="J26" s="38">
        <v>233</v>
      </c>
      <c r="K26" s="38">
        <v>1466</v>
      </c>
      <c r="L26" s="38">
        <v>268297</v>
      </c>
    </row>
    <row r="27" spans="1:12" ht="45" hidden="1" customHeight="1" outlineLevel="1" x14ac:dyDescent="0.25">
      <c r="A27" s="37" t="s">
        <v>74</v>
      </c>
      <c r="B27" s="38">
        <v>1</v>
      </c>
      <c r="C27" s="38"/>
      <c r="D27" s="38">
        <v>127</v>
      </c>
      <c r="E27" s="38">
        <v>92</v>
      </c>
      <c r="F27" s="39">
        <v>92</v>
      </c>
      <c r="G27" s="38">
        <v>23</v>
      </c>
      <c r="H27" s="38">
        <v>21</v>
      </c>
      <c r="I27" s="40">
        <v>91.304347826086953</v>
      </c>
      <c r="J27" s="38">
        <v>365</v>
      </c>
      <c r="K27" s="38">
        <v>567</v>
      </c>
      <c r="L27" s="38">
        <v>10705</v>
      </c>
    </row>
    <row r="28" spans="1:12" ht="45" hidden="1" customHeight="1" outlineLevel="1" x14ac:dyDescent="0.25">
      <c r="A28" s="37" t="s">
        <v>202</v>
      </c>
      <c r="B28" s="38">
        <v>1</v>
      </c>
      <c r="C28" s="38"/>
      <c r="D28" s="38">
        <v>269</v>
      </c>
      <c r="E28" s="38">
        <v>147</v>
      </c>
      <c r="F28" s="39">
        <v>127</v>
      </c>
      <c r="G28" s="38">
        <v>18</v>
      </c>
      <c r="H28" s="38">
        <v>12</v>
      </c>
      <c r="I28" s="40">
        <v>66.666666666666657</v>
      </c>
      <c r="J28" s="38">
        <v>173</v>
      </c>
      <c r="K28" s="38">
        <v>356</v>
      </c>
      <c r="L28" s="38">
        <v>1283</v>
      </c>
    </row>
    <row r="29" spans="1:12" ht="45" hidden="1" customHeight="1" outlineLevel="1" x14ac:dyDescent="0.3">
      <c r="A29" s="42"/>
      <c r="B29" s="43"/>
      <c r="C29" s="255"/>
      <c r="D29" s="44"/>
      <c r="E29" s="44"/>
      <c r="F29" s="44"/>
      <c r="G29" s="44"/>
      <c r="H29" s="44"/>
      <c r="I29" s="44"/>
      <c r="J29" s="44"/>
      <c r="K29" s="44"/>
      <c r="L29" s="44"/>
    </row>
    <row r="30" spans="1:12" ht="45" hidden="1" customHeight="1" outlineLevel="1" x14ac:dyDescent="0.3">
      <c r="A30" s="148">
        <v>2016</v>
      </c>
      <c r="B30" s="149">
        <v>4</v>
      </c>
      <c r="C30" s="256"/>
      <c r="D30" s="149">
        <v>963</v>
      </c>
      <c r="E30" s="149">
        <v>745</v>
      </c>
      <c r="F30" s="149">
        <v>731</v>
      </c>
      <c r="G30" s="149">
        <v>39</v>
      </c>
      <c r="H30" s="149">
        <v>36</v>
      </c>
      <c r="I30" s="149">
        <v>92.307692307692307</v>
      </c>
      <c r="J30" s="149">
        <v>1071</v>
      </c>
      <c r="K30" s="149">
        <v>5158</v>
      </c>
      <c r="L30" s="149">
        <v>237682</v>
      </c>
    </row>
    <row r="31" spans="1:12" s="48" customFormat="1" ht="45" hidden="1" customHeight="1" outlineLevel="1" x14ac:dyDescent="0.25">
      <c r="A31" s="45">
        <v>2016</v>
      </c>
      <c r="B31" s="46">
        <f>SUM(B33,B36,B40)</f>
        <v>4</v>
      </c>
      <c r="C31" s="46"/>
      <c r="D31" s="46">
        <f t="shared" ref="D31:L31" si="3">SUM(D33,D36,D40)</f>
        <v>963</v>
      </c>
      <c r="E31" s="46">
        <f t="shared" si="3"/>
        <v>745</v>
      </c>
      <c r="F31" s="46">
        <f t="shared" si="3"/>
        <v>731</v>
      </c>
      <c r="G31" s="46">
        <f t="shared" si="3"/>
        <v>39</v>
      </c>
      <c r="H31" s="46">
        <f t="shared" si="3"/>
        <v>36</v>
      </c>
      <c r="I31" s="47">
        <f>H31/G31*100</f>
        <v>92.307692307692307</v>
      </c>
      <c r="J31" s="46">
        <f t="shared" si="3"/>
        <v>1071</v>
      </c>
      <c r="K31" s="46">
        <f t="shared" si="3"/>
        <v>5158</v>
      </c>
      <c r="L31" s="46">
        <f t="shared" si="3"/>
        <v>237682</v>
      </c>
    </row>
    <row r="32" spans="1:12" ht="45" hidden="1" customHeight="1" outlineLevel="2" x14ac:dyDescent="0.25">
      <c r="A32" s="28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</row>
    <row r="33" spans="1:12" ht="45" hidden="1" customHeight="1" outlineLevel="2" x14ac:dyDescent="0.25">
      <c r="A33" s="49" t="s">
        <v>106</v>
      </c>
      <c r="B33" s="35">
        <f>SUM(B34)</f>
        <v>0</v>
      </c>
      <c r="C33" s="35"/>
      <c r="D33" s="35">
        <f t="shared" ref="D33:L33" si="4">SUM(D34)</f>
        <v>0</v>
      </c>
      <c r="E33" s="35">
        <f t="shared" si="4"/>
        <v>0</v>
      </c>
      <c r="F33" s="35">
        <f t="shared" si="4"/>
        <v>0</v>
      </c>
      <c r="G33" s="35">
        <f t="shared" si="4"/>
        <v>0</v>
      </c>
      <c r="H33" s="35">
        <v>0</v>
      </c>
      <c r="I33" s="36">
        <v>0</v>
      </c>
      <c r="J33" s="35">
        <f t="shared" si="4"/>
        <v>0</v>
      </c>
      <c r="K33" s="35">
        <f t="shared" si="4"/>
        <v>0</v>
      </c>
      <c r="L33" s="35">
        <f t="shared" si="4"/>
        <v>0</v>
      </c>
    </row>
    <row r="34" spans="1:12" ht="45" hidden="1" customHeight="1" outlineLevel="2" x14ac:dyDescent="0.25">
      <c r="A34" s="37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</row>
    <row r="35" spans="1:12" ht="45" hidden="1" customHeight="1" outlineLevel="2" x14ac:dyDescent="0.25">
      <c r="A35" s="28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</row>
    <row r="36" spans="1:12" ht="45" hidden="1" customHeight="1" outlineLevel="2" x14ac:dyDescent="0.25">
      <c r="A36" s="49" t="s">
        <v>107</v>
      </c>
      <c r="B36" s="35">
        <f>SUM(B37:B39)</f>
        <v>1</v>
      </c>
      <c r="C36" s="35"/>
      <c r="D36" s="35">
        <f>SUM(D37:D38)</f>
        <v>525</v>
      </c>
      <c r="E36" s="35">
        <f>SUM(E37:E38)</f>
        <v>475</v>
      </c>
      <c r="F36" s="35">
        <f>SUM(F37:F38)</f>
        <v>475</v>
      </c>
      <c r="G36" s="35">
        <f>SUM(G37:G38)</f>
        <v>2</v>
      </c>
      <c r="H36" s="35">
        <f>SUM(H37)</f>
        <v>2</v>
      </c>
      <c r="I36" s="36">
        <f>H36/G36*100</f>
        <v>100</v>
      </c>
      <c r="J36" s="35">
        <f>SUM(J37:J38)</f>
        <v>317</v>
      </c>
      <c r="K36" s="35">
        <f>SUM(K37:K38)</f>
        <v>2800</v>
      </c>
      <c r="L36" s="35">
        <f>SUM(L37:L38)</f>
        <v>39372</v>
      </c>
    </row>
    <row r="37" spans="1:12" ht="45" hidden="1" customHeight="1" outlineLevel="2" x14ac:dyDescent="0.25">
      <c r="A37" s="37" t="s">
        <v>201</v>
      </c>
      <c r="B37" s="38">
        <v>1</v>
      </c>
      <c r="C37" s="38" t="s">
        <v>205</v>
      </c>
      <c r="D37" s="38">
        <v>525</v>
      </c>
      <c r="E37" s="38">
        <v>475</v>
      </c>
      <c r="F37" s="39">
        <v>475</v>
      </c>
      <c r="G37" s="38">
        <v>2</v>
      </c>
      <c r="H37" s="38">
        <v>2</v>
      </c>
      <c r="I37" s="36">
        <f>H37/G37*100</f>
        <v>100</v>
      </c>
      <c r="J37" s="38">
        <v>317</v>
      </c>
      <c r="K37" s="38">
        <v>2800</v>
      </c>
      <c r="L37" s="38">
        <v>39372</v>
      </c>
    </row>
    <row r="38" spans="1:12" ht="45" hidden="1" customHeight="1" outlineLevel="2" x14ac:dyDescent="0.25">
      <c r="A38" s="37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</row>
    <row r="39" spans="1:12" ht="45" hidden="1" customHeight="1" outlineLevel="2" x14ac:dyDescent="0.25">
      <c r="A39" s="37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</row>
    <row r="40" spans="1:12" ht="45" hidden="1" customHeight="1" outlineLevel="2" x14ac:dyDescent="0.25">
      <c r="A40" s="49" t="s">
        <v>108</v>
      </c>
      <c r="B40" s="35">
        <f>SUM(B41:B43)</f>
        <v>3</v>
      </c>
      <c r="C40" s="35"/>
      <c r="D40" s="35">
        <f>SUM(D41:D43)</f>
        <v>438</v>
      </c>
      <c r="E40" s="35">
        <f>SUM(E41:E43)</f>
        <v>270</v>
      </c>
      <c r="F40" s="35">
        <f>SUM(F41:F43)</f>
        <v>256</v>
      </c>
      <c r="G40" s="35">
        <f>SUM(G41:G43)</f>
        <v>37</v>
      </c>
      <c r="H40" s="35">
        <f>SUM(H41:H43)</f>
        <v>34</v>
      </c>
      <c r="I40" s="36">
        <f>H40/G40*100</f>
        <v>91.891891891891902</v>
      </c>
      <c r="J40" s="35">
        <f>SUM(J41:J43)</f>
        <v>754</v>
      </c>
      <c r="K40" s="35">
        <f>SUM(K41:K43)</f>
        <v>2358</v>
      </c>
      <c r="L40" s="35">
        <f>SUM(L41:L43)</f>
        <v>198310</v>
      </c>
    </row>
    <row r="41" spans="1:12" ht="45" hidden="1" customHeight="1" outlineLevel="2" x14ac:dyDescent="0.25">
      <c r="A41" s="37" t="s">
        <v>73</v>
      </c>
      <c r="B41" s="38">
        <v>1</v>
      </c>
      <c r="C41" s="38" t="s">
        <v>73</v>
      </c>
      <c r="D41" s="38">
        <v>42</v>
      </c>
      <c r="E41" s="38">
        <v>37</v>
      </c>
      <c r="F41" s="39">
        <v>37</v>
      </c>
      <c r="G41" s="38">
        <v>2</v>
      </c>
      <c r="H41" s="38">
        <v>2</v>
      </c>
      <c r="I41" s="36">
        <f t="shared" ref="I41:I43" si="5">H41/G41*100</f>
        <v>100</v>
      </c>
      <c r="J41" s="38">
        <v>202</v>
      </c>
      <c r="K41" s="38">
        <v>1429</v>
      </c>
      <c r="L41" s="38">
        <v>189736</v>
      </c>
    </row>
    <row r="42" spans="1:12" ht="45" hidden="1" customHeight="1" outlineLevel="2" x14ac:dyDescent="0.25">
      <c r="A42" s="37" t="s">
        <v>74</v>
      </c>
      <c r="B42" s="38">
        <v>1</v>
      </c>
      <c r="C42" s="38" t="s">
        <v>74</v>
      </c>
      <c r="D42" s="38">
        <v>127</v>
      </c>
      <c r="E42" s="38">
        <v>92</v>
      </c>
      <c r="F42" s="39">
        <v>92</v>
      </c>
      <c r="G42" s="38">
        <v>19</v>
      </c>
      <c r="H42" s="38">
        <v>19</v>
      </c>
      <c r="I42" s="36">
        <f t="shared" si="5"/>
        <v>100</v>
      </c>
      <c r="J42" s="38">
        <v>349</v>
      </c>
      <c r="K42" s="38">
        <v>495</v>
      </c>
      <c r="L42" s="38">
        <v>6801</v>
      </c>
    </row>
    <row r="43" spans="1:12" ht="45" hidden="1" customHeight="1" outlineLevel="2" x14ac:dyDescent="0.25">
      <c r="A43" s="37" t="s">
        <v>202</v>
      </c>
      <c r="B43" s="38">
        <v>1</v>
      </c>
      <c r="C43" s="38" t="s">
        <v>204</v>
      </c>
      <c r="D43" s="38">
        <v>269</v>
      </c>
      <c r="E43" s="38">
        <v>141</v>
      </c>
      <c r="F43" s="39">
        <v>127</v>
      </c>
      <c r="G43" s="38">
        <v>16</v>
      </c>
      <c r="H43" s="38">
        <v>13</v>
      </c>
      <c r="I43" s="36">
        <f t="shared" si="5"/>
        <v>81.25</v>
      </c>
      <c r="J43" s="38">
        <v>203</v>
      </c>
      <c r="K43" s="38">
        <v>434</v>
      </c>
      <c r="L43" s="38">
        <v>1773</v>
      </c>
    </row>
    <row r="44" spans="1:12" ht="45" hidden="1" customHeight="1" outlineLevel="2" x14ac:dyDescent="0.25">
      <c r="A44" s="28">
        <v>2016</v>
      </c>
      <c r="B44" s="29">
        <v>4</v>
      </c>
      <c r="C44" s="29"/>
      <c r="D44" s="29">
        <v>963</v>
      </c>
      <c r="E44" s="29">
        <v>745</v>
      </c>
      <c r="F44" s="29">
        <v>731</v>
      </c>
      <c r="G44" s="29">
        <v>39</v>
      </c>
      <c r="H44" s="29">
        <v>36</v>
      </c>
      <c r="I44" s="33">
        <v>92.307692307692307</v>
      </c>
      <c r="J44" s="29">
        <v>1071</v>
      </c>
      <c r="K44" s="29">
        <v>5158</v>
      </c>
      <c r="L44" s="29">
        <v>237682</v>
      </c>
    </row>
    <row r="45" spans="1:12" ht="45" hidden="1" customHeight="1" outlineLevel="2" x14ac:dyDescent="0.25">
      <c r="A45" s="28" t="s">
        <v>233</v>
      </c>
      <c r="B45" s="29">
        <v>0</v>
      </c>
      <c r="C45" s="29"/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33">
        <v>0</v>
      </c>
      <c r="J45" s="29">
        <v>0</v>
      </c>
      <c r="K45" s="29">
        <v>0</v>
      </c>
      <c r="L45" s="29">
        <v>0</v>
      </c>
    </row>
    <row r="46" spans="1:12" ht="45" hidden="1" customHeight="1" outlineLevel="2" x14ac:dyDescent="0.25">
      <c r="A46" s="28"/>
      <c r="B46" s="29"/>
      <c r="C46" s="29"/>
      <c r="D46" s="29"/>
      <c r="E46" s="29"/>
      <c r="F46" s="29"/>
      <c r="G46" s="29"/>
      <c r="H46" s="29"/>
      <c r="I46" s="33"/>
      <c r="J46" s="29"/>
      <c r="K46" s="29"/>
      <c r="L46" s="29"/>
    </row>
    <row r="47" spans="1:12" ht="45" hidden="1" customHeight="1" outlineLevel="2" x14ac:dyDescent="0.25">
      <c r="A47" s="28" t="s">
        <v>234</v>
      </c>
      <c r="B47" s="29">
        <v>1</v>
      </c>
      <c r="C47" s="29"/>
      <c r="D47" s="29">
        <v>525</v>
      </c>
      <c r="E47" s="29">
        <v>475</v>
      </c>
      <c r="F47" s="29">
        <v>475</v>
      </c>
      <c r="G47" s="29">
        <v>2</v>
      </c>
      <c r="H47" s="29">
        <v>2</v>
      </c>
      <c r="I47" s="33">
        <v>100</v>
      </c>
      <c r="J47" s="29">
        <v>317</v>
      </c>
      <c r="K47" s="29">
        <v>2800</v>
      </c>
      <c r="L47" s="29">
        <v>39372</v>
      </c>
    </row>
    <row r="48" spans="1:12" ht="45" hidden="1" customHeight="1" outlineLevel="2" x14ac:dyDescent="0.25">
      <c r="A48" s="28" t="s">
        <v>235</v>
      </c>
      <c r="B48" s="29">
        <v>1</v>
      </c>
      <c r="C48" s="29" t="s">
        <v>205</v>
      </c>
      <c r="D48" s="29">
        <v>525</v>
      </c>
      <c r="E48" s="29">
        <v>475</v>
      </c>
      <c r="F48" s="29">
        <v>475</v>
      </c>
      <c r="G48" s="29">
        <v>2</v>
      </c>
      <c r="H48" s="29">
        <v>2</v>
      </c>
      <c r="I48" s="33">
        <v>100</v>
      </c>
      <c r="J48" s="29">
        <v>317</v>
      </c>
      <c r="K48" s="29">
        <v>2800</v>
      </c>
      <c r="L48" s="29">
        <v>39372</v>
      </c>
    </row>
    <row r="49" spans="1:12" ht="45" hidden="1" customHeight="1" outlineLevel="2" x14ac:dyDescent="0.25">
      <c r="A49" s="28"/>
      <c r="B49" s="29"/>
      <c r="C49" s="29"/>
      <c r="D49" s="29"/>
      <c r="E49" s="29"/>
      <c r="F49" s="29"/>
      <c r="G49" s="29"/>
      <c r="H49" s="29"/>
      <c r="I49" s="33"/>
      <c r="J49" s="29"/>
      <c r="K49" s="29"/>
      <c r="L49" s="29"/>
    </row>
    <row r="50" spans="1:12" ht="45" hidden="1" customHeight="1" outlineLevel="2" x14ac:dyDescent="0.25">
      <c r="A50" s="28" t="s">
        <v>236</v>
      </c>
      <c r="B50" s="29">
        <v>3</v>
      </c>
      <c r="C50" s="29"/>
      <c r="D50" s="29">
        <v>438</v>
      </c>
      <c r="E50" s="29">
        <v>270</v>
      </c>
      <c r="F50" s="29">
        <v>256</v>
      </c>
      <c r="G50" s="29">
        <v>37</v>
      </c>
      <c r="H50" s="29">
        <v>34</v>
      </c>
      <c r="I50" s="33">
        <v>91.891891891891902</v>
      </c>
      <c r="J50" s="29">
        <v>754</v>
      </c>
      <c r="K50" s="29">
        <v>2358</v>
      </c>
      <c r="L50" s="29">
        <v>198310</v>
      </c>
    </row>
    <row r="51" spans="1:12" ht="45" hidden="1" customHeight="1" outlineLevel="2" x14ac:dyDescent="0.25">
      <c r="A51" s="28" t="s">
        <v>73</v>
      </c>
      <c r="B51" s="29">
        <v>1</v>
      </c>
      <c r="C51" s="29" t="s">
        <v>73</v>
      </c>
      <c r="D51" s="29">
        <v>42</v>
      </c>
      <c r="E51" s="29">
        <v>37</v>
      </c>
      <c r="F51" s="29">
        <v>37</v>
      </c>
      <c r="G51" s="29">
        <v>2</v>
      </c>
      <c r="H51" s="29">
        <v>2</v>
      </c>
      <c r="I51" s="33">
        <v>100</v>
      </c>
      <c r="J51" s="29">
        <v>202</v>
      </c>
      <c r="K51" s="29">
        <v>1429</v>
      </c>
      <c r="L51" s="29">
        <v>189736</v>
      </c>
    </row>
    <row r="52" spans="1:12" ht="45" hidden="1" customHeight="1" outlineLevel="2" x14ac:dyDescent="0.25">
      <c r="A52" s="28" t="s">
        <v>74</v>
      </c>
      <c r="B52" s="29">
        <v>1</v>
      </c>
      <c r="C52" s="29" t="s">
        <v>74</v>
      </c>
      <c r="D52" s="29">
        <v>127</v>
      </c>
      <c r="E52" s="29">
        <v>92</v>
      </c>
      <c r="F52" s="29">
        <v>92</v>
      </c>
      <c r="G52" s="29">
        <v>19</v>
      </c>
      <c r="H52" s="29">
        <v>19</v>
      </c>
      <c r="I52" s="33">
        <v>100</v>
      </c>
      <c r="J52" s="29">
        <v>349</v>
      </c>
      <c r="K52" s="29">
        <v>495</v>
      </c>
      <c r="L52" s="29">
        <v>6801</v>
      </c>
    </row>
    <row r="53" spans="1:12" ht="45" hidden="1" customHeight="1" outlineLevel="2" x14ac:dyDescent="0.25">
      <c r="A53" s="28" t="s">
        <v>237</v>
      </c>
      <c r="B53" s="29">
        <v>1</v>
      </c>
      <c r="C53" s="29" t="s">
        <v>204</v>
      </c>
      <c r="D53" s="29">
        <v>269</v>
      </c>
      <c r="E53" s="29">
        <v>141</v>
      </c>
      <c r="F53" s="29">
        <v>127</v>
      </c>
      <c r="G53" s="29">
        <v>16</v>
      </c>
      <c r="H53" s="29">
        <v>13</v>
      </c>
      <c r="I53" s="33">
        <v>81.25</v>
      </c>
      <c r="J53" s="29">
        <v>203</v>
      </c>
      <c r="K53" s="29">
        <v>434</v>
      </c>
      <c r="L53" s="29">
        <v>1773</v>
      </c>
    </row>
    <row r="54" spans="1:12" ht="45" customHeight="1" collapsed="1" x14ac:dyDescent="0.25">
      <c r="A54" s="28">
        <v>2017</v>
      </c>
      <c r="B54" s="29">
        <v>4</v>
      </c>
      <c r="C54" s="29"/>
      <c r="D54" s="29">
        <v>963</v>
      </c>
      <c r="E54" s="29">
        <v>745</v>
      </c>
      <c r="F54" s="29">
        <v>731</v>
      </c>
      <c r="G54" s="29">
        <v>47</v>
      </c>
      <c r="H54" s="29">
        <v>41</v>
      </c>
      <c r="I54" s="33">
        <v>87.2340425531915</v>
      </c>
      <c r="J54" s="29">
        <v>1083</v>
      </c>
      <c r="K54" s="29">
        <v>5209.42</v>
      </c>
      <c r="L54" s="29">
        <v>279941</v>
      </c>
    </row>
    <row r="55" spans="1:12" ht="14.25" hidden="1" customHeight="1" outlineLevel="2" x14ac:dyDescent="0.25">
      <c r="A55" s="28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</row>
    <row r="56" spans="1:12" ht="35.1" hidden="1" customHeight="1" outlineLevel="2" x14ac:dyDescent="0.25">
      <c r="A56" s="49" t="s">
        <v>106</v>
      </c>
      <c r="B56" s="35">
        <v>0</v>
      </c>
      <c r="C56" s="35">
        <v>0</v>
      </c>
      <c r="D56" s="35">
        <v>0</v>
      </c>
      <c r="E56" s="35">
        <v>0</v>
      </c>
      <c r="F56" s="35">
        <v>0</v>
      </c>
      <c r="G56" s="35">
        <v>0</v>
      </c>
      <c r="H56" s="35">
        <v>0</v>
      </c>
      <c r="I56" s="36">
        <v>0</v>
      </c>
      <c r="J56" s="35">
        <v>0</v>
      </c>
      <c r="K56" s="35">
        <v>0</v>
      </c>
      <c r="L56" s="35">
        <v>0</v>
      </c>
    </row>
    <row r="57" spans="1:12" ht="9.75" hidden="1" customHeight="1" outlineLevel="2" x14ac:dyDescent="0.25">
      <c r="A57" s="37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</row>
    <row r="58" spans="1:12" ht="9.9499999999999993" hidden="1" customHeight="1" outlineLevel="2" x14ac:dyDescent="0.25">
      <c r="A58" s="28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</row>
    <row r="59" spans="1:12" ht="31.5" hidden="1" customHeight="1" outlineLevel="2" x14ac:dyDescent="0.25">
      <c r="A59" s="49" t="s">
        <v>107</v>
      </c>
      <c r="B59" s="35">
        <v>1</v>
      </c>
      <c r="C59" s="35"/>
      <c r="D59" s="35">
        <v>525</v>
      </c>
      <c r="E59" s="35">
        <v>475</v>
      </c>
      <c r="F59" s="35">
        <v>475</v>
      </c>
      <c r="G59" s="35">
        <v>2</v>
      </c>
      <c r="H59" s="35">
        <v>2</v>
      </c>
      <c r="I59" s="36">
        <v>100</v>
      </c>
      <c r="J59" s="35">
        <v>301</v>
      </c>
      <c r="K59" s="35">
        <v>2848.14</v>
      </c>
      <c r="L59" s="35">
        <v>49548</v>
      </c>
    </row>
    <row r="60" spans="1:12" ht="35.25" hidden="1" customHeight="1" outlineLevel="2" x14ac:dyDescent="0.25">
      <c r="A60" s="37" t="s">
        <v>201</v>
      </c>
      <c r="B60" s="38">
        <v>1</v>
      </c>
      <c r="C60" s="38" t="s">
        <v>229</v>
      </c>
      <c r="D60" s="38">
        <v>525</v>
      </c>
      <c r="E60" s="38">
        <v>475</v>
      </c>
      <c r="F60" s="39">
        <v>475</v>
      </c>
      <c r="G60" s="38">
        <v>2</v>
      </c>
      <c r="H60" s="38">
        <v>2</v>
      </c>
      <c r="I60" s="36">
        <v>100</v>
      </c>
      <c r="J60" s="38">
        <v>301</v>
      </c>
      <c r="K60" s="38">
        <v>2848.14</v>
      </c>
      <c r="L60" s="38">
        <v>49548</v>
      </c>
    </row>
    <row r="61" spans="1:12" ht="11.25" hidden="1" customHeight="1" outlineLevel="2" x14ac:dyDescent="0.25">
      <c r="A61" s="37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</row>
    <row r="62" spans="1:12" ht="9.9499999999999993" hidden="1" customHeight="1" outlineLevel="2" x14ac:dyDescent="0.25">
      <c r="A62" s="37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</row>
    <row r="63" spans="1:12" ht="30" hidden="1" customHeight="1" outlineLevel="2" x14ac:dyDescent="0.25">
      <c r="A63" s="49" t="s">
        <v>108</v>
      </c>
      <c r="B63" s="35">
        <v>3</v>
      </c>
      <c r="C63" s="35"/>
      <c r="D63" s="35">
        <v>438</v>
      </c>
      <c r="E63" s="35">
        <v>270</v>
      </c>
      <c r="F63" s="35">
        <v>256</v>
      </c>
      <c r="G63" s="35">
        <v>45</v>
      </c>
      <c r="H63" s="35">
        <v>39</v>
      </c>
      <c r="I63" s="36">
        <v>86.666666666666671</v>
      </c>
      <c r="J63" s="35">
        <v>782</v>
      </c>
      <c r="K63" s="35">
        <v>2361.2800000000002</v>
      </c>
      <c r="L63" s="35">
        <v>230393</v>
      </c>
    </row>
    <row r="64" spans="1:12" ht="35.1" hidden="1" customHeight="1" outlineLevel="2" x14ac:dyDescent="0.25">
      <c r="A64" s="37" t="s">
        <v>73</v>
      </c>
      <c r="B64" s="38">
        <v>1</v>
      </c>
      <c r="C64" s="38" t="s">
        <v>230</v>
      </c>
      <c r="D64" s="38">
        <v>42</v>
      </c>
      <c r="E64" s="38">
        <v>37</v>
      </c>
      <c r="F64" s="39">
        <v>37</v>
      </c>
      <c r="G64" s="38">
        <v>2</v>
      </c>
      <c r="H64" s="38">
        <v>2</v>
      </c>
      <c r="I64" s="36">
        <v>100</v>
      </c>
      <c r="J64" s="38">
        <v>206</v>
      </c>
      <c r="K64" s="38">
        <v>1420.27</v>
      </c>
      <c r="L64" s="38">
        <v>224876</v>
      </c>
    </row>
    <row r="65" spans="1:12" ht="35.1" hidden="1" customHeight="1" outlineLevel="2" x14ac:dyDescent="0.25">
      <c r="A65" s="37" t="s">
        <v>74</v>
      </c>
      <c r="B65" s="38">
        <v>1</v>
      </c>
      <c r="C65" s="38" t="s">
        <v>231</v>
      </c>
      <c r="D65" s="38">
        <v>127</v>
      </c>
      <c r="E65" s="38">
        <v>92</v>
      </c>
      <c r="F65" s="39">
        <v>92</v>
      </c>
      <c r="G65" s="38">
        <v>25</v>
      </c>
      <c r="H65" s="38">
        <v>24</v>
      </c>
      <c r="I65" s="36">
        <v>96</v>
      </c>
      <c r="J65" s="38">
        <v>371</v>
      </c>
      <c r="K65" s="38">
        <v>521.75</v>
      </c>
      <c r="L65" s="38">
        <v>4236</v>
      </c>
    </row>
    <row r="66" spans="1:12" ht="35.1" hidden="1" customHeight="1" outlineLevel="2" x14ac:dyDescent="0.25">
      <c r="A66" s="37" t="s">
        <v>202</v>
      </c>
      <c r="B66" s="38">
        <v>1</v>
      </c>
      <c r="C66" s="38" t="s">
        <v>232</v>
      </c>
      <c r="D66" s="38">
        <v>269</v>
      </c>
      <c r="E66" s="38">
        <v>141</v>
      </c>
      <c r="F66" s="39">
        <v>127</v>
      </c>
      <c r="G66" s="38">
        <v>18</v>
      </c>
      <c r="H66" s="38">
        <v>13</v>
      </c>
      <c r="I66" s="36">
        <v>72.222222222222214</v>
      </c>
      <c r="J66" s="38">
        <v>205</v>
      </c>
      <c r="K66" s="38">
        <v>419.26</v>
      </c>
      <c r="L66" s="38">
        <v>1281</v>
      </c>
    </row>
    <row r="67" spans="1:12" s="48" customFormat="1" ht="45" customHeight="1" collapsed="1" x14ac:dyDescent="0.25">
      <c r="A67" s="45">
        <v>2018</v>
      </c>
      <c r="B67" s="261">
        <f>SUM(B69,B72,B76)</f>
        <v>4</v>
      </c>
      <c r="C67" s="261">
        <f t="shared" ref="C67:L67" si="6">SUM(C69,C72,C76)</f>
        <v>0</v>
      </c>
      <c r="D67" s="261">
        <f t="shared" si="6"/>
        <v>963</v>
      </c>
      <c r="E67" s="261">
        <f t="shared" si="6"/>
        <v>745</v>
      </c>
      <c r="F67" s="261">
        <f t="shared" si="6"/>
        <v>745</v>
      </c>
      <c r="G67" s="261">
        <f t="shared" si="6"/>
        <v>44</v>
      </c>
      <c r="H67" s="261">
        <f t="shared" si="6"/>
        <v>40</v>
      </c>
      <c r="I67" s="261">
        <f>H67/G67*100</f>
        <v>90.909090909090907</v>
      </c>
      <c r="J67" s="261">
        <f t="shared" si="6"/>
        <v>1088</v>
      </c>
      <c r="K67" s="261">
        <f t="shared" si="6"/>
        <v>706</v>
      </c>
      <c r="L67" s="261">
        <f t="shared" si="6"/>
        <v>297423</v>
      </c>
    </row>
    <row r="68" spans="1:12" ht="14.25" customHeight="1" outlineLevel="1" x14ac:dyDescent="0.25">
      <c r="A68" s="28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</row>
    <row r="69" spans="1:12" ht="35.1" customHeight="1" outlineLevel="1" x14ac:dyDescent="0.25">
      <c r="A69" s="262" t="s">
        <v>106</v>
      </c>
      <c r="B69" s="29">
        <v>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33">
        <v>0</v>
      </c>
      <c r="J69" s="29">
        <v>0</v>
      </c>
      <c r="K69" s="29">
        <v>0</v>
      </c>
      <c r="L69" s="29">
        <v>0</v>
      </c>
    </row>
    <row r="70" spans="1:12" ht="9.75" customHeight="1" outlineLevel="1" x14ac:dyDescent="0.25">
      <c r="A70" s="37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</row>
    <row r="71" spans="1:12" ht="9.9499999999999993" customHeight="1" outlineLevel="1" x14ac:dyDescent="0.25">
      <c r="A71" s="28"/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</row>
    <row r="72" spans="1:12" ht="31.5" customHeight="1" outlineLevel="1" x14ac:dyDescent="0.25">
      <c r="A72" s="262" t="s">
        <v>107</v>
      </c>
      <c r="B72" s="29">
        <v>1</v>
      </c>
      <c r="C72" s="29"/>
      <c r="D72" s="29">
        <v>525</v>
      </c>
      <c r="E72" s="29">
        <v>475</v>
      </c>
      <c r="F72" s="29">
        <v>475</v>
      </c>
      <c r="G72" s="29">
        <v>2</v>
      </c>
      <c r="H72" s="29">
        <v>2</v>
      </c>
      <c r="I72" s="33">
        <v>100</v>
      </c>
      <c r="J72" s="29">
        <f>J73</f>
        <v>306</v>
      </c>
      <c r="K72" s="29">
        <f t="shared" ref="K72:L72" si="7">K73</f>
        <v>310</v>
      </c>
      <c r="L72" s="29">
        <f t="shared" si="7"/>
        <v>42495</v>
      </c>
    </row>
    <row r="73" spans="1:12" ht="35.25" customHeight="1" outlineLevel="1" x14ac:dyDescent="0.25">
      <c r="A73" s="37" t="s">
        <v>201</v>
      </c>
      <c r="B73" s="263">
        <v>1</v>
      </c>
      <c r="C73" s="263" t="s">
        <v>229</v>
      </c>
      <c r="D73" s="263">
        <v>525</v>
      </c>
      <c r="E73" s="263">
        <v>475</v>
      </c>
      <c r="F73" s="264">
        <v>475</v>
      </c>
      <c r="G73" s="263">
        <v>2</v>
      </c>
      <c r="H73" s="263">
        <v>2</v>
      </c>
      <c r="I73" s="36">
        <v>100</v>
      </c>
      <c r="J73" s="263">
        <v>306</v>
      </c>
      <c r="K73" s="263">
        <v>310</v>
      </c>
      <c r="L73" s="263">
        <v>42495</v>
      </c>
    </row>
    <row r="74" spans="1:12" ht="11.25" customHeight="1" outlineLevel="1" x14ac:dyDescent="0.25">
      <c r="A74" s="37"/>
      <c r="B74" s="41"/>
      <c r="C74" s="41"/>
      <c r="D74" s="41"/>
      <c r="E74" s="41"/>
      <c r="F74" s="41"/>
      <c r="G74" s="41"/>
      <c r="H74" s="41"/>
      <c r="I74" s="41"/>
      <c r="J74" s="41"/>
      <c r="K74" s="41"/>
      <c r="L74" s="41"/>
    </row>
    <row r="75" spans="1:12" ht="9.9499999999999993" customHeight="1" outlineLevel="1" x14ac:dyDescent="0.25">
      <c r="A75" s="37"/>
      <c r="B75" s="41"/>
      <c r="C75" s="41"/>
      <c r="D75" s="41"/>
      <c r="E75" s="41"/>
      <c r="F75" s="41"/>
      <c r="G75" s="41"/>
      <c r="H75" s="41"/>
      <c r="I75" s="41"/>
      <c r="J75" s="41"/>
      <c r="K75" s="41"/>
      <c r="L75" s="41"/>
    </row>
    <row r="76" spans="1:12" ht="30" customHeight="1" outlineLevel="1" x14ac:dyDescent="0.25">
      <c r="A76" s="262" t="s">
        <v>108</v>
      </c>
      <c r="B76" s="29">
        <f>SUM(B78:B80)</f>
        <v>3</v>
      </c>
      <c r="C76" s="29"/>
      <c r="D76" s="29">
        <f>SUM(D78:D80)</f>
        <v>438</v>
      </c>
      <c r="E76" s="29">
        <f t="shared" ref="E76:L76" si="8">SUM(E78:E80)</f>
        <v>270</v>
      </c>
      <c r="F76" s="29">
        <f t="shared" si="8"/>
        <v>270</v>
      </c>
      <c r="G76" s="29">
        <f t="shared" si="8"/>
        <v>42</v>
      </c>
      <c r="H76" s="29">
        <f t="shared" si="8"/>
        <v>38</v>
      </c>
      <c r="I76" s="33">
        <f>H76/G76*100</f>
        <v>90.476190476190482</v>
      </c>
      <c r="J76" s="29">
        <f t="shared" si="8"/>
        <v>782</v>
      </c>
      <c r="K76" s="29">
        <f t="shared" si="8"/>
        <v>396</v>
      </c>
      <c r="L76" s="29">
        <f t="shared" si="8"/>
        <v>254928</v>
      </c>
    </row>
    <row r="77" spans="1:12" ht="30" customHeight="1" outlineLevel="1" x14ac:dyDescent="0.25">
      <c r="A77" s="265"/>
      <c r="B77" s="282"/>
      <c r="C77" s="282"/>
      <c r="D77" s="282"/>
      <c r="E77" s="282"/>
      <c r="F77" s="282"/>
      <c r="G77" s="282"/>
      <c r="H77" s="282"/>
      <c r="I77" s="283"/>
      <c r="J77" s="282"/>
      <c r="K77" s="282"/>
      <c r="L77" s="282"/>
    </row>
    <row r="78" spans="1:12" ht="35.1" customHeight="1" outlineLevel="1" x14ac:dyDescent="0.25">
      <c r="A78" s="37" t="s">
        <v>73</v>
      </c>
      <c r="B78" s="263">
        <v>1</v>
      </c>
      <c r="C78" s="263" t="s">
        <v>230</v>
      </c>
      <c r="D78" s="263">
        <v>42</v>
      </c>
      <c r="E78" s="263">
        <v>37</v>
      </c>
      <c r="F78" s="264">
        <v>37</v>
      </c>
      <c r="G78" s="263">
        <v>2</v>
      </c>
      <c r="H78" s="263">
        <v>2</v>
      </c>
      <c r="I78" s="36">
        <v>100</v>
      </c>
      <c r="J78" s="263">
        <v>169</v>
      </c>
      <c r="K78" s="263">
        <v>102</v>
      </c>
      <c r="L78" s="263">
        <v>242103</v>
      </c>
    </row>
    <row r="79" spans="1:12" ht="35.1" customHeight="1" outlineLevel="1" x14ac:dyDescent="0.25">
      <c r="A79" s="37" t="s">
        <v>74</v>
      </c>
      <c r="B79" s="263">
        <v>1</v>
      </c>
      <c r="C79" s="263" t="s">
        <v>231</v>
      </c>
      <c r="D79" s="263">
        <v>127</v>
      </c>
      <c r="E79" s="263">
        <v>92</v>
      </c>
      <c r="F79" s="264">
        <v>92</v>
      </c>
      <c r="G79" s="263">
        <v>23</v>
      </c>
      <c r="H79" s="263">
        <v>22</v>
      </c>
      <c r="I79" s="36">
        <v>95.65</v>
      </c>
      <c r="J79" s="263">
        <v>335</v>
      </c>
      <c r="K79" s="263">
        <v>52</v>
      </c>
      <c r="L79" s="263">
        <v>11774</v>
      </c>
    </row>
    <row r="80" spans="1:12" ht="35.1" customHeight="1" outlineLevel="1" x14ac:dyDescent="0.25">
      <c r="A80" s="37" t="s">
        <v>202</v>
      </c>
      <c r="B80" s="263">
        <v>1</v>
      </c>
      <c r="C80" s="263" t="s">
        <v>232</v>
      </c>
      <c r="D80" s="263">
        <v>269</v>
      </c>
      <c r="E80" s="263">
        <v>141</v>
      </c>
      <c r="F80" s="264">
        <v>141</v>
      </c>
      <c r="G80" s="263">
        <v>17</v>
      </c>
      <c r="H80" s="263">
        <v>14</v>
      </c>
      <c r="I80" s="36">
        <v>82.35</v>
      </c>
      <c r="J80" s="263">
        <v>278</v>
      </c>
      <c r="K80" s="263">
        <v>242</v>
      </c>
      <c r="L80" s="263">
        <v>1051</v>
      </c>
    </row>
    <row r="81" spans="1:12" ht="6.75" customHeight="1" outlineLevel="1" x14ac:dyDescent="0.25">
      <c r="A81" s="42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</row>
    <row r="82" spans="1:12" ht="40.5" customHeight="1" outlineLevel="1" x14ac:dyDescent="0.25">
      <c r="A82" s="148"/>
      <c r="B82" s="149"/>
      <c r="C82" s="149"/>
      <c r="D82" s="149"/>
      <c r="E82" s="149"/>
      <c r="F82" s="149"/>
      <c r="G82" s="149"/>
      <c r="H82" s="149"/>
      <c r="I82" s="149"/>
      <c r="J82" s="149"/>
      <c r="K82" s="149"/>
      <c r="L82" s="149"/>
    </row>
    <row r="83" spans="1:12" ht="13.5" customHeight="1" x14ac:dyDescent="0.25">
      <c r="A83" s="284" t="s">
        <v>323</v>
      </c>
      <c r="B83" s="50"/>
      <c r="C83" s="50"/>
      <c r="D83" s="50"/>
      <c r="E83" s="50"/>
      <c r="F83" s="50"/>
      <c r="G83" s="50"/>
      <c r="H83" s="50"/>
      <c r="I83" s="50"/>
      <c r="J83" s="50"/>
      <c r="K83" s="257"/>
      <c r="L83" s="50"/>
    </row>
    <row r="84" spans="1:12" ht="13.5" customHeight="1" x14ac:dyDescent="0.25">
      <c r="A84" s="10" t="s">
        <v>273</v>
      </c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</row>
  </sheetData>
  <mergeCells count="5">
    <mergeCell ref="E6:F6"/>
    <mergeCell ref="N3:AA3"/>
    <mergeCell ref="AB3:AN3"/>
    <mergeCell ref="AO3:AZ3"/>
    <mergeCell ref="D6:D8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76" pageOrder="overThenDown" orientation="portrait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AZ73"/>
  <sheetViews>
    <sheetView tabSelected="1" view="pageBreakPreview" zoomScaleNormal="100" workbookViewId="0">
      <selection activeCell="G64" sqref="G64"/>
    </sheetView>
  </sheetViews>
  <sheetFormatPr defaultRowHeight="13.5" outlineLevelRow="2" x14ac:dyDescent="0.25"/>
  <cols>
    <col min="1" max="8" width="12.28515625" style="26" customWidth="1"/>
    <col min="9" max="16384" width="9.140625" style="26"/>
  </cols>
  <sheetData>
    <row r="1" spans="1:52" s="20" customFormat="1" ht="24.95" customHeight="1" x14ac:dyDescent="0.15">
      <c r="H1" s="21"/>
    </row>
    <row r="2" spans="1:52" s="20" customFormat="1" ht="24.95" customHeight="1" x14ac:dyDescent="0.15">
      <c r="H2" s="21"/>
    </row>
    <row r="3" spans="1:52" s="24" customFormat="1" ht="24.95" customHeight="1" x14ac:dyDescent="0.15">
      <c r="A3" s="22" t="s">
        <v>268</v>
      </c>
      <c r="B3" s="23"/>
      <c r="C3" s="23"/>
      <c r="D3" s="23"/>
      <c r="E3" s="23"/>
      <c r="F3" s="23"/>
      <c r="G3" s="23"/>
      <c r="H3" s="23"/>
      <c r="N3" s="378"/>
      <c r="O3" s="378"/>
      <c r="P3" s="378"/>
      <c r="Q3" s="378"/>
      <c r="R3" s="378"/>
      <c r="S3" s="378"/>
      <c r="T3" s="378"/>
      <c r="U3" s="378"/>
      <c r="V3" s="378"/>
      <c r="W3" s="378"/>
      <c r="X3" s="378"/>
      <c r="Y3" s="378"/>
      <c r="Z3" s="378"/>
      <c r="AA3" s="378"/>
      <c r="AB3" s="378"/>
      <c r="AC3" s="378"/>
      <c r="AD3" s="378"/>
      <c r="AE3" s="378"/>
      <c r="AF3" s="378"/>
      <c r="AG3" s="378"/>
      <c r="AH3" s="378"/>
      <c r="AI3" s="378"/>
      <c r="AJ3" s="378"/>
      <c r="AK3" s="378"/>
      <c r="AL3" s="378"/>
      <c r="AM3" s="378"/>
      <c r="AN3" s="378"/>
      <c r="AO3" s="378"/>
      <c r="AP3" s="378"/>
      <c r="AQ3" s="378"/>
      <c r="AR3" s="378"/>
      <c r="AS3" s="378"/>
      <c r="AT3" s="378"/>
      <c r="AU3" s="378"/>
      <c r="AV3" s="378"/>
      <c r="AW3" s="378"/>
      <c r="AX3" s="378"/>
      <c r="AY3" s="378"/>
      <c r="AZ3" s="378"/>
    </row>
    <row r="4" spans="1:52" ht="31.5" x14ac:dyDescent="0.55000000000000004">
      <c r="A4" s="25" t="s">
        <v>53</v>
      </c>
      <c r="B4" s="225"/>
      <c r="C4" s="225"/>
      <c r="D4" s="225"/>
      <c r="E4" s="225"/>
      <c r="F4" s="225"/>
      <c r="G4" s="225"/>
      <c r="H4" s="225"/>
    </row>
    <row r="5" spans="1:52" s="27" customFormat="1" ht="15" customHeight="1" thickBot="1" x14ac:dyDescent="0.25">
      <c r="A5" s="27" t="s">
        <v>59</v>
      </c>
      <c r="H5" s="193" t="s">
        <v>252</v>
      </c>
    </row>
    <row r="6" spans="1:52" s="24" customFormat="1" ht="20.100000000000001" customHeight="1" x14ac:dyDescent="0.15">
      <c r="A6" s="188" t="s">
        <v>206</v>
      </c>
      <c r="B6" s="188" t="s">
        <v>54</v>
      </c>
      <c r="C6" s="188" t="s">
        <v>55</v>
      </c>
      <c r="D6" s="188" t="s">
        <v>207</v>
      </c>
      <c r="E6" s="188" t="s">
        <v>208</v>
      </c>
      <c r="F6" s="188" t="s">
        <v>209</v>
      </c>
      <c r="G6" s="381" t="s">
        <v>56</v>
      </c>
      <c r="H6" s="136" t="s">
        <v>267</v>
      </c>
    </row>
    <row r="7" spans="1:52" s="24" customFormat="1" ht="20.100000000000001" customHeight="1" x14ac:dyDescent="0.15">
      <c r="A7" s="139"/>
      <c r="B7" s="139"/>
      <c r="C7" s="139"/>
      <c r="D7" s="139"/>
      <c r="E7" s="139"/>
      <c r="F7" s="139"/>
      <c r="G7" s="382"/>
      <c r="H7" s="142"/>
    </row>
    <row r="8" spans="1:52" s="24" customFormat="1" ht="20.100000000000001" customHeight="1" x14ac:dyDescent="0.15">
      <c r="A8" s="185" t="s">
        <v>210</v>
      </c>
      <c r="B8" s="185" t="s">
        <v>2</v>
      </c>
      <c r="C8" s="185" t="s">
        <v>49</v>
      </c>
      <c r="D8" s="185" t="s">
        <v>50</v>
      </c>
      <c r="E8" s="185" t="s">
        <v>51</v>
      </c>
      <c r="F8" s="185" t="s">
        <v>57</v>
      </c>
      <c r="G8" s="383"/>
      <c r="H8" s="250" t="s">
        <v>52</v>
      </c>
    </row>
    <row r="9" spans="1:52" ht="24" hidden="1" customHeight="1" x14ac:dyDescent="0.25">
      <c r="A9" s="28">
        <v>2010</v>
      </c>
      <c r="B9" s="29">
        <v>122367</v>
      </c>
      <c r="C9" s="29">
        <v>17926</v>
      </c>
      <c r="D9" s="29">
        <v>13936</v>
      </c>
      <c r="E9" s="29">
        <v>62397</v>
      </c>
      <c r="F9" s="29">
        <v>2017</v>
      </c>
      <c r="G9" s="29">
        <v>17471</v>
      </c>
      <c r="H9" s="251">
        <v>8620</v>
      </c>
    </row>
    <row r="10" spans="1:52" ht="24" hidden="1" customHeight="1" x14ac:dyDescent="0.25">
      <c r="A10" s="28">
        <v>2011</v>
      </c>
      <c r="B10" s="29">
        <f>SUM(C10:F10,H10)</f>
        <v>90436</v>
      </c>
      <c r="C10" s="29">
        <v>17344</v>
      </c>
      <c r="D10" s="29">
        <v>12374</v>
      </c>
      <c r="E10" s="29">
        <v>58975</v>
      </c>
      <c r="F10" s="29">
        <v>1743</v>
      </c>
      <c r="G10" s="29">
        <v>31049</v>
      </c>
      <c r="H10" s="251">
        <v>0</v>
      </c>
    </row>
    <row r="11" spans="1:52" ht="24" hidden="1" customHeight="1" x14ac:dyDescent="0.25">
      <c r="A11" s="28">
        <v>2012</v>
      </c>
      <c r="B11" s="29">
        <f>SUM(H11,C11:F11)</f>
        <v>88580</v>
      </c>
      <c r="C11" s="29">
        <v>17596</v>
      </c>
      <c r="D11" s="29">
        <v>10697</v>
      </c>
      <c r="E11" s="29">
        <v>58882</v>
      </c>
      <c r="F11" s="29">
        <v>1405</v>
      </c>
      <c r="G11" s="29">
        <v>12628</v>
      </c>
      <c r="H11" s="251">
        <v>0</v>
      </c>
    </row>
    <row r="12" spans="1:52" ht="24" customHeight="1" x14ac:dyDescent="0.25">
      <c r="A12" s="28">
        <v>2013</v>
      </c>
      <c r="B12" s="29">
        <f t="shared" ref="B12:B27" si="0">SUM(H12,C12:F12)</f>
        <v>92301</v>
      </c>
      <c r="C12" s="29">
        <v>17943</v>
      </c>
      <c r="D12" s="29">
        <v>9676</v>
      </c>
      <c r="E12" s="29">
        <v>58046</v>
      </c>
      <c r="F12" s="29">
        <v>1331</v>
      </c>
      <c r="G12" s="29">
        <v>12784</v>
      </c>
      <c r="H12" s="251">
        <v>5305</v>
      </c>
    </row>
    <row r="13" spans="1:52" ht="24" customHeight="1" x14ac:dyDescent="0.25">
      <c r="A13" s="28">
        <v>2014</v>
      </c>
      <c r="B13" s="29">
        <f t="shared" si="0"/>
        <v>87931</v>
      </c>
      <c r="C13" s="29">
        <v>18298</v>
      </c>
      <c r="D13" s="29">
        <v>8560</v>
      </c>
      <c r="E13" s="29">
        <v>57801</v>
      </c>
      <c r="F13" s="29">
        <v>352</v>
      </c>
      <c r="G13" s="29">
        <v>15026</v>
      </c>
      <c r="H13" s="29">
        <v>2920</v>
      </c>
    </row>
    <row r="14" spans="1:52" ht="24" customHeight="1" x14ac:dyDescent="0.25">
      <c r="A14" s="28">
        <v>2015</v>
      </c>
      <c r="B14" s="29">
        <f t="shared" si="0"/>
        <v>107794.61900000002</v>
      </c>
      <c r="C14" s="29">
        <f t="shared" ref="C14:H14" si="1">SUM(C16:C27)</f>
        <v>20812.383000000002</v>
      </c>
      <c r="D14" s="29">
        <f t="shared" si="1"/>
        <v>9534.5800000000017</v>
      </c>
      <c r="E14" s="29">
        <f t="shared" si="1"/>
        <v>63114.552000000003</v>
      </c>
      <c r="F14" s="29">
        <f t="shared" si="1"/>
        <v>528.10400000000004</v>
      </c>
      <c r="G14" s="29">
        <f t="shared" si="1"/>
        <v>30433.341</v>
      </c>
      <c r="H14" s="29">
        <f t="shared" si="1"/>
        <v>13805</v>
      </c>
      <c r="I14" s="252"/>
    </row>
    <row r="15" spans="1:52" ht="12.75" hidden="1" customHeight="1" outlineLevel="1" x14ac:dyDescent="0.25">
      <c r="A15" s="28"/>
      <c r="B15" s="29">
        <f t="shared" si="0"/>
        <v>0</v>
      </c>
      <c r="C15" s="253"/>
      <c r="D15" s="253"/>
      <c r="E15" s="253"/>
      <c r="F15" s="253"/>
      <c r="G15" s="253"/>
      <c r="H15" s="254"/>
    </row>
    <row r="16" spans="1:52" ht="27" hidden="1" customHeight="1" outlineLevel="1" x14ac:dyDescent="0.25">
      <c r="A16" s="28" t="s">
        <v>37</v>
      </c>
      <c r="B16" s="29">
        <f t="shared" si="0"/>
        <v>7104.5280000000002</v>
      </c>
      <c r="C16" s="15">
        <v>1357.854</v>
      </c>
      <c r="D16" s="15">
        <v>1439.828</v>
      </c>
      <c r="E16" s="15">
        <v>4286.3490000000002</v>
      </c>
      <c r="F16" s="16">
        <v>20.497</v>
      </c>
      <c r="G16" s="217">
        <v>1536.981</v>
      </c>
      <c r="H16" s="17" t="s">
        <v>72</v>
      </c>
      <c r="J16" s="252"/>
    </row>
    <row r="17" spans="1:9" ht="27" hidden="1" customHeight="1" outlineLevel="1" x14ac:dyDescent="0.25">
      <c r="A17" s="28" t="s">
        <v>38</v>
      </c>
      <c r="B17" s="29">
        <f t="shared" si="0"/>
        <v>6804.0889999999999</v>
      </c>
      <c r="C17" s="15">
        <v>1364.4870000000001</v>
      </c>
      <c r="D17" s="18">
        <v>1371.4</v>
      </c>
      <c r="E17" s="15">
        <v>4028.4160000000002</v>
      </c>
      <c r="F17" s="18">
        <v>39.786000000000001</v>
      </c>
      <c r="G17" s="217">
        <v>1636.635</v>
      </c>
      <c r="H17" s="17" t="s">
        <v>72</v>
      </c>
    </row>
    <row r="18" spans="1:9" ht="27" hidden="1" customHeight="1" outlineLevel="1" x14ac:dyDescent="0.25">
      <c r="A18" s="28" t="s">
        <v>39</v>
      </c>
      <c r="B18" s="29">
        <f t="shared" si="0"/>
        <v>14144.5</v>
      </c>
      <c r="C18" s="15">
        <v>1540.1469999999999</v>
      </c>
      <c r="D18" s="18">
        <v>793.01</v>
      </c>
      <c r="E18" s="15">
        <v>4900.9319999999998</v>
      </c>
      <c r="F18" s="18">
        <v>63.411000000000001</v>
      </c>
      <c r="G18" s="217">
        <v>1475.588</v>
      </c>
      <c r="H18" s="217">
        <v>6847</v>
      </c>
    </row>
    <row r="19" spans="1:9" ht="27" hidden="1" customHeight="1" outlineLevel="1" x14ac:dyDescent="0.25">
      <c r="A19" s="28" t="s">
        <v>40</v>
      </c>
      <c r="B19" s="29">
        <f t="shared" si="0"/>
        <v>7764.3759999999993</v>
      </c>
      <c r="C19" s="15">
        <v>1587.443</v>
      </c>
      <c r="D19" s="18">
        <v>477.57799999999997</v>
      </c>
      <c r="E19" s="15">
        <v>5663.12</v>
      </c>
      <c r="F19" s="18">
        <v>36.234999999999999</v>
      </c>
      <c r="G19" s="217">
        <v>6397.5169999999998</v>
      </c>
      <c r="H19" s="17" t="s">
        <v>72</v>
      </c>
    </row>
    <row r="20" spans="1:9" ht="27" hidden="1" customHeight="1" outlineLevel="1" x14ac:dyDescent="0.25">
      <c r="A20" s="28" t="s">
        <v>41</v>
      </c>
      <c r="B20" s="29">
        <f t="shared" si="0"/>
        <v>14401.267999999998</v>
      </c>
      <c r="C20" s="15">
        <v>1812.0329999999999</v>
      </c>
      <c r="D20" s="18">
        <v>277.38400000000001</v>
      </c>
      <c r="E20" s="15">
        <v>5358.88</v>
      </c>
      <c r="F20" s="18">
        <v>57.970999999999997</v>
      </c>
      <c r="G20" s="217">
        <v>7175.8890000000001</v>
      </c>
      <c r="H20" s="217">
        <v>6895</v>
      </c>
    </row>
    <row r="21" spans="1:9" ht="27" hidden="1" customHeight="1" outlineLevel="1" x14ac:dyDescent="0.25">
      <c r="A21" s="28" t="s">
        <v>42</v>
      </c>
      <c r="B21" s="29">
        <f t="shared" si="0"/>
        <v>7070.6019999999999</v>
      </c>
      <c r="C21" s="15">
        <v>1696.6010000000001</v>
      </c>
      <c r="D21" s="18">
        <v>255.49199999999999</v>
      </c>
      <c r="E21" s="15">
        <v>5075.5410000000002</v>
      </c>
      <c r="F21" s="18">
        <v>34.968000000000004</v>
      </c>
      <c r="G21" s="217">
        <v>4635.7790000000005</v>
      </c>
      <c r="H21" s="18">
        <v>8</v>
      </c>
    </row>
    <row r="22" spans="1:9" ht="27" hidden="1" customHeight="1" outlineLevel="1" x14ac:dyDescent="0.25">
      <c r="A22" s="28" t="s">
        <v>43</v>
      </c>
      <c r="B22" s="29">
        <f t="shared" si="0"/>
        <v>7133.5059999999994</v>
      </c>
      <c r="C22" s="15">
        <v>1958.877</v>
      </c>
      <c r="D22" s="18">
        <v>241.20699999999999</v>
      </c>
      <c r="E22" s="15">
        <v>4897.4409999999998</v>
      </c>
      <c r="F22" s="18">
        <v>19.981000000000002</v>
      </c>
      <c r="G22" s="217">
        <v>1459.6990000000001</v>
      </c>
      <c r="H22" s="18">
        <v>16</v>
      </c>
    </row>
    <row r="23" spans="1:9" ht="27" hidden="1" customHeight="1" outlineLevel="1" x14ac:dyDescent="0.25">
      <c r="A23" s="28" t="s">
        <v>44</v>
      </c>
      <c r="B23" s="29">
        <f t="shared" si="0"/>
        <v>8423.7110000000011</v>
      </c>
      <c r="C23" s="15">
        <v>2317.9760000000001</v>
      </c>
      <c r="D23" s="18">
        <v>387.56099999999998</v>
      </c>
      <c r="E23" s="15">
        <v>5657.1350000000002</v>
      </c>
      <c r="F23" s="18">
        <v>52.039000000000001</v>
      </c>
      <c r="G23" s="217">
        <v>1294.337</v>
      </c>
      <c r="H23" s="18">
        <v>9</v>
      </c>
    </row>
    <row r="24" spans="1:9" ht="27" hidden="1" customHeight="1" outlineLevel="1" x14ac:dyDescent="0.25">
      <c r="A24" s="28" t="s">
        <v>45</v>
      </c>
      <c r="B24" s="29">
        <f t="shared" si="0"/>
        <v>7666.4360000000006</v>
      </c>
      <c r="C24" s="15">
        <v>1900.096</v>
      </c>
      <c r="D24" s="18">
        <v>639.25199999999995</v>
      </c>
      <c r="E24" s="15">
        <v>5056.8850000000002</v>
      </c>
      <c r="F24" s="18">
        <v>61.203000000000003</v>
      </c>
      <c r="G24" s="217">
        <v>1136.153</v>
      </c>
      <c r="H24" s="18">
        <v>9</v>
      </c>
    </row>
    <row r="25" spans="1:9" ht="27" hidden="1" customHeight="1" outlineLevel="1" x14ac:dyDescent="0.25">
      <c r="A25" s="28" t="s">
        <v>46</v>
      </c>
      <c r="B25" s="29">
        <f t="shared" si="0"/>
        <v>9439.4369999999999</v>
      </c>
      <c r="C25" s="15">
        <v>2029.277</v>
      </c>
      <c r="D25" s="18">
        <v>955.07299999999998</v>
      </c>
      <c r="E25" s="15">
        <v>6382.7939999999999</v>
      </c>
      <c r="F25" s="18">
        <v>65.293000000000006</v>
      </c>
      <c r="G25" s="217">
        <v>1268.598</v>
      </c>
      <c r="H25" s="18">
        <v>7</v>
      </c>
    </row>
    <row r="26" spans="1:9" ht="27" hidden="1" customHeight="1" outlineLevel="1" x14ac:dyDescent="0.25">
      <c r="A26" s="28" t="s">
        <v>47</v>
      </c>
      <c r="B26" s="29">
        <f t="shared" si="0"/>
        <v>8770.016999999998</v>
      </c>
      <c r="C26" s="15">
        <v>1605.394</v>
      </c>
      <c r="D26" s="15">
        <v>1154.2429999999999</v>
      </c>
      <c r="E26" s="15">
        <v>5926.66</v>
      </c>
      <c r="F26" s="18">
        <v>76.72</v>
      </c>
      <c r="G26" s="217">
        <v>1154.8399999999999</v>
      </c>
      <c r="H26" s="18">
        <v>7</v>
      </c>
    </row>
    <row r="27" spans="1:9" ht="27" hidden="1" customHeight="1" outlineLevel="1" x14ac:dyDescent="0.25">
      <c r="A27" s="28" t="s">
        <v>48</v>
      </c>
      <c r="B27" s="29">
        <f t="shared" si="0"/>
        <v>9072.1490000000013</v>
      </c>
      <c r="C27" s="15">
        <v>1642.1980000000001</v>
      </c>
      <c r="D27" s="15">
        <v>1542.5519999999999</v>
      </c>
      <c r="E27" s="15">
        <v>5880.3990000000003</v>
      </c>
      <c r="F27" s="19" t="s">
        <v>72</v>
      </c>
      <c r="G27" s="217">
        <v>1261.325</v>
      </c>
      <c r="H27" s="18">
        <v>7</v>
      </c>
    </row>
    <row r="28" spans="1:9" ht="24" customHeight="1" collapsed="1" x14ac:dyDescent="0.25">
      <c r="A28" s="28">
        <v>2016</v>
      </c>
      <c r="B28" s="29">
        <f>SUM(B30:B41)</f>
        <v>105921</v>
      </c>
      <c r="C28" s="29">
        <f t="shared" ref="C28:H28" si="2">SUM(C30:C41)</f>
        <v>23343</v>
      </c>
      <c r="D28" s="29">
        <f t="shared" si="2"/>
        <v>11391</v>
      </c>
      <c r="E28" s="29">
        <f t="shared" si="2"/>
        <v>70242</v>
      </c>
      <c r="F28" s="29">
        <f t="shared" si="2"/>
        <v>853</v>
      </c>
      <c r="G28" s="29">
        <f t="shared" si="2"/>
        <v>16033</v>
      </c>
      <c r="H28" s="29">
        <f t="shared" si="2"/>
        <v>92</v>
      </c>
      <c r="I28" s="252"/>
    </row>
    <row r="29" spans="1:9" ht="12.75" hidden="1" customHeight="1" outlineLevel="2" x14ac:dyDescent="0.25">
      <c r="A29" s="28"/>
      <c r="B29" s="29"/>
      <c r="C29" s="253"/>
      <c r="D29" s="253"/>
      <c r="E29" s="253"/>
      <c r="F29" s="253"/>
      <c r="G29" s="253"/>
      <c r="H29" s="254"/>
    </row>
    <row r="30" spans="1:9" ht="27" hidden="1" customHeight="1" outlineLevel="2" x14ac:dyDescent="0.25">
      <c r="A30" s="28" t="s">
        <v>37</v>
      </c>
      <c r="B30" s="35">
        <f>SUM(C30:F30,H30)</f>
        <v>9266</v>
      </c>
      <c r="C30" s="15">
        <v>1724</v>
      </c>
      <c r="D30" s="15">
        <v>2204</v>
      </c>
      <c r="E30" s="15">
        <v>5313</v>
      </c>
      <c r="F30" s="16">
        <v>13</v>
      </c>
      <c r="G30" s="217">
        <v>1543</v>
      </c>
      <c r="H30" s="17">
        <v>12</v>
      </c>
    </row>
    <row r="31" spans="1:9" ht="27" hidden="1" customHeight="1" outlineLevel="2" x14ac:dyDescent="0.25">
      <c r="A31" s="28" t="s">
        <v>38</v>
      </c>
      <c r="B31" s="35">
        <f t="shared" ref="B31:B41" si="3">SUM(C31:F31,H31)</f>
        <v>7747</v>
      </c>
      <c r="C31" s="15">
        <v>1583</v>
      </c>
      <c r="D31" s="18">
        <v>1469</v>
      </c>
      <c r="E31" s="15">
        <v>4690</v>
      </c>
      <c r="F31" s="18">
        <v>5</v>
      </c>
      <c r="G31" s="217">
        <v>1571</v>
      </c>
      <c r="H31" s="17" t="s">
        <v>72</v>
      </c>
    </row>
    <row r="32" spans="1:9" ht="27" hidden="1" customHeight="1" outlineLevel="2" x14ac:dyDescent="0.25">
      <c r="A32" s="28" t="s">
        <v>39</v>
      </c>
      <c r="B32" s="35">
        <f t="shared" si="3"/>
        <v>8076</v>
      </c>
      <c r="C32" s="15">
        <v>1637</v>
      </c>
      <c r="D32" s="18">
        <v>1127</v>
      </c>
      <c r="E32" s="15">
        <v>5255</v>
      </c>
      <c r="F32" s="18">
        <v>40</v>
      </c>
      <c r="G32" s="217">
        <v>1592</v>
      </c>
      <c r="H32" s="217">
        <v>17</v>
      </c>
    </row>
    <row r="33" spans="1:8" ht="27" hidden="1" customHeight="1" outlineLevel="2" x14ac:dyDescent="0.25">
      <c r="A33" s="28" t="s">
        <v>40</v>
      </c>
      <c r="B33" s="35">
        <f t="shared" si="3"/>
        <v>8223</v>
      </c>
      <c r="C33" s="15">
        <v>1756</v>
      </c>
      <c r="D33" s="18">
        <v>480</v>
      </c>
      <c r="E33" s="15">
        <v>5896</v>
      </c>
      <c r="F33" s="18">
        <v>91</v>
      </c>
      <c r="G33" s="217">
        <v>1329</v>
      </c>
      <c r="H33" s="17" t="s">
        <v>72</v>
      </c>
    </row>
    <row r="34" spans="1:8" ht="27" hidden="1" customHeight="1" outlineLevel="2" x14ac:dyDescent="0.25">
      <c r="A34" s="28" t="s">
        <v>41</v>
      </c>
      <c r="B34" s="35">
        <f t="shared" si="3"/>
        <v>8358</v>
      </c>
      <c r="C34" s="15">
        <v>2020</v>
      </c>
      <c r="D34" s="18">
        <v>350</v>
      </c>
      <c r="E34" s="15">
        <v>5922</v>
      </c>
      <c r="F34" s="18">
        <v>58</v>
      </c>
      <c r="G34" s="217">
        <v>1187</v>
      </c>
      <c r="H34" s="217">
        <v>8</v>
      </c>
    </row>
    <row r="35" spans="1:8" ht="27" hidden="1" customHeight="1" outlineLevel="2" x14ac:dyDescent="0.25">
      <c r="A35" s="28" t="s">
        <v>42</v>
      </c>
      <c r="B35" s="35">
        <f t="shared" si="3"/>
        <v>7907</v>
      </c>
      <c r="C35" s="15">
        <v>1982</v>
      </c>
      <c r="D35" s="18">
        <v>256</v>
      </c>
      <c r="E35" s="15">
        <v>5558</v>
      </c>
      <c r="F35" s="18">
        <v>104</v>
      </c>
      <c r="G35" s="217">
        <v>1004</v>
      </c>
      <c r="H35" s="18">
        <v>7</v>
      </c>
    </row>
    <row r="36" spans="1:8" ht="27" hidden="1" customHeight="1" outlineLevel="2" x14ac:dyDescent="0.25">
      <c r="A36" s="28" t="s">
        <v>43</v>
      </c>
      <c r="B36" s="35">
        <f t="shared" si="3"/>
        <v>7532</v>
      </c>
      <c r="C36" s="15">
        <v>2022</v>
      </c>
      <c r="D36" s="18">
        <v>221</v>
      </c>
      <c r="E36" s="15">
        <v>5214</v>
      </c>
      <c r="F36" s="18">
        <v>68</v>
      </c>
      <c r="G36" s="217">
        <v>1359</v>
      </c>
      <c r="H36" s="18">
        <v>7</v>
      </c>
    </row>
    <row r="37" spans="1:8" ht="27" hidden="1" customHeight="1" outlineLevel="2" x14ac:dyDescent="0.25">
      <c r="A37" s="28" t="s">
        <v>44</v>
      </c>
      <c r="B37" s="35">
        <f t="shared" si="3"/>
        <v>9606</v>
      </c>
      <c r="C37" s="15">
        <v>2640</v>
      </c>
      <c r="D37" s="18">
        <v>383</v>
      </c>
      <c r="E37" s="15">
        <v>6484</v>
      </c>
      <c r="F37" s="18">
        <v>92</v>
      </c>
      <c r="G37" s="217">
        <v>1377</v>
      </c>
      <c r="H37" s="18">
        <v>7</v>
      </c>
    </row>
    <row r="38" spans="1:8" ht="27" hidden="1" customHeight="1" outlineLevel="2" x14ac:dyDescent="0.25">
      <c r="A38" s="28" t="s">
        <v>45</v>
      </c>
      <c r="B38" s="35">
        <f t="shared" si="3"/>
        <v>8663</v>
      </c>
      <c r="C38" s="15">
        <v>2070</v>
      </c>
      <c r="D38" s="18">
        <v>579</v>
      </c>
      <c r="E38" s="15">
        <v>5924</v>
      </c>
      <c r="F38" s="18">
        <v>82</v>
      </c>
      <c r="G38" s="217">
        <v>1320</v>
      </c>
      <c r="H38" s="18">
        <v>8</v>
      </c>
    </row>
    <row r="39" spans="1:8" ht="27" hidden="1" customHeight="1" outlineLevel="2" x14ac:dyDescent="0.25">
      <c r="A39" s="28" t="s">
        <v>46</v>
      </c>
      <c r="B39" s="35">
        <f t="shared" si="3"/>
        <v>10041</v>
      </c>
      <c r="C39" s="15">
        <v>2103</v>
      </c>
      <c r="D39" s="18">
        <v>884</v>
      </c>
      <c r="E39" s="15">
        <v>6937</v>
      </c>
      <c r="F39" s="18">
        <v>107</v>
      </c>
      <c r="G39" s="217">
        <v>1239</v>
      </c>
      <c r="H39" s="18">
        <v>10</v>
      </c>
    </row>
    <row r="40" spans="1:8" ht="27" hidden="1" customHeight="1" outlineLevel="2" x14ac:dyDescent="0.25">
      <c r="A40" s="28" t="s">
        <v>47</v>
      </c>
      <c r="B40" s="35">
        <f t="shared" si="3"/>
        <v>10014</v>
      </c>
      <c r="C40" s="15">
        <v>1940</v>
      </c>
      <c r="D40" s="15">
        <v>1431</v>
      </c>
      <c r="E40" s="15">
        <v>6527</v>
      </c>
      <c r="F40" s="18">
        <v>108</v>
      </c>
      <c r="G40" s="217">
        <v>1225</v>
      </c>
      <c r="H40" s="18">
        <v>8</v>
      </c>
    </row>
    <row r="41" spans="1:8" ht="27" hidden="1" customHeight="1" outlineLevel="2" x14ac:dyDescent="0.25">
      <c r="A41" s="28" t="s">
        <v>48</v>
      </c>
      <c r="B41" s="35">
        <f t="shared" si="3"/>
        <v>10488</v>
      </c>
      <c r="C41" s="15">
        <v>1866</v>
      </c>
      <c r="D41" s="15">
        <v>2007</v>
      </c>
      <c r="E41" s="15">
        <v>6522</v>
      </c>
      <c r="F41" s="19">
        <v>85</v>
      </c>
      <c r="G41" s="217">
        <v>1287</v>
      </c>
      <c r="H41" s="18">
        <v>8</v>
      </c>
    </row>
    <row r="42" spans="1:8" ht="24.95" customHeight="1" collapsed="1" x14ac:dyDescent="0.25">
      <c r="A42" s="28">
        <v>2017</v>
      </c>
      <c r="B42" s="29">
        <f>SUM(C42:F42,H42)</f>
        <v>107032</v>
      </c>
      <c r="C42" s="29">
        <v>22798</v>
      </c>
      <c r="D42" s="29">
        <v>12130</v>
      </c>
      <c r="E42" s="29">
        <v>70947</v>
      </c>
      <c r="F42" s="29">
        <v>1127</v>
      </c>
      <c r="G42" s="29">
        <v>16018</v>
      </c>
      <c r="H42" s="29">
        <v>30</v>
      </c>
    </row>
    <row r="43" spans="1:8" s="27" customFormat="1" ht="24.95" hidden="1" customHeight="1" outlineLevel="1" x14ac:dyDescent="0.25">
      <c r="A43" s="28"/>
      <c r="B43" s="29"/>
      <c r="C43" s="29"/>
      <c r="D43" s="29"/>
      <c r="E43" s="29"/>
      <c r="F43" s="29"/>
      <c r="G43" s="29"/>
      <c r="H43" s="29"/>
    </row>
    <row r="44" spans="1:8" s="27" customFormat="1" ht="24.95" hidden="1" customHeight="1" outlineLevel="1" x14ac:dyDescent="0.25">
      <c r="A44" s="28" t="s">
        <v>37</v>
      </c>
      <c r="B44" s="35">
        <f>SUM(C44:F44,H44)</f>
        <v>8497</v>
      </c>
      <c r="C44" s="15">
        <v>1650</v>
      </c>
      <c r="D44" s="15">
        <v>1790</v>
      </c>
      <c r="E44" s="15">
        <v>5045</v>
      </c>
      <c r="F44" s="16">
        <v>4</v>
      </c>
      <c r="G44" s="217">
        <v>1610</v>
      </c>
      <c r="H44" s="17">
        <v>8</v>
      </c>
    </row>
    <row r="45" spans="1:8" ht="24.95" hidden="1" customHeight="1" outlineLevel="1" x14ac:dyDescent="0.25">
      <c r="A45" s="28" t="s">
        <v>38</v>
      </c>
      <c r="B45" s="35">
        <f t="shared" ref="B45:B56" si="4">SUM(C45:F45,H45)</f>
        <v>7966</v>
      </c>
      <c r="C45" s="15">
        <v>1541</v>
      </c>
      <c r="D45" s="18">
        <v>1502</v>
      </c>
      <c r="E45" s="15">
        <v>4892</v>
      </c>
      <c r="F45" s="18">
        <v>24</v>
      </c>
      <c r="G45" s="217">
        <v>1462</v>
      </c>
      <c r="H45" s="17">
        <v>7</v>
      </c>
    </row>
    <row r="46" spans="1:8" ht="24.95" hidden="1" customHeight="1" outlineLevel="1" x14ac:dyDescent="0.25">
      <c r="A46" s="28" t="s">
        <v>39</v>
      </c>
      <c r="B46" s="35">
        <f t="shared" si="4"/>
        <v>9515</v>
      </c>
      <c r="C46" s="15">
        <v>1804</v>
      </c>
      <c r="D46" s="18">
        <v>1047</v>
      </c>
      <c r="E46" s="15">
        <v>6534</v>
      </c>
      <c r="F46" s="18">
        <v>122</v>
      </c>
      <c r="G46" s="217">
        <v>1297</v>
      </c>
      <c r="H46" s="217">
        <v>8</v>
      </c>
    </row>
    <row r="47" spans="1:8" ht="24.95" hidden="1" customHeight="1" outlineLevel="1" x14ac:dyDescent="0.25">
      <c r="A47" s="28" t="s">
        <v>40</v>
      </c>
      <c r="B47" s="35">
        <f t="shared" si="4"/>
        <v>8814</v>
      </c>
      <c r="C47" s="15">
        <v>1819</v>
      </c>
      <c r="D47" s="18">
        <v>540</v>
      </c>
      <c r="E47" s="15">
        <v>6254</v>
      </c>
      <c r="F47" s="18">
        <v>194</v>
      </c>
      <c r="G47" s="217">
        <v>1204</v>
      </c>
      <c r="H47" s="17">
        <v>7</v>
      </c>
    </row>
    <row r="48" spans="1:8" ht="24.95" hidden="1" customHeight="1" outlineLevel="1" x14ac:dyDescent="0.25">
      <c r="A48" s="28" t="s">
        <v>41</v>
      </c>
      <c r="B48" s="35">
        <f t="shared" si="4"/>
        <v>9447</v>
      </c>
      <c r="C48" s="15">
        <v>2255</v>
      </c>
      <c r="D48" s="18">
        <v>356</v>
      </c>
      <c r="E48" s="15">
        <v>6733</v>
      </c>
      <c r="F48" s="18">
        <v>103</v>
      </c>
      <c r="G48" s="217">
        <v>1086</v>
      </c>
      <c r="H48" s="217">
        <v>0</v>
      </c>
    </row>
    <row r="49" spans="1:8" ht="24.95" hidden="1" customHeight="1" outlineLevel="1" x14ac:dyDescent="0.25">
      <c r="A49" s="28" t="s">
        <v>42</v>
      </c>
      <c r="B49" s="35">
        <f t="shared" si="4"/>
        <v>8846</v>
      </c>
      <c r="C49" s="15">
        <v>2113</v>
      </c>
      <c r="D49" s="18">
        <v>257</v>
      </c>
      <c r="E49" s="15">
        <v>6376</v>
      </c>
      <c r="F49" s="18">
        <v>100</v>
      </c>
      <c r="G49" s="217">
        <v>1033</v>
      </c>
      <c r="H49" s="18">
        <v>0</v>
      </c>
    </row>
    <row r="50" spans="1:8" ht="24.95" hidden="1" customHeight="1" outlineLevel="1" x14ac:dyDescent="0.25">
      <c r="A50" s="28" t="s">
        <v>43</v>
      </c>
      <c r="B50" s="35">
        <f t="shared" si="4"/>
        <v>8031</v>
      </c>
      <c r="C50" s="15">
        <v>2022</v>
      </c>
      <c r="D50" s="18">
        <v>232</v>
      </c>
      <c r="E50" s="15">
        <v>5733</v>
      </c>
      <c r="F50" s="18">
        <v>44</v>
      </c>
      <c r="G50" s="217">
        <v>1370</v>
      </c>
      <c r="H50" s="18">
        <v>0</v>
      </c>
    </row>
    <row r="51" spans="1:8" ht="24.95" hidden="1" customHeight="1" outlineLevel="1" x14ac:dyDescent="0.25">
      <c r="A51" s="28" t="s">
        <v>44</v>
      </c>
      <c r="B51" s="35">
        <f t="shared" si="4"/>
        <v>8011</v>
      </c>
      <c r="C51" s="15">
        <v>2230</v>
      </c>
      <c r="D51" s="18">
        <v>407</v>
      </c>
      <c r="E51" s="15">
        <v>5333</v>
      </c>
      <c r="F51" s="18">
        <v>41</v>
      </c>
      <c r="G51" s="217">
        <v>1480</v>
      </c>
      <c r="H51" s="18">
        <v>0</v>
      </c>
    </row>
    <row r="52" spans="1:8" ht="24.95" hidden="1" customHeight="1" outlineLevel="1" x14ac:dyDescent="0.25">
      <c r="A52" s="28" t="s">
        <v>45</v>
      </c>
      <c r="B52" s="35">
        <f t="shared" si="4"/>
        <v>8780</v>
      </c>
      <c r="C52" s="15">
        <v>1934</v>
      </c>
      <c r="D52" s="18">
        <v>746</v>
      </c>
      <c r="E52" s="15">
        <v>6031</v>
      </c>
      <c r="F52" s="18">
        <v>69</v>
      </c>
      <c r="G52" s="217">
        <v>1218</v>
      </c>
      <c r="H52" s="18">
        <v>0</v>
      </c>
    </row>
    <row r="53" spans="1:8" ht="24.95" hidden="1" customHeight="1" outlineLevel="1" x14ac:dyDescent="0.25">
      <c r="A53" s="28" t="s">
        <v>46</v>
      </c>
      <c r="B53" s="35">
        <f t="shared" si="4"/>
        <v>9102</v>
      </c>
      <c r="C53" s="15">
        <v>1995</v>
      </c>
      <c r="D53" s="18">
        <v>1077</v>
      </c>
      <c r="E53" s="15">
        <v>5983</v>
      </c>
      <c r="F53" s="18">
        <v>47</v>
      </c>
      <c r="G53" s="217">
        <v>1347</v>
      </c>
      <c r="H53" s="18">
        <v>0</v>
      </c>
    </row>
    <row r="54" spans="1:8" ht="24.95" hidden="1" customHeight="1" outlineLevel="1" x14ac:dyDescent="0.25">
      <c r="A54" s="28" t="s">
        <v>47</v>
      </c>
      <c r="B54" s="35">
        <f t="shared" si="4"/>
        <v>9954</v>
      </c>
      <c r="C54" s="15">
        <v>1730</v>
      </c>
      <c r="D54" s="15">
        <v>1830</v>
      </c>
      <c r="E54" s="15">
        <v>6199</v>
      </c>
      <c r="F54" s="18">
        <v>195</v>
      </c>
      <c r="G54" s="217">
        <v>1329</v>
      </c>
      <c r="H54" s="18">
        <v>0</v>
      </c>
    </row>
    <row r="55" spans="1:8" ht="24.95" hidden="1" customHeight="1" outlineLevel="1" x14ac:dyDescent="0.25">
      <c r="A55" s="28" t="s">
        <v>48</v>
      </c>
      <c r="B55" s="35">
        <f t="shared" si="4"/>
        <v>10069</v>
      </c>
      <c r="C55" s="15">
        <v>1705</v>
      </c>
      <c r="D55" s="15">
        <v>2346</v>
      </c>
      <c r="E55" s="15">
        <v>5834</v>
      </c>
      <c r="F55" s="19">
        <v>184</v>
      </c>
      <c r="G55" s="217">
        <v>1582</v>
      </c>
      <c r="H55" s="18">
        <v>0</v>
      </c>
    </row>
    <row r="56" spans="1:8" ht="24.95" customHeight="1" collapsed="1" x14ac:dyDescent="0.25">
      <c r="A56" s="45">
        <v>2018</v>
      </c>
      <c r="B56" s="384">
        <f t="shared" si="4"/>
        <v>107891</v>
      </c>
      <c r="C56" s="261">
        <f t="shared" ref="C56:H56" si="5">SUM(C58:C69)</f>
        <v>22931</v>
      </c>
      <c r="D56" s="261">
        <f t="shared" si="5"/>
        <v>12767</v>
      </c>
      <c r="E56" s="261">
        <f t="shared" si="5"/>
        <v>71045</v>
      </c>
      <c r="F56" s="261">
        <f t="shared" si="5"/>
        <v>1148</v>
      </c>
      <c r="G56" s="261">
        <f t="shared" si="5"/>
        <v>15404</v>
      </c>
      <c r="H56" s="261">
        <f t="shared" si="5"/>
        <v>0</v>
      </c>
    </row>
    <row r="57" spans="1:8" s="27" customFormat="1" ht="24.95" customHeight="1" x14ac:dyDescent="0.25">
      <c r="A57" s="28"/>
      <c r="B57" s="385"/>
      <c r="C57" s="29"/>
      <c r="D57" s="29"/>
      <c r="E57" s="29"/>
      <c r="F57" s="29"/>
      <c r="G57" s="29"/>
      <c r="H57" s="29"/>
    </row>
    <row r="58" spans="1:8" s="27" customFormat="1" ht="24.95" customHeight="1" x14ac:dyDescent="0.25">
      <c r="A58" s="28" t="s">
        <v>37</v>
      </c>
      <c r="B58" s="386">
        <f>SUM(C58:F58)</f>
        <v>8901</v>
      </c>
      <c r="C58" s="266">
        <v>1690</v>
      </c>
      <c r="D58" s="266">
        <v>2360</v>
      </c>
      <c r="E58" s="266">
        <v>4843</v>
      </c>
      <c r="F58" s="267">
        <v>8</v>
      </c>
      <c r="G58" s="268">
        <v>1584</v>
      </c>
      <c r="H58" s="269"/>
    </row>
    <row r="59" spans="1:8" ht="24.95" customHeight="1" x14ac:dyDescent="0.25">
      <c r="A59" s="28" t="s">
        <v>38</v>
      </c>
      <c r="B59" s="386">
        <f t="shared" ref="B59:B69" si="6">SUM(C59:F59)</f>
        <v>7789</v>
      </c>
      <c r="C59" s="266">
        <v>1597</v>
      </c>
      <c r="D59" s="270">
        <v>1766</v>
      </c>
      <c r="E59" s="266">
        <v>4426</v>
      </c>
      <c r="F59" s="270">
        <v>0</v>
      </c>
      <c r="G59" s="268">
        <v>1349</v>
      </c>
      <c r="H59" s="269"/>
    </row>
    <row r="60" spans="1:8" ht="24.95" customHeight="1" x14ac:dyDescent="0.25">
      <c r="A60" s="28" t="s">
        <v>39</v>
      </c>
      <c r="B60" s="386">
        <f t="shared" si="6"/>
        <v>8453</v>
      </c>
      <c r="C60" s="266">
        <v>1649</v>
      </c>
      <c r="D60" s="270">
        <v>987</v>
      </c>
      <c r="E60" s="266">
        <v>5764</v>
      </c>
      <c r="F60" s="270">
        <v>53</v>
      </c>
      <c r="G60" s="268">
        <v>1337</v>
      </c>
      <c r="H60" s="268"/>
    </row>
    <row r="61" spans="1:8" ht="24.95" customHeight="1" x14ac:dyDescent="0.25">
      <c r="A61" s="28" t="s">
        <v>40</v>
      </c>
      <c r="B61" s="386">
        <f t="shared" si="6"/>
        <v>8437</v>
      </c>
      <c r="C61" s="266">
        <v>1651</v>
      </c>
      <c r="D61" s="270">
        <v>591</v>
      </c>
      <c r="E61" s="266">
        <v>6119</v>
      </c>
      <c r="F61" s="270">
        <v>76</v>
      </c>
      <c r="G61" s="268">
        <v>1304</v>
      </c>
      <c r="H61" s="269"/>
    </row>
    <row r="62" spans="1:8" ht="24.95" customHeight="1" x14ac:dyDescent="0.25">
      <c r="A62" s="28" t="s">
        <v>41</v>
      </c>
      <c r="B62" s="386">
        <f t="shared" si="6"/>
        <v>8669</v>
      </c>
      <c r="C62" s="266">
        <v>1949</v>
      </c>
      <c r="D62" s="270">
        <v>459</v>
      </c>
      <c r="E62" s="266">
        <v>6167</v>
      </c>
      <c r="F62" s="270">
        <v>94</v>
      </c>
      <c r="G62" s="268">
        <v>1149</v>
      </c>
      <c r="H62" s="268"/>
    </row>
    <row r="63" spans="1:8" ht="24.95" customHeight="1" x14ac:dyDescent="0.25">
      <c r="A63" s="28" t="s">
        <v>42</v>
      </c>
      <c r="B63" s="386">
        <f t="shared" si="6"/>
        <v>9060</v>
      </c>
      <c r="C63" s="266">
        <v>2015</v>
      </c>
      <c r="D63" s="270">
        <v>261</v>
      </c>
      <c r="E63" s="266">
        <v>6672</v>
      </c>
      <c r="F63" s="270">
        <v>112</v>
      </c>
      <c r="G63" s="268">
        <v>992</v>
      </c>
      <c r="H63" s="270"/>
    </row>
    <row r="64" spans="1:8" ht="24.95" customHeight="1" x14ac:dyDescent="0.25">
      <c r="A64" s="28" t="s">
        <v>43</v>
      </c>
      <c r="B64" s="386">
        <f t="shared" si="6"/>
        <v>8657</v>
      </c>
      <c r="C64" s="266">
        <v>2195</v>
      </c>
      <c r="D64" s="270">
        <v>226</v>
      </c>
      <c r="E64" s="266">
        <v>6096</v>
      </c>
      <c r="F64" s="270">
        <v>140</v>
      </c>
      <c r="G64" s="268">
        <v>1285</v>
      </c>
      <c r="H64" s="270"/>
    </row>
    <row r="65" spans="1:8" ht="24.95" customHeight="1" x14ac:dyDescent="0.25">
      <c r="A65" s="28" t="s">
        <v>44</v>
      </c>
      <c r="B65" s="386">
        <f t="shared" si="6"/>
        <v>9086</v>
      </c>
      <c r="C65" s="266">
        <v>2439</v>
      </c>
      <c r="D65" s="270">
        <v>337</v>
      </c>
      <c r="E65" s="266">
        <v>6261</v>
      </c>
      <c r="F65" s="270">
        <v>49</v>
      </c>
      <c r="G65" s="268">
        <v>1251</v>
      </c>
      <c r="H65" s="270"/>
    </row>
    <row r="66" spans="1:8" ht="24.95" customHeight="1" x14ac:dyDescent="0.25">
      <c r="A66" s="28" t="s">
        <v>45</v>
      </c>
      <c r="B66" s="386">
        <f t="shared" si="6"/>
        <v>9103</v>
      </c>
      <c r="C66" s="266">
        <v>2153</v>
      </c>
      <c r="D66" s="270">
        <v>754</v>
      </c>
      <c r="E66" s="266">
        <v>6064</v>
      </c>
      <c r="F66" s="270">
        <v>132</v>
      </c>
      <c r="G66" s="268">
        <v>1130</v>
      </c>
      <c r="H66" s="270"/>
    </row>
    <row r="67" spans="1:8" ht="24.95" customHeight="1" x14ac:dyDescent="0.25">
      <c r="A67" s="28" t="s">
        <v>46</v>
      </c>
      <c r="B67" s="386">
        <f t="shared" si="6"/>
        <v>8961</v>
      </c>
      <c r="C67" s="266">
        <v>1859</v>
      </c>
      <c r="D67" s="270">
        <v>1194</v>
      </c>
      <c r="E67" s="266">
        <v>5709</v>
      </c>
      <c r="F67" s="270">
        <v>199</v>
      </c>
      <c r="G67" s="268">
        <v>1260</v>
      </c>
      <c r="H67" s="270"/>
    </row>
    <row r="68" spans="1:8" ht="24.95" customHeight="1" x14ac:dyDescent="0.25">
      <c r="A68" s="28" t="s">
        <v>47</v>
      </c>
      <c r="B68" s="386">
        <f t="shared" si="6"/>
        <v>10282</v>
      </c>
      <c r="C68" s="266">
        <v>1955</v>
      </c>
      <c r="D68" s="266">
        <v>1452</v>
      </c>
      <c r="E68" s="266">
        <v>6714</v>
      </c>
      <c r="F68" s="270">
        <v>161</v>
      </c>
      <c r="G68" s="268">
        <v>1270</v>
      </c>
      <c r="H68" s="270"/>
    </row>
    <row r="69" spans="1:8" ht="24.95" customHeight="1" x14ac:dyDescent="0.25">
      <c r="A69" s="28" t="s">
        <v>48</v>
      </c>
      <c r="B69" s="386">
        <f t="shared" si="6"/>
        <v>10493</v>
      </c>
      <c r="C69" s="266">
        <v>1779</v>
      </c>
      <c r="D69" s="266">
        <v>2380</v>
      </c>
      <c r="E69" s="266">
        <v>6210</v>
      </c>
      <c r="F69" s="271">
        <v>124</v>
      </c>
      <c r="G69" s="268">
        <v>1493</v>
      </c>
      <c r="H69" s="270"/>
    </row>
    <row r="70" spans="1:8" x14ac:dyDescent="0.25">
      <c r="A70" s="177"/>
      <c r="B70" s="218"/>
      <c r="C70" s="44"/>
      <c r="D70" s="44"/>
      <c r="E70" s="44"/>
      <c r="F70" s="44"/>
      <c r="G70" s="44"/>
      <c r="H70" s="44"/>
    </row>
    <row r="71" spans="1:8" ht="24.75" customHeight="1" x14ac:dyDescent="0.25">
      <c r="A71" s="148"/>
      <c r="B71" s="214"/>
      <c r="C71" s="214"/>
      <c r="D71" s="214"/>
      <c r="E71" s="214"/>
      <c r="F71" s="214"/>
      <c r="G71" s="214"/>
      <c r="H71" s="214"/>
    </row>
    <row r="72" spans="1:8" x14ac:dyDescent="0.25">
      <c r="A72" s="219" t="s">
        <v>105</v>
      </c>
      <c r="B72" s="219"/>
      <c r="C72" s="219"/>
      <c r="D72" s="219"/>
      <c r="E72" s="220"/>
      <c r="F72" s="220"/>
      <c r="G72" s="220"/>
      <c r="H72" s="221"/>
    </row>
    <row r="73" spans="1:8" x14ac:dyDescent="0.25">
      <c r="A73" s="10" t="s">
        <v>273</v>
      </c>
      <c r="B73" s="27"/>
      <c r="C73" s="27"/>
      <c r="D73" s="27"/>
      <c r="E73" s="27"/>
      <c r="F73" s="219"/>
      <c r="G73" s="219"/>
      <c r="H73" s="222"/>
    </row>
  </sheetData>
  <mergeCells count="4">
    <mergeCell ref="G6:G8"/>
    <mergeCell ref="N3:AA3"/>
    <mergeCell ref="AB3:AN3"/>
    <mergeCell ref="AO3:AZ3"/>
  </mergeCells>
  <phoneticPr fontId="3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pageOrder="overThenDown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5</vt:i4>
      </vt:variant>
    </vt:vector>
  </HeadingPairs>
  <TitlesOfParts>
    <vt:vector size="11" baseType="lpstr">
      <vt:lpstr>Ⅶ. 광업 및 제조업</vt:lpstr>
      <vt:lpstr>1.광업및제조업</vt:lpstr>
      <vt:lpstr>2.중분류별광업및제조업</vt:lpstr>
      <vt:lpstr>3.광업 및 제조중분류(사업체,종사)</vt:lpstr>
      <vt:lpstr>4.산업및농공단지 </vt:lpstr>
      <vt:lpstr>5.석유류소비량</vt:lpstr>
      <vt:lpstr>'1.광업및제조업'!Print_Area</vt:lpstr>
      <vt:lpstr>'2.중분류별광업및제조업'!Print_Area</vt:lpstr>
      <vt:lpstr>'4.산업및농공단지 '!Print_Area</vt:lpstr>
      <vt:lpstr>'5.석유류소비량'!Print_Area</vt:lpstr>
      <vt:lpstr>'Ⅶ. 광업 및 제조업'!Print_Area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현영남</dc:creator>
  <cp:lastModifiedBy>사용자</cp:lastModifiedBy>
  <cp:lastPrinted>2019-08-13T09:15:25Z</cp:lastPrinted>
  <dcterms:created xsi:type="dcterms:W3CDTF">2003-01-07T02:52:25Z</dcterms:created>
  <dcterms:modified xsi:type="dcterms:W3CDTF">2020-12-10T05:38:01Z</dcterms:modified>
</cp:coreProperties>
</file>