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통계연보 최종수정사항(기간제가 다시 수정)\2018최최종\"/>
    </mc:Choice>
  </mc:AlternateContent>
  <bookViews>
    <workbookView xWindow="-15" yWindow="225" windowWidth="28860" windowHeight="6120" tabRatio="832" firstSheet="3" activeTab="11"/>
  </bookViews>
  <sheets>
    <sheet name="ⅩⅤ. 재정" sheetId="24" r:id="rId1"/>
    <sheet name="1.국세징수" sheetId="25" r:id="rId2"/>
    <sheet name="2.지방세부담 " sheetId="23" r:id="rId3"/>
    <sheet name="3.지방세징수" sheetId="3" r:id="rId4"/>
    <sheet name="4.예산결산총괄" sheetId="4" r:id="rId5"/>
    <sheet name="5.일반회계 세입예산 개요" sheetId="12" r:id="rId6"/>
    <sheet name="6.일반회계세입결산 " sheetId="28" r:id="rId7"/>
    <sheet name="7.일반회계세출예산개요" sheetId="27" r:id="rId8"/>
    <sheet name="8.일반회계세출결산" sheetId="29" r:id="rId9"/>
    <sheet name="9.특별회계예산결산" sheetId="7" r:id="rId10"/>
    <sheet name="10.교특세입 11.교특세출" sheetId="31" r:id="rId11"/>
    <sheet name="12.공유재산" sheetId="11" r:id="rId12"/>
    <sheet name="13. 지방재정자립지표" sheetId="30" r:id="rId13"/>
  </sheets>
  <definedNames>
    <definedName name="aaa" localSheetId="7">#REF!</definedName>
    <definedName name="aaa" localSheetId="0">#REF!</definedName>
    <definedName name="aaa">#REF!</definedName>
    <definedName name="_xlnm.Print_Area" localSheetId="1">'1.국세징수'!$A$1:$J$56</definedName>
    <definedName name="_xlnm.Print_Area" localSheetId="10">'10.교특세입 11.교특세출'!$A$1:$I$43</definedName>
    <definedName name="_xlnm.Print_Area" localSheetId="11">'12.공유재산'!$A$1:$K$37</definedName>
    <definedName name="_xlnm.Print_Area" localSheetId="12">'13. 지방재정자립지표'!$A$1:$D$21</definedName>
    <definedName name="_xlnm.Print_Area" localSheetId="2">'2.지방세부담 '!$A$1:$F$21</definedName>
    <definedName name="_xlnm.Print_Area" localSheetId="3">'3.지방세징수'!$A$1:$J$42</definedName>
    <definedName name="_xlnm.Print_Area" localSheetId="4">'4.예산결산총괄'!$A$1:$G$32</definedName>
    <definedName name="_xlnm.Print_Area" localSheetId="5">'5.일반회계 세입예산 개요'!$A$1:$Q$43</definedName>
    <definedName name="_xlnm.Print_Area" localSheetId="6">'6.일반회계세입결산 '!$A$1:$F$53</definedName>
    <definedName name="_xlnm.Print_Area" localSheetId="7">'7.일반회계세출예산개요'!$A$1:$I$42</definedName>
    <definedName name="_xlnm.Print_Area" localSheetId="8">'8.일반회계세출결산'!$A$1:$F$82</definedName>
    <definedName name="_xlnm.Print_Area" localSheetId="9">'9.특별회계예산결산'!$A$1:$E$66</definedName>
    <definedName name="_xlnm.Print_Area" localSheetId="0">'ⅩⅤ. 재정'!$A$1:$J$44</definedName>
  </definedNames>
  <calcPr calcId="162913"/>
</workbook>
</file>

<file path=xl/calcChain.xml><?xml version="1.0" encoding="utf-8"?>
<calcChain xmlns="http://schemas.openxmlformats.org/spreadsheetml/2006/main">
  <c r="B18" i="11" l="1"/>
  <c r="F38" i="31" l="1"/>
  <c r="I16" i="31"/>
  <c r="C52" i="7"/>
  <c r="D52" i="7"/>
  <c r="E52" i="7"/>
  <c r="B52" i="7"/>
  <c r="F65" i="29"/>
  <c r="E71" i="29"/>
  <c r="E75" i="29"/>
  <c r="E79" i="29"/>
  <c r="D65" i="29"/>
  <c r="E68" i="29" s="1"/>
  <c r="B65" i="29"/>
  <c r="C71" i="29" s="1"/>
  <c r="F80" i="29"/>
  <c r="F79" i="29"/>
  <c r="F77" i="29"/>
  <c r="F76" i="29"/>
  <c r="F75" i="29"/>
  <c r="F74" i="29"/>
  <c r="F73" i="29"/>
  <c r="F72" i="29"/>
  <c r="F71" i="29"/>
  <c r="F70" i="29"/>
  <c r="F69" i="29"/>
  <c r="F68" i="29"/>
  <c r="F67" i="29"/>
  <c r="B20" i="27"/>
  <c r="E46" i="28"/>
  <c r="E47" i="28"/>
  <c r="E48" i="28"/>
  <c r="E49" i="28"/>
  <c r="E50" i="28"/>
  <c r="E51" i="28"/>
  <c r="E45" i="28"/>
  <c r="C46" i="28"/>
  <c r="C47" i="28"/>
  <c r="C43" i="28" s="1"/>
  <c r="C48" i="28"/>
  <c r="C49" i="28"/>
  <c r="C50" i="28"/>
  <c r="C51" i="28"/>
  <c r="C45" i="28"/>
  <c r="F45" i="28"/>
  <c r="F46" i="28"/>
  <c r="F47" i="28"/>
  <c r="F48" i="28"/>
  <c r="F49" i="28"/>
  <c r="F51" i="28"/>
  <c r="D43" i="28"/>
  <c r="B43" i="28"/>
  <c r="E78" i="29" l="1"/>
  <c r="E74" i="29"/>
  <c r="E70" i="29"/>
  <c r="E67" i="29"/>
  <c r="E65" i="29" s="1"/>
  <c r="E77" i="29"/>
  <c r="E73" i="29"/>
  <c r="E69" i="29"/>
  <c r="E80" i="29"/>
  <c r="E76" i="29"/>
  <c r="E72" i="29"/>
  <c r="C77" i="29"/>
  <c r="C69" i="29"/>
  <c r="C80" i="29"/>
  <c r="C76" i="29"/>
  <c r="C72" i="29"/>
  <c r="C68" i="29"/>
  <c r="C78" i="29"/>
  <c r="C74" i="29"/>
  <c r="C70" i="29"/>
  <c r="C67" i="29"/>
  <c r="C65" i="29" s="1"/>
  <c r="C73" i="29"/>
  <c r="C79" i="29"/>
  <c r="C75" i="29"/>
  <c r="F43" i="28"/>
  <c r="E43" i="28"/>
  <c r="B21" i="12"/>
  <c r="D21" i="12"/>
  <c r="G38" i="12"/>
  <c r="O38" i="12"/>
  <c r="J38" i="12"/>
  <c r="E21" i="12"/>
  <c r="L21" i="12"/>
  <c r="B16" i="4"/>
  <c r="E16" i="4"/>
  <c r="B29" i="4"/>
  <c r="E29" i="4"/>
  <c r="B20" i="25"/>
  <c r="C20" i="25"/>
  <c r="D20" i="25"/>
  <c r="B37" i="25"/>
  <c r="B34" i="25"/>
  <c r="E37" i="28" l="1"/>
  <c r="E38" i="28"/>
  <c r="E39" i="28"/>
  <c r="E40" i="28"/>
  <c r="E41" i="28"/>
  <c r="E36" i="28"/>
  <c r="C37" i="28"/>
  <c r="C38" i="28"/>
  <c r="C39" i="28"/>
  <c r="C40" i="28"/>
  <c r="C41" i="28"/>
  <c r="C36" i="28"/>
  <c r="E25" i="28"/>
  <c r="C25" i="28"/>
  <c r="C39" i="7" l="1"/>
  <c r="D39" i="7"/>
  <c r="E39" i="7"/>
  <c r="B39" i="7"/>
  <c r="B17" i="11" l="1"/>
  <c r="B19" i="27"/>
  <c r="B18" i="3" l="1"/>
  <c r="E28" i="4"/>
  <c r="B28" i="4"/>
  <c r="E15" i="4"/>
  <c r="B15" i="4"/>
  <c r="F64" i="29" l="1"/>
  <c r="F63" i="29"/>
  <c r="F61" i="29"/>
  <c r="F60" i="29"/>
  <c r="F59" i="29"/>
  <c r="F58" i="29"/>
  <c r="F57" i="29"/>
  <c r="F56" i="29"/>
  <c r="F55" i="29"/>
  <c r="F54" i="29"/>
  <c r="F53" i="29"/>
  <c r="F52" i="29"/>
  <c r="F51" i="29"/>
  <c r="D49" i="29"/>
  <c r="F49" i="29" s="1"/>
  <c r="B49" i="29"/>
  <c r="C52" i="29" l="1"/>
  <c r="C56" i="29"/>
  <c r="C60" i="29"/>
  <c r="C64" i="29"/>
  <c r="C53" i="29"/>
  <c r="C57" i="29"/>
  <c r="C61" i="29"/>
  <c r="C51" i="29"/>
  <c r="C54" i="29"/>
  <c r="C58" i="29"/>
  <c r="C62" i="29"/>
  <c r="C55" i="29"/>
  <c r="C59" i="29"/>
  <c r="C63" i="29"/>
  <c r="E53" i="29"/>
  <c r="E57" i="29"/>
  <c r="E61" i="29"/>
  <c r="E62" i="29"/>
  <c r="E54" i="29"/>
  <c r="E58" i="29"/>
  <c r="E51" i="29"/>
  <c r="E55" i="29"/>
  <c r="E59" i="29"/>
  <c r="E63" i="29"/>
  <c r="E52" i="29"/>
  <c r="E56" i="29"/>
  <c r="E60" i="29"/>
  <c r="E64" i="29"/>
  <c r="B14" i="11"/>
  <c r="B15" i="11" l="1"/>
  <c r="E12" i="7"/>
  <c r="D12" i="7"/>
  <c r="C12" i="7"/>
  <c r="B12" i="7"/>
  <c r="B48" i="29"/>
  <c r="F48" i="29" s="1"/>
  <c r="B47" i="29"/>
  <c r="F47" i="29" s="1"/>
  <c r="B46" i="29"/>
  <c r="B45" i="29"/>
  <c r="F45" i="29" s="1"/>
  <c r="B44" i="29"/>
  <c r="F44" i="29" s="1"/>
  <c r="B43" i="29"/>
  <c r="F43" i="29" s="1"/>
  <c r="B42" i="29"/>
  <c r="F42" i="29" s="1"/>
  <c r="B41" i="29"/>
  <c r="F41" i="29" s="1"/>
  <c r="B40" i="29"/>
  <c r="F40" i="29" s="1"/>
  <c r="B39" i="29"/>
  <c r="F39" i="29" s="1"/>
  <c r="B38" i="29"/>
  <c r="F38" i="29" s="1"/>
  <c r="B37" i="29"/>
  <c r="F37" i="29" s="1"/>
  <c r="B36" i="29"/>
  <c r="F36" i="29" s="1"/>
  <c r="B35" i="29"/>
  <c r="F30" i="29"/>
  <c r="F29" i="29"/>
  <c r="F27" i="29"/>
  <c r="F26" i="29"/>
  <c r="F25" i="29"/>
  <c r="F24" i="29"/>
  <c r="F23" i="29"/>
  <c r="F22" i="29"/>
  <c r="F21" i="29"/>
  <c r="F20" i="29"/>
  <c r="F18" i="29"/>
  <c r="F17" i="29"/>
  <c r="D15" i="29"/>
  <c r="E18" i="29" s="1"/>
  <c r="B15" i="29"/>
  <c r="C20" i="29" s="1"/>
  <c r="J37" i="12"/>
  <c r="D15" i="28"/>
  <c r="E18" i="28" s="1"/>
  <c r="B15" i="28"/>
  <c r="C21" i="28" s="1"/>
  <c r="F22" i="28"/>
  <c r="F21" i="28"/>
  <c r="F20" i="28"/>
  <c r="F19" i="28"/>
  <c r="F18" i="28"/>
  <c r="F17" i="28"/>
  <c r="C17" i="29" l="1"/>
  <c r="E21" i="29"/>
  <c r="C27" i="29"/>
  <c r="E29" i="29"/>
  <c r="E25" i="29"/>
  <c r="G37" i="12"/>
  <c r="C23" i="28"/>
  <c r="E17" i="28"/>
  <c r="C22" i="28"/>
  <c r="E19" i="28"/>
  <c r="E21" i="28"/>
  <c r="C23" i="29"/>
  <c r="C19" i="29"/>
  <c r="C18" i="28"/>
  <c r="C30" i="29"/>
  <c r="C26" i="29"/>
  <c r="C22" i="29"/>
  <c r="C18" i="29"/>
  <c r="E28" i="29"/>
  <c r="E24" i="29"/>
  <c r="E20" i="29"/>
  <c r="C29" i="29"/>
  <c r="C25" i="29"/>
  <c r="C21" i="29"/>
  <c r="E17" i="29"/>
  <c r="E27" i="29"/>
  <c r="E23" i="29"/>
  <c r="E19" i="29"/>
  <c r="C28" i="29"/>
  <c r="C24" i="29"/>
  <c r="E30" i="29"/>
  <c r="E26" i="29"/>
  <c r="E22" i="29"/>
  <c r="F15" i="29"/>
  <c r="E20" i="28"/>
  <c r="C20" i="28"/>
  <c r="E23" i="28"/>
  <c r="C17" i="28"/>
  <c r="C19" i="28"/>
  <c r="E22" i="28"/>
  <c r="F15" i="28"/>
  <c r="C15" i="28" l="1"/>
  <c r="E15" i="28"/>
  <c r="I13" i="31"/>
  <c r="C26" i="7" l="1"/>
  <c r="D26" i="7"/>
  <c r="E26" i="7"/>
  <c r="B26" i="7"/>
  <c r="D12" i="3" l="1"/>
  <c r="D16" i="3"/>
  <c r="C16" i="3"/>
  <c r="D13" i="3"/>
  <c r="D14" i="3"/>
  <c r="C12" i="3"/>
  <c r="C13" i="3"/>
  <c r="B13" i="3" s="1"/>
  <c r="C14" i="3"/>
  <c r="C15" i="3"/>
  <c r="D15" i="3"/>
  <c r="F35" i="31"/>
  <c r="G34" i="12"/>
  <c r="O35" i="12"/>
  <c r="I35" i="12"/>
  <c r="B14" i="3" l="1"/>
  <c r="B12" i="3"/>
  <c r="G35" i="12"/>
  <c r="B16" i="3"/>
  <c r="B15" i="3"/>
  <c r="E24" i="4"/>
  <c r="B24" i="4"/>
  <c r="E12" i="4"/>
  <c r="B12" i="4"/>
  <c r="E11" i="4"/>
  <c r="B11" i="4"/>
  <c r="B17" i="27" l="1"/>
  <c r="E26" i="4"/>
  <c r="B26" i="4"/>
  <c r="E13" i="4"/>
  <c r="B13" i="4"/>
  <c r="D17" i="25"/>
  <c r="B33" i="29"/>
  <c r="D33" i="29"/>
  <c r="F35" i="29"/>
  <c r="E39" i="29" l="1"/>
  <c r="E43" i="29"/>
  <c r="E47" i="29"/>
  <c r="E36" i="29"/>
  <c r="E40" i="29"/>
  <c r="E44" i="29"/>
  <c r="E48" i="29"/>
  <c r="E37" i="29"/>
  <c r="E41" i="29"/>
  <c r="E45" i="29"/>
  <c r="E35" i="29"/>
  <c r="E38" i="29"/>
  <c r="E42" i="29"/>
  <c r="E46" i="29"/>
  <c r="C42" i="29"/>
  <c r="C39" i="29"/>
  <c r="C38" i="29"/>
  <c r="F33" i="29"/>
  <c r="C41" i="29"/>
  <c r="C48" i="29"/>
  <c r="C45" i="29"/>
  <c r="C17" i="25"/>
  <c r="B17" i="25" s="1"/>
  <c r="C46" i="29"/>
  <c r="C37" i="29"/>
  <c r="C44" i="29"/>
  <c r="C47" i="29"/>
  <c r="C36" i="29"/>
  <c r="C35" i="29"/>
  <c r="C43" i="29"/>
  <c r="C40" i="29"/>
  <c r="C15" i="29" l="1"/>
  <c r="E15" i="29"/>
  <c r="E33" i="29"/>
  <c r="C33" i="29"/>
</calcChain>
</file>

<file path=xl/sharedStrings.xml><?xml version="1.0" encoding="utf-8"?>
<sst xmlns="http://schemas.openxmlformats.org/spreadsheetml/2006/main" count="673" uniqueCount="466">
  <si>
    <t>단위 : 백만원</t>
  </si>
  <si>
    <t>계</t>
  </si>
  <si>
    <t>Total</t>
  </si>
  <si>
    <t>2. 지 방 세 부 담</t>
  </si>
  <si>
    <t xml:space="preserve"> </t>
  </si>
  <si>
    <t>Population</t>
  </si>
  <si>
    <t>3. 지 방 세 징 수</t>
  </si>
  <si>
    <t>4. 예 산 결 산 총 괄</t>
  </si>
  <si>
    <t>결산비율</t>
  </si>
  <si>
    <t>(%)</t>
  </si>
  <si>
    <t>Budget</t>
  </si>
  <si>
    <t>Expenditure</t>
  </si>
  <si>
    <t>단위 : 천㎡, 천원</t>
  </si>
  <si>
    <t>평가액</t>
  </si>
  <si>
    <t>총평가액</t>
  </si>
  <si>
    <t>기계기구</t>
  </si>
  <si>
    <t>Land</t>
  </si>
  <si>
    <t>Building</t>
  </si>
  <si>
    <t>점</t>
  </si>
  <si>
    <t>Area</t>
  </si>
  <si>
    <t>지  방  교  부  세</t>
  </si>
  <si>
    <t>지      방      채</t>
  </si>
  <si>
    <t xml:space="preserve"> (won)</t>
  </si>
  <si>
    <t>Local</t>
    <phoneticPr fontId="4" type="noConversion"/>
  </si>
  <si>
    <t>Property</t>
    <phoneticPr fontId="4" type="noConversion"/>
  </si>
  <si>
    <t>Business</t>
    <phoneticPr fontId="4" type="noConversion"/>
  </si>
  <si>
    <t>Total</t>
    <phoneticPr fontId="4" type="noConversion"/>
  </si>
  <si>
    <t>disposal</t>
  </si>
  <si>
    <t>Property</t>
  </si>
  <si>
    <t>Interest</t>
  </si>
  <si>
    <t>도  세</t>
    <phoneticPr fontId="4" type="noConversion"/>
  </si>
  <si>
    <t>시군세</t>
    <phoneticPr fontId="4" type="noConversion"/>
  </si>
  <si>
    <t>Si, Gun</t>
    <phoneticPr fontId="4" type="noConversion"/>
  </si>
  <si>
    <t>단위 : 백만원</t>
    <phoneticPr fontId="4" type="noConversion"/>
  </si>
  <si>
    <t>Machinery</t>
    <phoneticPr fontId="4" type="noConversion"/>
  </si>
  <si>
    <t>Vessels</t>
    <phoneticPr fontId="4" type="noConversion"/>
  </si>
  <si>
    <t>Construction</t>
    <phoneticPr fontId="4" type="noConversion"/>
  </si>
  <si>
    <t xml:space="preserve"> appraisal value</t>
    <phoneticPr fontId="4" type="noConversion"/>
  </si>
  <si>
    <t xml:space="preserve"> Appraisal value</t>
    <phoneticPr fontId="4" type="noConversion"/>
  </si>
  <si>
    <t>Piece</t>
    <phoneticPr fontId="4" type="noConversion"/>
  </si>
  <si>
    <t>Boats</t>
    <phoneticPr fontId="4" type="noConversion"/>
  </si>
  <si>
    <t>Ton</t>
    <phoneticPr fontId="4" type="noConversion"/>
  </si>
  <si>
    <t>previous year</t>
    <phoneticPr fontId="4" type="noConversion"/>
  </si>
  <si>
    <t>Budget  Revenues of General Accounts</t>
    <phoneticPr fontId="4" type="noConversion"/>
  </si>
  <si>
    <t xml:space="preserve"> </t>
    <phoneticPr fontId="4" type="noConversion"/>
  </si>
  <si>
    <t>교부금</t>
    <phoneticPr fontId="4" type="noConversion"/>
  </si>
  <si>
    <t>재산임대</t>
    <phoneticPr fontId="4" type="noConversion"/>
  </si>
  <si>
    <t>사용료</t>
    <phoneticPr fontId="4" type="noConversion"/>
  </si>
  <si>
    <t>수수료</t>
    <phoneticPr fontId="4" type="noConversion"/>
  </si>
  <si>
    <t>재산매각</t>
    <phoneticPr fontId="4" type="noConversion"/>
  </si>
  <si>
    <t>부담금</t>
    <phoneticPr fontId="4" type="noConversion"/>
  </si>
  <si>
    <t>Revenue</t>
    <phoneticPr fontId="4" type="noConversion"/>
  </si>
  <si>
    <t>Collection</t>
    <phoneticPr fontId="4" type="noConversion"/>
  </si>
  <si>
    <t>from</t>
    <phoneticPr fontId="4" type="noConversion"/>
  </si>
  <si>
    <t>tax</t>
    <phoneticPr fontId="4" type="noConversion"/>
  </si>
  <si>
    <t>rents</t>
    <phoneticPr fontId="4" type="noConversion"/>
  </si>
  <si>
    <t>Rents</t>
    <phoneticPr fontId="4" type="noConversion"/>
  </si>
  <si>
    <t>fees</t>
    <phoneticPr fontId="4" type="noConversion"/>
  </si>
  <si>
    <t>product</t>
    <phoneticPr fontId="4" type="noConversion"/>
  </si>
  <si>
    <t>grants</t>
    <phoneticPr fontId="4" type="noConversion"/>
  </si>
  <si>
    <t>Allotment</t>
    <phoneticPr fontId="4" type="noConversion"/>
  </si>
  <si>
    <t>Summary of Budget and Settlement</t>
    <phoneticPr fontId="4" type="noConversion"/>
  </si>
  <si>
    <t>General accounts</t>
    <phoneticPr fontId="4" type="noConversion"/>
  </si>
  <si>
    <t>Special accounts</t>
    <phoneticPr fontId="4" type="noConversion"/>
  </si>
  <si>
    <t>Collection of Local Taxes</t>
    <phoneticPr fontId="4" type="noConversion"/>
  </si>
  <si>
    <t>담  배</t>
    <phoneticPr fontId="4" type="noConversion"/>
  </si>
  <si>
    <t>소비세</t>
    <phoneticPr fontId="4" type="noConversion"/>
  </si>
  <si>
    <t>Do taxes</t>
    <phoneticPr fontId="4" type="noConversion"/>
  </si>
  <si>
    <t>taxes</t>
    <phoneticPr fontId="4" type="noConversion"/>
  </si>
  <si>
    <t xml:space="preserve">Local Tax Burden </t>
    <phoneticPr fontId="4" type="noConversion"/>
  </si>
  <si>
    <t>Households</t>
    <phoneticPr fontId="4" type="noConversion"/>
  </si>
  <si>
    <t>단위 : 백만원</t>
    <phoneticPr fontId="4" type="noConversion"/>
  </si>
  <si>
    <t xml:space="preserve">  주 : 1) 최종예산액임(당초예산액에 추가경정예산 등이 포함된 예산액).</t>
    <phoneticPr fontId="4" type="noConversion"/>
  </si>
  <si>
    <t>수    입</t>
    <phoneticPr fontId="4" type="noConversion"/>
  </si>
  <si>
    <t>Tax burden</t>
    <phoneticPr fontId="4" type="noConversion"/>
  </si>
  <si>
    <t>per a capita</t>
    <phoneticPr fontId="4" type="noConversion"/>
  </si>
  <si>
    <t>(eacluding foreign</t>
    <phoneticPr fontId="4" type="noConversion"/>
  </si>
  <si>
    <t>household)</t>
    <phoneticPr fontId="4" type="noConversion"/>
  </si>
  <si>
    <t>per household</t>
    <phoneticPr fontId="4" type="noConversion"/>
  </si>
  <si>
    <t>(excluding</t>
    <phoneticPr fontId="4" type="noConversion"/>
  </si>
  <si>
    <t>foreigners)</t>
    <phoneticPr fontId="4" type="noConversion"/>
  </si>
  <si>
    <t>Amount</t>
  </si>
  <si>
    <t>연      별</t>
    <phoneticPr fontId="4" type="noConversion"/>
  </si>
  <si>
    <t>Accounts</t>
    <phoneticPr fontId="4" type="noConversion"/>
  </si>
  <si>
    <t>Revenue</t>
    <phoneticPr fontId="4" type="noConversion"/>
  </si>
  <si>
    <t>9. 특별회계 예산결산</t>
    <phoneticPr fontId="4" type="noConversion"/>
  </si>
  <si>
    <t>Settled Budget of Special Accounts</t>
    <phoneticPr fontId="4" type="noConversion"/>
  </si>
  <si>
    <t>주택사업</t>
    <phoneticPr fontId="4" type="noConversion"/>
  </si>
  <si>
    <t>12. 공 유 재 산</t>
    <phoneticPr fontId="4" type="noConversion"/>
  </si>
  <si>
    <t>Public Properties Commonly Owned</t>
    <phoneticPr fontId="4" type="noConversion"/>
  </si>
  <si>
    <t>상수도사업특별회계</t>
    <phoneticPr fontId="4" type="noConversion"/>
  </si>
  <si>
    <t>의료급여기금</t>
    <phoneticPr fontId="4" type="noConversion"/>
  </si>
  <si>
    <t>수질개선관리</t>
    <phoneticPr fontId="4" type="noConversion"/>
  </si>
  <si>
    <t>농공지구조성사업</t>
    <phoneticPr fontId="4" type="noConversion"/>
  </si>
  <si>
    <t>주차장관리</t>
    <phoneticPr fontId="4" type="noConversion"/>
  </si>
  <si>
    <t>댐주변지역지원</t>
    <phoneticPr fontId="4" type="noConversion"/>
  </si>
  <si>
    <t>장기미집행군계획</t>
    <phoneticPr fontId="4" type="noConversion"/>
  </si>
  <si>
    <t>자료 : 재무과</t>
    <phoneticPr fontId="4" type="noConversion"/>
  </si>
  <si>
    <t>자료 : 재무과</t>
    <phoneticPr fontId="4" type="noConversion"/>
  </si>
  <si>
    <t xml:space="preserve"> Public Finance</t>
    <phoneticPr fontId="6" type="noConversion"/>
  </si>
  <si>
    <t xml:space="preserve">   . 재    정</t>
    <phoneticPr fontId="6" type="noConversion"/>
  </si>
  <si>
    <t>기 초 생 활 보 장 기 금</t>
    <phoneticPr fontId="4" type="noConversion"/>
  </si>
  <si>
    <t>1. 국  세  징  수</t>
  </si>
  <si>
    <t>Collection of National Taxes</t>
    <phoneticPr fontId="4" type="noConversion"/>
  </si>
  <si>
    <t>소득세</t>
  </si>
  <si>
    <t>법인세</t>
  </si>
  <si>
    <t>상속세</t>
  </si>
  <si>
    <t>Corporation</t>
    <phoneticPr fontId="4" type="noConversion"/>
  </si>
  <si>
    <t>Inheritance</t>
    <phoneticPr fontId="4" type="noConversion"/>
  </si>
  <si>
    <t>Grand total</t>
    <phoneticPr fontId="6" type="noConversion"/>
  </si>
  <si>
    <t>Subtotal</t>
  </si>
  <si>
    <t>Income</t>
  </si>
  <si>
    <t>tax</t>
  </si>
  <si>
    <t>소비세</t>
  </si>
  <si>
    <t>거래세</t>
  </si>
  <si>
    <t>Comprehensive</t>
    <phoneticPr fontId="6" type="noConversion"/>
  </si>
  <si>
    <t>Securities</t>
  </si>
  <si>
    <t xml:space="preserve"> real estate</t>
    <phoneticPr fontId="6" type="noConversion"/>
  </si>
  <si>
    <t>Value</t>
    <phoneticPr fontId="4" type="noConversion"/>
  </si>
  <si>
    <t>excise</t>
  </si>
  <si>
    <t>Liquor</t>
  </si>
  <si>
    <t>transaction</t>
  </si>
  <si>
    <t>holding tax</t>
    <phoneticPr fontId="6" type="noConversion"/>
  </si>
  <si>
    <t>added</t>
    <phoneticPr fontId="4" type="noConversion"/>
  </si>
  <si>
    <t>방위세</t>
  </si>
  <si>
    <t>교육세</t>
  </si>
  <si>
    <t>농어촌특별세</t>
    <phoneticPr fontId="6" type="noConversion"/>
  </si>
  <si>
    <t>Special tax for</t>
    <phoneticPr fontId="6" type="noConversion"/>
  </si>
  <si>
    <t>Education</t>
    <phoneticPr fontId="6" type="noConversion"/>
  </si>
  <si>
    <t>rural development</t>
    <phoneticPr fontId="6" type="noConversion"/>
  </si>
  <si>
    <t>연    별</t>
    <phoneticPr fontId="4" type="noConversion"/>
  </si>
  <si>
    <t xml:space="preserve"> Local taxes</t>
    <phoneticPr fontId="4" type="noConversion"/>
  </si>
  <si>
    <t>이자수입</t>
  </si>
  <si>
    <t>grants</t>
  </si>
  <si>
    <t>지방채</t>
  </si>
  <si>
    <t>Local</t>
  </si>
  <si>
    <t>borrowing</t>
  </si>
  <si>
    <t>재정</t>
  </si>
  <si>
    <t>보전금</t>
  </si>
  <si>
    <t>Control</t>
  </si>
  <si>
    <t>징  수</t>
    <phoneticPr fontId="4" type="noConversion"/>
  </si>
  <si>
    <t>연  별</t>
    <phoneticPr fontId="4" type="noConversion"/>
  </si>
  <si>
    <t>수  입</t>
    <phoneticPr fontId="4" type="noConversion"/>
  </si>
  <si>
    <t>Agriculture,</t>
  </si>
  <si>
    <t>Industry, Small</t>
  </si>
  <si>
    <t>Forestry,</t>
  </si>
  <si>
    <t>and medium</t>
  </si>
  <si>
    <t>Ocean, Marine</t>
  </si>
  <si>
    <t>7. 일반회계 세출예산 개요</t>
    <phoneticPr fontId="4" type="noConversion"/>
  </si>
  <si>
    <t>Budget Expenditure of General Accounts</t>
    <phoneticPr fontId="4" type="noConversion"/>
  </si>
  <si>
    <t>일반공공행정</t>
    <phoneticPr fontId="4" type="noConversion"/>
  </si>
  <si>
    <t>공공질서 및</t>
    <phoneticPr fontId="4" type="noConversion"/>
  </si>
  <si>
    <t>교 육</t>
    <phoneticPr fontId="4" type="noConversion"/>
  </si>
  <si>
    <t>문화및관광</t>
    <phoneticPr fontId="4" type="noConversion"/>
  </si>
  <si>
    <t>환경보호</t>
    <phoneticPr fontId="4" type="noConversion"/>
  </si>
  <si>
    <t>사회복지</t>
    <phoneticPr fontId="4" type="noConversion"/>
  </si>
  <si>
    <t>보  건</t>
    <phoneticPr fontId="4" type="noConversion"/>
  </si>
  <si>
    <t>안전</t>
    <phoneticPr fontId="4" type="noConversion"/>
  </si>
  <si>
    <t xml:space="preserve">  </t>
    <phoneticPr fontId="4" type="noConversion"/>
  </si>
  <si>
    <t xml:space="preserve">  주 : 자치단체 예산포함, 최종예산액임.</t>
    <phoneticPr fontId="4" type="noConversion"/>
  </si>
  <si>
    <t>주</t>
    <phoneticPr fontId="4" type="noConversion"/>
  </si>
  <si>
    <t>trees</t>
    <phoneticPr fontId="4" type="noConversion"/>
  </si>
  <si>
    <t>6. 일반회계 세입결산</t>
    <phoneticPr fontId="4" type="noConversion"/>
  </si>
  <si>
    <t xml:space="preserve"> Settled Revenues of General Accounts</t>
    <phoneticPr fontId="4" type="noConversion"/>
  </si>
  <si>
    <t>과    목    별</t>
    <phoneticPr fontId="4" type="noConversion"/>
  </si>
  <si>
    <t>Budget / settlement ratio</t>
    <phoneticPr fontId="4" type="noConversion"/>
  </si>
  <si>
    <t>자료 : 재무과</t>
    <phoneticPr fontId="4" type="noConversion"/>
  </si>
  <si>
    <t>8. 일반회계 세출결산</t>
    <phoneticPr fontId="4" type="noConversion"/>
  </si>
  <si>
    <t>Settled Expenditure of General Accounts</t>
    <phoneticPr fontId="4" type="noConversion"/>
  </si>
  <si>
    <t>일반공공행정</t>
    <phoneticPr fontId="4" type="noConversion"/>
  </si>
  <si>
    <t>교육</t>
    <phoneticPr fontId="4" type="noConversion"/>
  </si>
  <si>
    <t>문화및관광</t>
    <phoneticPr fontId="4" type="noConversion"/>
  </si>
  <si>
    <t>환경보호</t>
    <phoneticPr fontId="4" type="noConversion"/>
  </si>
  <si>
    <t>사회복지</t>
    <phoneticPr fontId="4" type="noConversion"/>
  </si>
  <si>
    <t>보건</t>
    <phoneticPr fontId="4" type="noConversion"/>
  </si>
  <si>
    <t>농림해양수산</t>
    <phoneticPr fontId="4" type="noConversion"/>
  </si>
  <si>
    <t>산업,중소기업</t>
    <phoneticPr fontId="4" type="noConversion"/>
  </si>
  <si>
    <t>과학기술</t>
    <phoneticPr fontId="4" type="noConversion"/>
  </si>
  <si>
    <t>예비비</t>
    <phoneticPr fontId="4" type="noConversion"/>
  </si>
  <si>
    <t>기타</t>
    <phoneticPr fontId="4" type="noConversion"/>
  </si>
  <si>
    <t>자료 : 재무과</t>
    <phoneticPr fontId="4" type="noConversion"/>
  </si>
  <si>
    <t xml:space="preserve">General </t>
    <phoneticPr fontId="4" type="noConversion"/>
  </si>
  <si>
    <t>public</t>
    <phoneticPr fontId="4" type="noConversion"/>
  </si>
  <si>
    <t>Public Order,</t>
    <phoneticPr fontId="4" type="noConversion"/>
  </si>
  <si>
    <t>Culture,</t>
    <phoneticPr fontId="4" type="noConversion"/>
  </si>
  <si>
    <t>Protection of</t>
    <phoneticPr fontId="4" type="noConversion"/>
  </si>
  <si>
    <t xml:space="preserve">Social </t>
    <phoneticPr fontId="4" type="noConversion"/>
  </si>
  <si>
    <t>administration</t>
    <phoneticPr fontId="4" type="noConversion"/>
  </si>
  <si>
    <t>Safety</t>
    <phoneticPr fontId="4" type="noConversion"/>
  </si>
  <si>
    <t>Education</t>
    <phoneticPr fontId="4" type="noConversion"/>
  </si>
  <si>
    <t>Tourism</t>
    <phoneticPr fontId="4" type="noConversion"/>
  </si>
  <si>
    <t>Environmnet</t>
    <phoneticPr fontId="4" type="noConversion"/>
  </si>
  <si>
    <t>Welfare</t>
    <phoneticPr fontId="4" type="noConversion"/>
  </si>
  <si>
    <t>Health</t>
    <phoneticPr fontId="4" type="noConversion"/>
  </si>
  <si>
    <t>Selective</t>
    <phoneticPr fontId="6" type="noConversion"/>
  </si>
  <si>
    <t>개별</t>
    <phoneticPr fontId="4" type="noConversion"/>
  </si>
  <si>
    <t>전화세</t>
    <phoneticPr fontId="4" type="noConversion"/>
  </si>
  <si>
    <t>Telephone</t>
    <phoneticPr fontId="6" type="noConversion"/>
  </si>
  <si>
    <t>보      조      금</t>
    <phoneticPr fontId="4" type="noConversion"/>
  </si>
  <si>
    <t>Percent distribution</t>
    <phoneticPr fontId="4" type="noConversion"/>
  </si>
  <si>
    <t>연    별</t>
    <phoneticPr fontId="4" type="noConversion"/>
  </si>
  <si>
    <t>농림해양수산</t>
    <phoneticPr fontId="4" type="noConversion"/>
  </si>
  <si>
    <t>산업, 중소기업</t>
    <phoneticPr fontId="4" type="noConversion"/>
  </si>
  <si>
    <t>수송 및 교통</t>
    <phoneticPr fontId="4" type="noConversion"/>
  </si>
  <si>
    <t xml:space="preserve">국토 및 </t>
    <phoneticPr fontId="4" type="noConversion"/>
  </si>
  <si>
    <t>과학기술</t>
    <phoneticPr fontId="4" type="noConversion"/>
  </si>
  <si>
    <t>예비비</t>
    <phoneticPr fontId="4" type="noConversion"/>
  </si>
  <si>
    <t>기  타</t>
    <phoneticPr fontId="4" type="noConversion"/>
  </si>
  <si>
    <t>지역개발</t>
    <phoneticPr fontId="4" type="noConversion"/>
  </si>
  <si>
    <t xml:space="preserve"> </t>
    <phoneticPr fontId="4" type="noConversion"/>
  </si>
  <si>
    <t>Transportation,</t>
    <phoneticPr fontId="4" type="noConversion"/>
  </si>
  <si>
    <t>Country, Region</t>
    <phoneticPr fontId="4" type="noConversion"/>
  </si>
  <si>
    <t xml:space="preserve">Science </t>
    <phoneticPr fontId="4" type="noConversion"/>
  </si>
  <si>
    <t>enterprises</t>
    <phoneticPr fontId="4" type="noConversion"/>
  </si>
  <si>
    <t>Traffic</t>
    <phoneticPr fontId="4" type="noConversion"/>
  </si>
  <si>
    <t>Development</t>
    <phoneticPr fontId="4" type="noConversion"/>
  </si>
  <si>
    <t>Technology</t>
    <phoneticPr fontId="4" type="noConversion"/>
  </si>
  <si>
    <t>Contingency</t>
    <phoneticPr fontId="4" type="noConversion"/>
  </si>
  <si>
    <t>Other</t>
    <phoneticPr fontId="4" type="noConversion"/>
  </si>
  <si>
    <t>Local Finance Independence Indicator</t>
  </si>
  <si>
    <t>단위 : %</t>
  </si>
  <si>
    <t>연     별</t>
  </si>
  <si>
    <t>Financial independence</t>
  </si>
  <si>
    <t>Financial autonomy</t>
  </si>
  <si>
    <t>Financia ability indices</t>
  </si>
  <si>
    <t>13. 지 방 재 정 자 립 지 표</t>
    <phoneticPr fontId="6" type="noConversion"/>
  </si>
  <si>
    <t>증여세</t>
    <phoneticPr fontId="4" type="noConversion"/>
  </si>
  <si>
    <t>Gift</t>
    <phoneticPr fontId="4" type="noConversion"/>
  </si>
  <si>
    <t>tax</t>
    <phoneticPr fontId="6" type="noConversion"/>
  </si>
  <si>
    <t>재산세</t>
    <phoneticPr fontId="4" type="noConversion"/>
  </si>
  <si>
    <t>자동차세</t>
    <phoneticPr fontId="4" type="noConversion"/>
  </si>
  <si>
    <t>지역자원</t>
    <phoneticPr fontId="4" type="noConversion"/>
  </si>
  <si>
    <t>교육세</t>
    <phoneticPr fontId="4" type="noConversion"/>
  </si>
  <si>
    <t>지  방</t>
    <phoneticPr fontId="4" type="noConversion"/>
  </si>
  <si>
    <t>시 설 세</t>
    <phoneticPr fontId="4" type="noConversion"/>
  </si>
  <si>
    <t>취득세</t>
    <phoneticPr fontId="4" type="noConversion"/>
  </si>
  <si>
    <t>등록면허세</t>
    <phoneticPr fontId="4" type="noConversion"/>
  </si>
  <si>
    <t>레저세</t>
    <phoneticPr fontId="4" type="noConversion"/>
  </si>
  <si>
    <t>주민세</t>
    <phoneticPr fontId="4" type="noConversion"/>
  </si>
  <si>
    <t>소비세</t>
    <phoneticPr fontId="4" type="noConversion"/>
  </si>
  <si>
    <t>시  군  세</t>
    <phoneticPr fontId="4" type="noConversion"/>
  </si>
  <si>
    <t>소득세</t>
    <phoneticPr fontId="4" type="noConversion"/>
  </si>
  <si>
    <t>-</t>
  </si>
  <si>
    <t>지  방  세  수  입</t>
    <phoneticPr fontId="4" type="noConversion"/>
  </si>
  <si>
    <t>세   외    수   입</t>
    <phoneticPr fontId="4" type="noConversion"/>
  </si>
  <si>
    <t>Defense</t>
    <phoneticPr fontId="6" type="noConversion"/>
  </si>
  <si>
    <t>자료 : 재무과</t>
    <phoneticPr fontId="4" type="noConversion"/>
  </si>
  <si>
    <t>10. 교육비 특별회계 세입결산</t>
  </si>
  <si>
    <t>예 산①</t>
  </si>
  <si>
    <t>징수결정액</t>
  </si>
  <si>
    <t>수납액②</t>
  </si>
  <si>
    <t>미수납액</t>
  </si>
  <si>
    <t>연    별</t>
  </si>
  <si>
    <t>Estimated amount</t>
  </si>
  <si>
    <t>결손액</t>
  </si>
  <si>
    <t>Increase or</t>
  </si>
  <si>
    <t>of collection</t>
  </si>
  <si>
    <t>received</t>
  </si>
  <si>
    <t>Deficit</t>
  </si>
  <si>
    <t>unpaid</t>
  </si>
  <si>
    <t>decrease</t>
  </si>
  <si>
    <t>11. 교육비 특별회계 세출결산</t>
  </si>
  <si>
    <t>예산현액</t>
  </si>
  <si>
    <t>지출액</t>
  </si>
  <si>
    <t>다음년도</t>
  </si>
  <si>
    <t>불용액</t>
  </si>
  <si>
    <t>Change in budget amount after budget finalization</t>
  </si>
  <si>
    <t>전년도</t>
  </si>
  <si>
    <t>예비비지출</t>
  </si>
  <si>
    <t>이용및</t>
  </si>
  <si>
    <t>연   별</t>
  </si>
  <si>
    <t>이월액</t>
  </si>
  <si>
    <t>결정액</t>
  </si>
  <si>
    <t>Carry-over</t>
  </si>
  <si>
    <t>Estimated</t>
  </si>
  <si>
    <t>from</t>
  </si>
  <si>
    <t>amount of</t>
  </si>
  <si>
    <t>Use and</t>
  </si>
  <si>
    <t>Expen-</t>
  </si>
  <si>
    <t>to</t>
  </si>
  <si>
    <t>previous year</t>
  </si>
  <si>
    <t>emergency fund</t>
  </si>
  <si>
    <t>transfer</t>
  </si>
  <si>
    <t>amount</t>
  </si>
  <si>
    <t>diture</t>
  </si>
  <si>
    <t>next year</t>
  </si>
  <si>
    <t>Unused</t>
  </si>
  <si>
    <t>수입</t>
    <phoneticPr fontId="4" type="noConversion"/>
  </si>
  <si>
    <t>순세계</t>
  </si>
  <si>
    <t>이월금</t>
  </si>
  <si>
    <t>융자금</t>
  </si>
  <si>
    <t>전입금</t>
  </si>
  <si>
    <t>예탁금및</t>
  </si>
  <si>
    <t>잉여금</t>
  </si>
  <si>
    <t>수  입</t>
  </si>
  <si>
    <t>예수금</t>
  </si>
  <si>
    <t>Trans-</t>
  </si>
  <si>
    <t>net</t>
  </si>
  <si>
    <t>Loan</t>
  </si>
  <si>
    <t>frerred</t>
  </si>
  <si>
    <t>Contri-</t>
  </si>
  <si>
    <t>surplus</t>
  </si>
  <si>
    <t>collection</t>
  </si>
  <si>
    <t>bution</t>
  </si>
  <si>
    <t>합  계</t>
    <phoneticPr fontId="4" type="noConversion"/>
  </si>
  <si>
    <t>교부세</t>
  </si>
  <si>
    <t>share</t>
  </si>
  <si>
    <t>조  정</t>
  </si>
  <si>
    <t>보조금</t>
  </si>
  <si>
    <t>Subsides</t>
  </si>
  <si>
    <t>항공기</t>
  </si>
  <si>
    <t>Aircrafts</t>
  </si>
  <si>
    <t>대</t>
  </si>
  <si>
    <t>Each</t>
  </si>
  <si>
    <t>과징금 및</t>
    <phoneticPr fontId="4" type="noConversion"/>
  </si>
  <si>
    <t>과태료 등</t>
    <phoneticPr fontId="4" type="noConversion"/>
  </si>
  <si>
    <t>Other</t>
    <phoneticPr fontId="4" type="noConversion"/>
  </si>
  <si>
    <t>income</t>
    <phoneticPr fontId="4" type="noConversion"/>
  </si>
  <si>
    <t>단위 : 백만원</t>
    <phoneticPr fontId="6" type="noConversion"/>
  </si>
  <si>
    <t>세대당 부담액</t>
    <phoneticPr fontId="4" type="noConversion"/>
  </si>
  <si>
    <t>도세</t>
    <phoneticPr fontId="4" type="noConversion"/>
  </si>
  <si>
    <t xml:space="preserve">  주 : 1) 재정자립도 = 자체수입(지방세+세외수입)/일반회계 X 100</t>
    <phoneticPr fontId="6" type="noConversion"/>
  </si>
  <si>
    <t xml:space="preserve">       2) 재정자주도 = 자주재원(지방세+세외수입+지방교부세+조정교부금+재정보전금) / 일반회계 예산액 X 100</t>
    <phoneticPr fontId="6" type="noConversion"/>
  </si>
  <si>
    <t xml:space="preserve">       3) 기준재정수요충족도(재정력지수) = 기준재정수입액 / 기준재정수요액 X 100 ← 교부전기준</t>
    <phoneticPr fontId="6" type="noConversion"/>
  </si>
  <si>
    <t>보전수입 등 내부거래</t>
  </si>
  <si>
    <t>발전소주변지역지원</t>
  </si>
  <si>
    <t>…</t>
    <phoneticPr fontId="6" type="noConversion"/>
  </si>
  <si>
    <t>사  업</t>
    <phoneticPr fontId="4" type="noConversion"/>
  </si>
  <si>
    <t>기타수입</t>
    <phoneticPr fontId="4" type="noConversion"/>
  </si>
  <si>
    <t>교부금</t>
    <phoneticPr fontId="4" type="noConversion"/>
  </si>
  <si>
    <t>연          별</t>
    <phoneticPr fontId="4" type="noConversion"/>
  </si>
  <si>
    <t>조  정  교  부  금 
(또는 재정보전금)</t>
    <phoneticPr fontId="4" type="noConversion"/>
  </si>
  <si>
    <t>연    별</t>
    <phoneticPr fontId="4" type="noConversion"/>
  </si>
  <si>
    <t>척 수</t>
    <phoneticPr fontId="4" type="noConversion"/>
  </si>
  <si>
    <t>공 작 물</t>
  </si>
  <si>
    <t>연    별</t>
    <phoneticPr fontId="4" type="noConversion"/>
  </si>
  <si>
    <t>지방세</t>
    <phoneticPr fontId="4" type="noConversion"/>
  </si>
  <si>
    <t xml:space="preserve"> Others</t>
    <phoneticPr fontId="4" type="noConversion"/>
  </si>
  <si>
    <t>수량(건)</t>
    <phoneticPr fontId="4" type="noConversion"/>
  </si>
  <si>
    <t>기타</t>
    <phoneticPr fontId="4" type="noConversion"/>
  </si>
  <si>
    <t>Quantity</t>
    <phoneticPr fontId="4" type="noConversion"/>
  </si>
  <si>
    <t>토     지</t>
  </si>
  <si>
    <t>건     물</t>
  </si>
  <si>
    <t>선     박</t>
  </si>
  <si>
    <t>톤  수</t>
  </si>
  <si>
    <t>불  납</t>
  </si>
  <si>
    <t>증 감(②-①)</t>
  </si>
  <si>
    <t>예산결정후증감액 ②</t>
  </si>
  <si>
    <t>①+②</t>
  </si>
  <si>
    <t>이  월  액</t>
  </si>
  <si>
    <t>이     체</t>
  </si>
  <si>
    <t>회 계 수</t>
  </si>
  <si>
    <t>세    입</t>
  </si>
  <si>
    <t>세    출</t>
  </si>
  <si>
    <t>구 성 비</t>
  </si>
  <si>
    <t>지    방</t>
  </si>
  <si>
    <t>보전수입 등 내부거래 Conservation revenues and Internal transaction</t>
  </si>
  <si>
    <t>보전수입 등 Conservation revenues</t>
  </si>
  <si>
    <t>내부거래 Internal transaction</t>
  </si>
  <si>
    <t>예  산  현  액   Budget</t>
  </si>
  <si>
    <t>일  반</t>
  </si>
  <si>
    <t>특  별</t>
  </si>
  <si>
    <t>세        출     Expenditure</t>
  </si>
  <si>
    <t>잉        여     Surplus</t>
  </si>
  <si>
    <t>연    별</t>
    <phoneticPr fontId="4" type="noConversion"/>
  </si>
  <si>
    <t>지  방</t>
    <phoneticPr fontId="4" type="noConversion"/>
  </si>
  <si>
    <t>인      구</t>
    <phoneticPr fontId="4" type="noConversion"/>
  </si>
  <si>
    <t>1인당부담액</t>
  </si>
  <si>
    <t>(외국인제외)</t>
  </si>
  <si>
    <t>(원)</t>
  </si>
  <si>
    <t>(외국인세대제외)</t>
  </si>
  <si>
    <t xml:space="preserve">금     액    </t>
    <phoneticPr fontId="4" type="noConversion"/>
  </si>
  <si>
    <t xml:space="preserve">  임시적 세외수입    Temporary non-tax revenues</t>
    <phoneticPr fontId="4" type="noConversion"/>
  </si>
  <si>
    <t>보        통        세       Ordinary Taxes</t>
    <phoneticPr fontId="4" type="noConversion"/>
  </si>
  <si>
    <t>합     계</t>
    <phoneticPr fontId="4" type="noConversion"/>
  </si>
  <si>
    <t>소   계</t>
    <phoneticPr fontId="4" type="noConversion"/>
  </si>
  <si>
    <t>주   세</t>
    <phoneticPr fontId="4" type="noConversion"/>
  </si>
  <si>
    <r>
      <t>재정자립도</t>
    </r>
    <r>
      <rPr>
        <vertAlign val="superscript"/>
        <sz val="10"/>
        <color theme="1"/>
        <rFont val="맑은 고딕"/>
        <family val="3"/>
        <charset val="129"/>
        <scheme val="minor"/>
      </rPr>
      <t>1)</t>
    </r>
  </si>
  <si>
    <r>
      <t>재정자주도</t>
    </r>
    <r>
      <rPr>
        <vertAlign val="superscript"/>
        <sz val="10"/>
        <color theme="1"/>
        <rFont val="맑은 고딕"/>
        <family val="3"/>
        <charset val="129"/>
        <scheme val="minor"/>
      </rPr>
      <t>2)</t>
    </r>
  </si>
  <si>
    <r>
      <t>기준재정 수요충족도
(재정력지수)</t>
    </r>
    <r>
      <rPr>
        <vertAlign val="superscript"/>
        <sz val="10"/>
        <color theme="1"/>
        <rFont val="맑은 고딕"/>
        <family val="3"/>
        <charset val="129"/>
        <scheme val="minor"/>
      </rPr>
      <t>3)</t>
    </r>
  </si>
  <si>
    <t>면   적</t>
    <phoneticPr fontId="4" type="noConversion"/>
  </si>
  <si>
    <t>입 목·죽</t>
    <phoneticPr fontId="4" type="noConversion"/>
  </si>
  <si>
    <t>회  계  별</t>
    <phoneticPr fontId="4" type="noConversion"/>
  </si>
  <si>
    <t>기  반  시  설</t>
    <phoneticPr fontId="4" type="noConversion"/>
  </si>
  <si>
    <t>기  반  시  설</t>
    <phoneticPr fontId="4" type="noConversion"/>
  </si>
  <si>
    <t>연      별</t>
    <phoneticPr fontId="4" type="noConversion"/>
  </si>
  <si>
    <t>예  산  대</t>
    <phoneticPr fontId="4" type="noConversion"/>
  </si>
  <si>
    <t xml:space="preserve">금     액    </t>
    <phoneticPr fontId="4" type="noConversion"/>
  </si>
  <si>
    <t>과  목  별</t>
    <phoneticPr fontId="4" type="noConversion"/>
  </si>
  <si>
    <t>공공질서 및 안전</t>
    <phoneticPr fontId="4" type="noConversion"/>
  </si>
  <si>
    <t>수송 및 교통</t>
    <phoneticPr fontId="4" type="noConversion"/>
  </si>
  <si>
    <t>국토 및 지역개발</t>
    <phoneticPr fontId="4" type="noConversion"/>
  </si>
  <si>
    <t>공공질서 및 안전</t>
    <phoneticPr fontId="4" type="noConversion"/>
  </si>
  <si>
    <t>수송 및 교통</t>
    <phoneticPr fontId="4" type="noConversion"/>
  </si>
  <si>
    <t>국토 및 지역개발</t>
    <phoneticPr fontId="4" type="noConversion"/>
  </si>
  <si>
    <t>합  계</t>
    <phoneticPr fontId="4" type="noConversion"/>
  </si>
  <si>
    <t>예    산    현    액             Budget</t>
    <phoneticPr fontId="4" type="noConversion"/>
  </si>
  <si>
    <t>결      산                Settlement</t>
    <phoneticPr fontId="4" type="noConversion"/>
  </si>
  <si>
    <t>예  산  대</t>
    <phoneticPr fontId="4" type="noConversion"/>
  </si>
  <si>
    <r>
      <t>5. 일반회계 세입예산 개요</t>
    </r>
    <r>
      <rPr>
        <b/>
        <vertAlign val="superscript"/>
        <sz val="20"/>
        <color theme="1"/>
        <rFont val="맑은 고딕"/>
        <family val="3"/>
        <charset val="129"/>
        <scheme val="minor"/>
      </rPr>
      <t>1)</t>
    </r>
    <phoneticPr fontId="4" type="noConversion"/>
  </si>
  <si>
    <t>세외수입                            Non-tax revenues</t>
    <phoneticPr fontId="4" type="noConversion"/>
  </si>
  <si>
    <t>경상적세외수입      Current non-tax revenues</t>
    <phoneticPr fontId="4" type="noConversion"/>
  </si>
  <si>
    <r>
      <t>수  입</t>
    </r>
    <r>
      <rPr>
        <vertAlign val="superscript"/>
        <sz val="10"/>
        <color theme="1"/>
        <rFont val="맑은 고딕"/>
        <family val="3"/>
        <charset val="129"/>
        <scheme val="minor"/>
      </rPr>
      <t>2)</t>
    </r>
    <phoneticPr fontId="4" type="noConversion"/>
  </si>
  <si>
    <t>수    입</t>
    <phoneticPr fontId="4" type="noConversion"/>
  </si>
  <si>
    <t>세        입    Revenue</t>
    <phoneticPr fontId="4" type="noConversion"/>
  </si>
  <si>
    <t>합    계</t>
    <phoneticPr fontId="4" type="noConversion"/>
  </si>
  <si>
    <t>도  세</t>
    <phoneticPr fontId="4" type="noConversion"/>
  </si>
  <si>
    <r>
      <t>연  별</t>
    </r>
    <r>
      <rPr>
        <sz val="10"/>
        <rFont val="Arial Narrow"/>
        <family val="2"/>
      </rPr>
      <t/>
    </r>
    <phoneticPr fontId="4" type="noConversion"/>
  </si>
  <si>
    <t>보     통     세       Ordinary Taxes</t>
    <phoneticPr fontId="4" type="noConversion"/>
  </si>
  <si>
    <t>목적세  Objective taxes</t>
    <phoneticPr fontId="4" type="noConversion"/>
  </si>
  <si>
    <r>
      <t>연  별</t>
    </r>
    <r>
      <rPr>
        <sz val="10"/>
        <rFont val="Arial Narrow"/>
        <family val="2"/>
      </rPr>
      <t/>
    </r>
    <phoneticPr fontId="4" type="noConversion"/>
  </si>
  <si>
    <t>세      대</t>
    <phoneticPr fontId="4" type="noConversion"/>
  </si>
  <si>
    <t>내             국             세           Internal taxes</t>
    <phoneticPr fontId="6" type="noConversion"/>
  </si>
  <si>
    <t>직      접      세          Direct taxes</t>
    <phoneticPr fontId="4" type="noConversion"/>
  </si>
  <si>
    <t>내             국             세           Internal taxes</t>
    <phoneticPr fontId="6" type="noConversion"/>
  </si>
  <si>
    <t>간   접   세     Indirect taxes</t>
    <phoneticPr fontId="4" type="noConversion"/>
  </si>
  <si>
    <t>부     가</t>
    <phoneticPr fontId="4" type="noConversion"/>
  </si>
  <si>
    <t>증     권</t>
    <phoneticPr fontId="4" type="noConversion"/>
  </si>
  <si>
    <t>종합 부동산세</t>
    <phoneticPr fontId="4" type="noConversion"/>
  </si>
  <si>
    <t>부당이득세</t>
    <phoneticPr fontId="6" type="noConversion"/>
  </si>
  <si>
    <t>Excess profits</t>
    <phoneticPr fontId="6" type="noConversion"/>
  </si>
  <si>
    <t>Unit : million won, person, won, household</t>
    <phoneticPr fontId="4" type="noConversion"/>
  </si>
  <si>
    <t>Unit : million won</t>
    <phoneticPr fontId="6" type="noConversion"/>
  </si>
  <si>
    <t>Unit : million won</t>
    <phoneticPr fontId="4" type="noConversion"/>
  </si>
  <si>
    <t>Unit : million won</t>
    <phoneticPr fontId="4" type="noConversion"/>
  </si>
  <si>
    <t>지난년도</t>
    <phoneticPr fontId="4" type="noConversion"/>
  </si>
  <si>
    <t>예    산    현    액 Budget</t>
    <phoneticPr fontId="4" type="noConversion"/>
  </si>
  <si>
    <t>결      산 Settlement</t>
    <phoneticPr fontId="4" type="noConversion"/>
  </si>
  <si>
    <t>Unit : 1,000 ㎡, 1,000 won</t>
    <phoneticPr fontId="4" type="noConversion"/>
  </si>
  <si>
    <t>Unit : %</t>
    <phoneticPr fontId="4" type="noConversion"/>
  </si>
  <si>
    <t>Unit : million won</t>
  </si>
  <si>
    <t xml:space="preserve">Settled  Revenues of 
Special  Accounts for Education </t>
    <phoneticPr fontId="6" type="noConversion"/>
  </si>
  <si>
    <t xml:space="preserve">Settled Expenditure of 
Special  Accounts for Education </t>
    <phoneticPr fontId="6" type="noConversion"/>
  </si>
  <si>
    <t>자료 : 강원도 홍천교육지원청</t>
    <phoneticPr fontId="6" type="noConversion"/>
  </si>
  <si>
    <t>자 활 기 금</t>
    <phoneticPr fontId="4" type="noConversion"/>
  </si>
  <si>
    <t>Fines and</t>
    <phoneticPr fontId="4" type="noConversion"/>
  </si>
  <si>
    <t>penalties etc.</t>
    <phoneticPr fontId="4" type="noConversion"/>
  </si>
  <si>
    <t>자  산</t>
  </si>
  <si>
    <t>재평가</t>
  </si>
  <si>
    <t>Revaluation</t>
  </si>
  <si>
    <t>자료 : 홍천세무서</t>
    <phoneticPr fontId="6" type="noConversion"/>
  </si>
  <si>
    <t>인지세
Stamp</t>
    <phoneticPr fontId="6" type="noConversion"/>
  </si>
  <si>
    <t>교통에너지
Transportation</t>
    <phoneticPr fontId="6" type="noConversion"/>
  </si>
  <si>
    <t>가치세</t>
    <phoneticPr fontId="6" type="noConversion"/>
  </si>
  <si>
    <t xml:space="preserve">  주 : 내국세-직접세 중 "자산재평가" 항목 추가</t>
    <phoneticPr fontId="6" type="noConversion"/>
  </si>
  <si>
    <t>(백만원)</t>
    <phoneticPr fontId="4" type="noConversion"/>
  </si>
  <si>
    <t>단위 : 백만원,명,원,세대</t>
    <phoneticPr fontId="4" type="noConversion"/>
  </si>
  <si>
    <t>과년도 수입 1)
Revenue from previous year</t>
    <phoneticPr fontId="4" type="noConversion"/>
  </si>
  <si>
    <t xml:space="preserve"> 주 : 1) 서식변경(과년도수입항목 중 "도세,시군세" 항목 삭제하여 단일화)</t>
    <phoneticPr fontId="4" type="noConversion"/>
  </si>
  <si>
    <t xml:space="preserve">        2) 잡수입(항)은 기타수입(항)에 목으로 분류</t>
    <phoneticPr fontId="4" type="noConversion"/>
  </si>
  <si>
    <t xml:space="preserve">금     액
Amount    </t>
    <phoneticPr fontId="4" type="noConversion"/>
  </si>
  <si>
    <t>조  정  교  부  금 
(또는 재정보전금)</t>
    <phoneticPr fontId="4" type="noConversion"/>
  </si>
  <si>
    <t>Percent 
distribution</t>
    <phoneticPr fontId="4" type="noConversion"/>
  </si>
  <si>
    <t>자료 : 기획예산담당관</t>
    <phoneticPr fontId="4" type="noConversion"/>
  </si>
  <si>
    <t>예   산</t>
    <phoneticPr fontId="4" type="noConversion"/>
  </si>
  <si>
    <t>주 : 기준시점이 2018.04.01이 맞으나 결산자료이므로, 2017.12.31기준</t>
    <phoneticPr fontId="6" type="noConversion"/>
  </si>
  <si>
    <t>자료 : 기획예산담당관</t>
    <phoneticPr fontId="6" type="noConversion"/>
  </si>
  <si>
    <t>Standing tree 
and bamboo</t>
    <phoneticPr fontId="4" type="noConversion"/>
  </si>
  <si>
    <t xml:space="preserve">   지  방  세    </t>
    <phoneticPr fontId="4" type="noConversion"/>
  </si>
  <si>
    <t>과 년 도
수입
Revenues
from
previous
year</t>
    <phoneticPr fontId="6" type="noConversion"/>
  </si>
  <si>
    <t xml:space="preserve">
자료 : 재무과</t>
    <phoneticPr fontId="4" type="noConversion"/>
  </si>
  <si>
    <t>단위 : 백만원,%</t>
    <phoneticPr fontId="4" type="noConversion"/>
  </si>
  <si>
    <t>Unit : million won, %</t>
    <phoneticPr fontId="4" type="noConversion"/>
  </si>
  <si>
    <t>단위 : 백만원, %</t>
    <phoneticPr fontId="4" type="noConversion"/>
  </si>
  <si>
    <t>..</t>
    <phoneticPr fontId="214" type="noConversion"/>
  </si>
  <si>
    <t>…</t>
    <phoneticPr fontId="2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</si>
</sst>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42" formatCode="_-&quot;₩&quot;* #,##0_-;\-&quot;₩&quot;* #,##0_-;_-&quot;₩&quot;* &quot;-&quot;_-;_-@_-"/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0.0"/>
    <numFmt numFmtId="179" formatCode="_ * #,##0.0_ ;_ * \-#,##0.0_ ;_ * &quot;-&quot;_ ;_ @_ "/>
    <numFmt numFmtId="180" formatCode="_-* #,##0.0_-;\-* #,##0.0_-;_-* &quot;-&quot;?_-;_-@_-"/>
    <numFmt numFmtId="181" formatCode="_ * #,##0.0_ ;_ * \-#,##0.0_ ;_ * &quot;-&quot;??_ ;_ @_ "/>
    <numFmt numFmtId="182" formatCode="#,##0_ "/>
    <numFmt numFmtId="183" formatCode="#,##0.0"/>
    <numFmt numFmtId="184" formatCode="#,##0.000000_ "/>
    <numFmt numFmtId="185" formatCode="#,##0.00000000_ "/>
    <numFmt numFmtId="186" formatCode="&quot;₩&quot;#,##0.00;[Red]&quot;₩&quot;\-#,##0.00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0_ ;_ * \-#,##0.00_ ;_ * &quot;-&quot;??_ ;_ @_ "/>
    <numFmt numFmtId="194" formatCode="#,##0;&quot;₩&quot;&quot;₩&quot;&quot;₩&quot;&quot;₩&quot;\(#,##0&quot;₩&quot;&quot;₩&quot;&quot;₩&quot;&quot;₩&quot;\)"/>
    <numFmt numFmtId="195" formatCode="_(&quot;$&quot;* #,##0_);_(&quot;$&quot;* \(#,##0\);_(&quot;$&quot;* &quot;-&quot;_);_(@_)"/>
    <numFmt numFmtId="196" formatCode="_(&quot;$&quot;* #,##0.00_);_(&quot;$&quot;* \(#,##0.00\);_(&quot;$&quot;* &quot;-&quot;??_);_(@_)"/>
    <numFmt numFmtId="197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198" formatCode="_-* #,##0\ _D_M_-;\-* #,##0\ _D_M_-;_-* &quot;-&quot;\ _D_M_-;_-@_-"/>
    <numFmt numFmtId="199" formatCode="_-* #,##0.00\ _D_M_-;\-* #,##0.00\ _D_M_-;_-* &quot;-&quot;??\ _D_M_-;_-@_-"/>
    <numFmt numFmtId="200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1" formatCode="_(* #,##0_);_(* \(#,##0\);_(* &quot;-&quot;_);_(@_)"/>
    <numFmt numFmtId="202" formatCode="_(* #,##0.00_);_(* \(#,##0.00\);_(* &quot;-&quot;??_);_(@_)"/>
    <numFmt numFmtId="203" formatCode="#,##0.000_);&quot;₩&quot;&quot;₩&quot;&quot;₩&quot;&quot;₩&quot;\(#,##0.000&quot;₩&quot;&quot;₩&quot;&quot;₩&quot;&quot;₩&quot;\)"/>
    <numFmt numFmtId="204" formatCode="_-* #,##0\ &quot;DM&quot;_-;\-* #,##0\ &quot;DM&quot;_-;_-* &quot;-&quot;\ &quot;DM&quot;_-;_-@_-"/>
    <numFmt numFmtId="205" formatCode="_-* #,##0.00\ &quot;DM&quot;_-;\-* #,##0.00\ &quot;DM&quot;_-;_-* &quot;-&quot;??\ &quot;DM&quot;_-;_-@_-"/>
    <numFmt numFmtId="206" formatCode="_ * #,##0.00_ ;_ * \-#,##0.00_ ;_ * &quot;-&quot;_ ;_ @_ "/>
    <numFmt numFmtId="207" formatCode="_-* #,##0.00_-;\-* #,##0.00_-;_-* &quot;-&quot;?_-;_-@_-"/>
    <numFmt numFmtId="208" formatCode="0.00000"/>
    <numFmt numFmtId="209" formatCode="0.000000"/>
    <numFmt numFmtId="210" formatCode="_-* #,##0.000_-;\-* #,##0.000_-;_-* &quot;-&quot;???_-;_-@_-"/>
    <numFmt numFmtId="211" formatCode="#,##0,"/>
    <numFmt numFmtId="212" formatCode="_-* #,##0.0_-;\-* #,##0.0_-;_-* &quot;-&quot;_-;_-@_-"/>
  </numFmts>
  <fonts count="216">
    <font>
      <sz val="10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8"/>
      <name val="바탕"/>
      <family val="1"/>
      <charset val="129"/>
    </font>
    <font>
      <sz val="10"/>
      <name val="Arial Narrow"/>
      <family val="2"/>
    </font>
    <font>
      <sz val="8"/>
      <name val="바탕체"/>
      <family val="1"/>
      <charset val="129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돋움"/>
      <family val="3"/>
      <charset val="129"/>
    </font>
    <font>
      <b/>
      <sz val="11"/>
      <color indexed="5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2"/>
      <name val="Arial"/>
      <family val="2"/>
    </font>
    <font>
      <sz val="10"/>
      <name val="Times New Roman"/>
      <family val="1"/>
    </font>
    <font>
      <b/>
      <sz val="11"/>
      <color indexed="10"/>
      <name val="맑은 고딕"/>
      <family val="3"/>
      <charset val="129"/>
    </font>
    <font>
      <sz val="11"/>
      <color indexed="19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13"/>
      <name val="견고딕"/>
      <family val="1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theme="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b/>
      <sz val="9"/>
      <color rgb="FFFA7D00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9"/>
      <color rgb="FF9C0006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9"/>
      <color rgb="FF9C6500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i/>
      <sz val="9"/>
      <color rgb="FF7F7F7F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</font>
    <font>
      <sz val="11"/>
      <color rgb="FFFA7D00"/>
      <name val="맑은 고딕"/>
      <family val="3"/>
      <charset val="129"/>
      <scheme val="minor"/>
    </font>
    <font>
      <sz val="9"/>
      <color rgb="FFFA7D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9"/>
      <color rgb="FF3F3F76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3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sz val="9"/>
      <color rgb="FF006100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</font>
    <font>
      <sz val="10"/>
      <color rgb="FF000000"/>
      <name val="바탕체"/>
      <family val="1"/>
      <charset val="129"/>
    </font>
    <font>
      <sz val="12"/>
      <name val="???"/>
      <family val="1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9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color indexed="20"/>
      <name val="맑은 고딕"/>
      <family val="3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1"/>
      <color indexed="52"/>
      <name val="맑은 고딕"/>
      <family val="3"/>
    </font>
    <font>
      <b/>
      <sz val="10"/>
      <name val="Helv"/>
      <family val="2"/>
    </font>
    <font>
      <b/>
      <sz val="11"/>
      <color indexed="9"/>
      <name val="맑은 고딕"/>
      <family val="3"/>
    </font>
    <font>
      <sz val="10"/>
      <name val="Arial"/>
      <family val="2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sz val="8"/>
      <name val="Arial"/>
      <family val="2"/>
    </font>
    <font>
      <b/>
      <sz val="12"/>
      <name val="Helv"/>
      <family val="2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b/>
      <sz val="18"/>
      <name val="Arial"/>
      <family val="2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b/>
      <sz val="11"/>
      <name val="Helv"/>
      <family val="2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b/>
      <sz val="9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name val="HY신명조"/>
      <family val="1"/>
      <charset val="129"/>
    </font>
    <font>
      <sz val="9"/>
      <color indexed="20"/>
      <name val="맑은 고딕"/>
      <family val="3"/>
      <charset val="129"/>
    </font>
    <font>
      <sz val="1"/>
      <color indexed="8"/>
      <name val="Courier"/>
      <family val="3"/>
    </font>
    <font>
      <sz val="11"/>
      <color rgb="FF000000"/>
      <name val="맑은 고딕"/>
      <family val="3"/>
      <charset val="129"/>
    </font>
    <font>
      <sz val="9"/>
      <color indexed="19"/>
      <name val="맑은 고딕"/>
      <family val="3"/>
      <charset val="129"/>
    </font>
    <font>
      <sz val="11"/>
      <name val="뼻뮝"/>
      <family val="3"/>
      <charset val="129"/>
    </font>
    <font>
      <b/>
      <sz val="9"/>
      <color indexed="9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0"/>
      <color rgb="FF000000"/>
      <name val="Arial"/>
      <family val="2"/>
    </font>
    <font>
      <sz val="10"/>
      <color rgb="FF000000"/>
      <name val="한컴바탕"/>
      <family val="1"/>
      <charset val="129"/>
    </font>
    <font>
      <sz val="12"/>
      <color rgb="FF000000"/>
      <name val="바탕체"/>
      <family val="1"/>
      <charset val="129"/>
    </font>
    <font>
      <b/>
      <sz val="9"/>
      <color indexed="8"/>
      <name val="맑은 고딕"/>
      <family val="3"/>
      <charset val="129"/>
    </font>
    <font>
      <sz val="9"/>
      <color indexed="62"/>
      <name val="맑은 고딕"/>
      <family val="3"/>
      <charset val="129"/>
    </font>
    <font>
      <sz val="9"/>
      <color indexed="17"/>
      <name val="맑은 고딕"/>
      <family val="3"/>
      <charset val="129"/>
    </font>
    <font>
      <b/>
      <sz val="9"/>
      <color indexed="63"/>
      <name val="맑은 고딕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sz val="11"/>
      <name val="돋움"/>
      <family val="3"/>
    </font>
    <font>
      <sz val="11"/>
      <color theme="1"/>
      <name val="돋움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theme="1"/>
      <name val="돋움"/>
      <family val="2"/>
      <charset val="129"/>
    </font>
    <font>
      <sz val="9"/>
      <color rgb="FF000000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9"/>
      <color rgb="FFFFFFFF"/>
      <name val="맑은 고딕"/>
      <family val="3"/>
      <charset val="129"/>
    </font>
    <font>
      <sz val="12"/>
      <color rgb="FF000000"/>
      <name val="한컴바탕"/>
      <family val="1"/>
      <charset val="129"/>
    </font>
    <font>
      <sz val="11"/>
      <color rgb="FF800080"/>
      <name val="맑은 고딕"/>
      <family val="3"/>
      <charset val="129"/>
    </font>
    <font>
      <sz val="11"/>
      <color rgb="FF000000"/>
      <name val="한컴바탕"/>
      <family val="1"/>
      <charset val="129"/>
    </font>
    <font>
      <b/>
      <sz val="11"/>
      <color rgb="FFFF9900"/>
      <name val="맑은 고딕"/>
      <family val="3"/>
      <charset val="129"/>
    </font>
    <font>
      <b/>
      <sz val="10"/>
      <color rgb="FF000000"/>
      <name val="한컴바탕"/>
      <family val="1"/>
      <charset val="129"/>
    </font>
    <font>
      <b/>
      <sz val="11"/>
      <color rgb="FFFFFFFF"/>
      <name val="맑은 고딕"/>
      <family val="3"/>
      <charset val="129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800000"/>
      <name val="한컴바탕"/>
      <family val="1"/>
      <charset val="129"/>
    </font>
    <font>
      <i/>
      <sz val="11"/>
      <color rgb="FF808080"/>
      <name val="맑은 고딕"/>
      <family val="3"/>
      <charset val="129"/>
    </font>
    <font>
      <sz val="11"/>
      <color rgb="FF008000"/>
      <name val="맑은 고딕"/>
      <family val="3"/>
      <charset val="129"/>
    </font>
    <font>
      <sz val="8"/>
      <color rgb="FF000000"/>
      <name val="Arial"/>
      <family val="2"/>
    </font>
    <font>
      <b/>
      <sz val="12"/>
      <color rgb="FF000000"/>
      <name val="한컴바탕"/>
      <family val="1"/>
      <charset val="129"/>
    </font>
    <font>
      <b/>
      <sz val="12"/>
      <color rgb="FF000000"/>
      <name val="Arial"/>
      <family val="2"/>
    </font>
    <font>
      <b/>
      <sz val="15"/>
      <color rgb="FF003366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b/>
      <sz val="18"/>
      <color rgb="FF000000"/>
      <name val="Arial"/>
      <family val="2"/>
    </font>
    <font>
      <sz val="11"/>
      <color rgb="FF333399"/>
      <name val="맑은 고딕"/>
      <family val="3"/>
      <charset val="129"/>
    </font>
    <font>
      <sz val="11"/>
      <color rgb="FFFF9900"/>
      <name val="맑은 고딕"/>
      <family val="3"/>
      <charset val="129"/>
    </font>
    <font>
      <b/>
      <sz val="11"/>
      <color rgb="FF000000"/>
      <name val="한컴바탕"/>
      <family val="1"/>
      <charset val="129"/>
    </font>
    <font>
      <sz val="11"/>
      <color rgb="FF993300"/>
      <name val="맑은 고딕"/>
      <family val="3"/>
      <charset val="129"/>
    </font>
    <font>
      <b/>
      <sz val="11"/>
      <color rgb="FF333333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FA7D00"/>
      <name val="맑은 고딕"/>
      <family val="3"/>
      <charset val="129"/>
    </font>
    <font>
      <b/>
      <sz val="1"/>
      <color rgb="FF000000"/>
      <name val="한컴바탕"/>
      <family val="1"/>
      <charset val="129"/>
    </font>
    <font>
      <sz val="11"/>
      <color rgb="FF9C0006"/>
      <name val="맑은 고딕"/>
      <family val="3"/>
      <charset val="129"/>
    </font>
    <font>
      <sz val="1"/>
      <color rgb="FF000000"/>
      <name val="한컴바탕"/>
      <family val="1"/>
      <charset val="129"/>
    </font>
    <font>
      <sz val="11"/>
      <color rgb="FF9C6500"/>
      <name val="맑은 고딕"/>
      <family val="3"/>
      <charset val="129"/>
    </font>
    <font>
      <i/>
      <sz val="11"/>
      <color rgb="FF7F7F7F"/>
      <name val="맑은 고딕"/>
      <family val="3"/>
      <charset val="129"/>
    </font>
    <font>
      <b/>
      <sz val="9"/>
      <color rgb="FFFFFFFF"/>
      <name val="맑은 고딕"/>
      <family val="3"/>
      <charset val="129"/>
    </font>
    <font>
      <sz val="11"/>
      <color rgb="FFFA7D00"/>
      <name val="맑은 고딕"/>
      <family val="3"/>
      <charset val="129"/>
    </font>
    <font>
      <b/>
      <sz val="9"/>
      <color rgb="FF000000"/>
      <name val="맑은 고딕"/>
      <family val="3"/>
      <charset val="129"/>
    </font>
    <font>
      <sz val="11"/>
      <color rgb="FF3F3F76"/>
      <name val="맑은 고딕"/>
      <family val="3"/>
      <charset val="129"/>
    </font>
    <font>
      <b/>
      <sz val="15"/>
      <color rgb="FF1F497D"/>
      <name val="맑은 고딕"/>
      <family val="3"/>
      <charset val="129"/>
    </font>
    <font>
      <b/>
      <sz val="13"/>
      <color rgb="FF1F497D"/>
      <name val="맑은 고딕"/>
      <family val="3"/>
      <charset val="129"/>
    </font>
    <font>
      <b/>
      <sz val="11"/>
      <color rgb="FF1F497D"/>
      <name val="맑은 고딕"/>
      <family val="3"/>
      <charset val="129"/>
    </font>
    <font>
      <b/>
      <sz val="18"/>
      <color rgb="FF1F497D"/>
      <name val="맑은 고딕"/>
      <family val="3"/>
      <charset val="129"/>
    </font>
    <font>
      <sz val="11"/>
      <color rgb="FF006100"/>
      <name val="맑은 고딕"/>
      <family val="3"/>
      <charset val="129"/>
    </font>
    <font>
      <sz val="13"/>
      <color rgb="FF000000"/>
      <name val="한컴바탕"/>
      <family val="1"/>
      <charset val="129"/>
    </font>
    <font>
      <b/>
      <sz val="11"/>
      <color rgb="FF3F3F3F"/>
      <name val="맑은 고딕"/>
      <family val="3"/>
      <charset val="129"/>
    </font>
    <font>
      <sz val="12"/>
      <color rgb="FF000000"/>
      <name val="굴림체"/>
      <family val="3"/>
      <charset val="129"/>
    </font>
    <font>
      <sz val="8"/>
      <color theme="1"/>
      <name val="굴림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sz val="20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vertAlign val="superscript"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vertAlign val="superscript"/>
      <sz val="2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16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8"/>
      <name val="돋움"/>
      <family val="3"/>
      <charset val="129"/>
    </font>
    <font>
      <b/>
      <sz val="10"/>
      <color rgb="FFFF0000"/>
      <name val="맑은 고딕"/>
      <family val="3"/>
      <charset val="129"/>
    </font>
  </fonts>
  <fills count="11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3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6E0ED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A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B8CCE5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CCC1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5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92CDDD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6B3D7"/>
      </bottom>
      <diagonal/>
    </border>
  </borders>
  <cellStyleXfs count="2547">
    <xf numFmtId="0" fontId="0" fillId="0" borderId="0"/>
    <xf numFmtId="0" fontId="38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4" fillId="53" borderId="39" applyNumberFormat="0" applyAlignment="0" applyProtection="0">
      <alignment vertical="center"/>
    </xf>
    <xf numFmtId="0" fontId="43" fillId="53" borderId="39" applyNumberFormat="0" applyAlignment="0" applyProtection="0">
      <alignment vertical="center"/>
    </xf>
    <xf numFmtId="0" fontId="43" fillId="53" borderId="39" applyNumberFormat="0" applyAlignment="0" applyProtection="0">
      <alignment vertical="center"/>
    </xf>
    <xf numFmtId="0" fontId="28" fillId="22" borderId="1" applyNumberFormat="0" applyAlignment="0" applyProtection="0">
      <alignment vertical="center"/>
    </xf>
    <xf numFmtId="0" fontId="46" fillId="54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8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34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48" fillId="56" borderId="0" applyNumberFormat="0" applyBorder="0" applyAlignment="0" applyProtection="0">
      <alignment vertical="center"/>
    </xf>
    <xf numFmtId="0" fontId="47" fillId="56" borderId="0" applyNumberFormat="0" applyBorder="0" applyAlignment="0" applyProtection="0">
      <alignment vertical="center"/>
    </xf>
    <xf numFmtId="0" fontId="47" fillId="5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57" borderId="41" applyNumberFormat="0" applyAlignment="0" applyProtection="0">
      <alignment vertical="center"/>
    </xf>
    <xf numFmtId="0" fontId="51" fillId="57" borderId="41" applyNumberFormat="0" applyAlignment="0" applyProtection="0">
      <alignment vertical="center"/>
    </xf>
    <xf numFmtId="0" fontId="51" fillId="57" borderId="41" applyNumberFormat="0" applyAlignment="0" applyProtection="0">
      <alignment vertical="center"/>
    </xf>
    <xf numFmtId="0" fontId="13" fillId="23" borderId="3" applyNumberFormat="0" applyAlignment="0" applyProtection="0">
      <alignment vertical="center"/>
    </xf>
    <xf numFmtId="177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181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83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54" fillId="0" borderId="42" applyNumberFormat="0" applyFill="0" applyAlignment="0" applyProtection="0">
      <alignment vertical="center"/>
    </xf>
    <xf numFmtId="0" fontId="53" fillId="0" borderId="42" applyNumberFormat="0" applyFill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53" fillId="0" borderId="4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6" fillId="0" borderId="43" applyNumberFormat="0" applyFill="0" applyAlignment="0" applyProtection="0">
      <alignment vertical="center"/>
    </xf>
    <xf numFmtId="0" fontId="55" fillId="0" borderId="43" applyNumberFormat="0" applyFill="0" applyAlignment="0" applyProtection="0">
      <alignment vertical="center"/>
    </xf>
    <xf numFmtId="0" fontId="55" fillId="0" borderId="43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8" fillId="58" borderId="39" applyNumberFormat="0" applyAlignment="0" applyProtection="0">
      <alignment vertical="center"/>
    </xf>
    <xf numFmtId="0" fontId="57" fillId="58" borderId="39" applyNumberFormat="0" applyAlignment="0" applyProtection="0">
      <alignment vertical="center"/>
    </xf>
    <xf numFmtId="0" fontId="57" fillId="58" borderId="39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61" fillId="0" borderId="44" applyNumberFormat="0" applyFill="0" applyAlignment="0" applyProtection="0">
      <alignment vertical="center"/>
    </xf>
    <xf numFmtId="0" fontId="60" fillId="0" borderId="44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60" fillId="0" borderId="44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63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65" fillId="0" borderId="46" applyNumberFormat="0" applyFill="0" applyAlignment="0" applyProtection="0">
      <alignment vertical="center"/>
    </xf>
    <xf numFmtId="0" fontId="64" fillId="0" borderId="46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64" fillId="0" borderId="46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7" fillId="59" borderId="0" applyNumberFormat="0" applyBorder="0" applyAlignment="0" applyProtection="0">
      <alignment vertical="center"/>
    </xf>
    <xf numFmtId="0" fontId="66" fillId="59" borderId="0" applyNumberFormat="0" applyBorder="0" applyAlignment="0" applyProtection="0">
      <alignment vertical="center"/>
    </xf>
    <xf numFmtId="0" fontId="66" fillId="5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6" fillId="0" borderId="0" applyNumberFormat="0" applyFill="0" applyBorder="0" applyProtection="0">
      <alignment horizontal="left" wrapText="1" readingOrder="1"/>
    </xf>
    <xf numFmtId="0" fontId="69" fillId="53" borderId="47" applyNumberFormat="0" applyAlignment="0" applyProtection="0">
      <alignment vertical="center"/>
    </xf>
    <xf numFmtId="0" fontId="68" fillId="53" borderId="47" applyNumberFormat="0" applyAlignment="0" applyProtection="0">
      <alignment vertical="center"/>
    </xf>
    <xf numFmtId="0" fontId="68" fillId="53" borderId="47" applyNumberFormat="0" applyAlignment="0" applyProtection="0">
      <alignment vertical="center"/>
    </xf>
    <xf numFmtId="0" fontId="17" fillId="22" borderId="9" applyNumberFormat="0" applyAlignment="0" applyProtection="0">
      <alignment vertical="center"/>
    </xf>
    <xf numFmtId="42" fontId="37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7" fillId="0" borderId="0">
      <alignment vertical="center"/>
    </xf>
    <xf numFmtId="0" fontId="7" fillId="0" borderId="0"/>
    <xf numFmtId="0" fontId="8" fillId="0" borderId="0">
      <alignment vertical="center"/>
    </xf>
    <xf numFmtId="0" fontId="37" fillId="0" borderId="0">
      <alignment vertical="center"/>
    </xf>
    <xf numFmtId="0" fontId="18" fillId="0" borderId="0">
      <alignment vertical="center"/>
    </xf>
    <xf numFmtId="0" fontId="5" fillId="0" borderId="0">
      <alignment vertical="center"/>
    </xf>
    <xf numFmtId="0" fontId="18" fillId="0" borderId="0">
      <alignment vertical="center"/>
    </xf>
    <xf numFmtId="0" fontId="7" fillId="0" borderId="0"/>
    <xf numFmtId="0" fontId="3" fillId="0" borderId="0"/>
    <xf numFmtId="0" fontId="3" fillId="0" borderId="0"/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26" borderId="1" applyNumberFormat="0" applyAlignment="0" applyProtection="0">
      <alignment vertical="center"/>
    </xf>
    <xf numFmtId="0" fontId="13" fillId="23" borderId="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6" fillId="0" borderId="10" applyNumberFormat="0" applyAlignment="0" applyProtection="0">
      <alignment horizontal="left" vertical="center"/>
    </xf>
    <xf numFmtId="0" fontId="26" fillId="0" borderId="11">
      <alignment horizontal="left"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4" borderId="2" applyNumberFormat="0" applyFont="0" applyAlignment="0" applyProtection="0">
      <alignment vertical="center"/>
    </xf>
    <xf numFmtId="0" fontId="17" fillId="26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0" fillId="0" borderId="0"/>
    <xf numFmtId="177" fontId="70" fillId="0" borderId="0"/>
    <xf numFmtId="0" fontId="7" fillId="0" borderId="0"/>
    <xf numFmtId="0" fontId="71" fillId="0" borderId="0"/>
    <xf numFmtId="0" fontId="72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2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2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2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2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2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2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2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3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3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3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3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4" fillId="6" borderId="0" applyNumberFormat="0" applyBorder="0" applyAlignment="0" applyProtection="0">
      <alignment vertical="center"/>
    </xf>
    <xf numFmtId="0" fontId="74" fillId="14" borderId="0" applyNumberFormat="0" applyBorder="0" applyAlignment="0" applyProtection="0">
      <alignment vertical="center"/>
    </xf>
    <xf numFmtId="0" fontId="74" fillId="13" borderId="0" applyNumberFormat="0" applyBorder="0" applyAlignment="0" applyProtection="0">
      <alignment vertical="center"/>
    </xf>
    <xf numFmtId="0" fontId="74" fillId="8" borderId="0" applyNumberFormat="0" applyBorder="0" applyAlignment="0" applyProtection="0">
      <alignment vertical="center"/>
    </xf>
    <xf numFmtId="0" fontId="74" fillId="6" borderId="0" applyNumberFormat="0" applyBorder="0" applyAlignment="0" applyProtection="0">
      <alignment vertical="center"/>
    </xf>
    <xf numFmtId="0" fontId="74" fillId="3" borderId="0" applyNumberFormat="0" applyBorder="0" applyAlignment="0" applyProtection="0">
      <alignment vertical="center"/>
    </xf>
    <xf numFmtId="0" fontId="73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3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3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3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3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3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186" fontId="75" fillId="0" borderId="0" applyFont="0" applyFill="0" applyBorder="0" applyAlignment="0" applyProtection="0"/>
    <xf numFmtId="186" fontId="76" fillId="0" borderId="0" applyFont="0" applyFill="0" applyBorder="0" applyAlignment="0" applyProtection="0"/>
    <xf numFmtId="176" fontId="77" fillId="0" borderId="0" applyFont="0" applyFill="0" applyBorder="0" applyAlignment="0" applyProtection="0"/>
    <xf numFmtId="186" fontId="76" fillId="0" borderId="0" applyFont="0" applyFill="0" applyBorder="0" applyAlignment="0" applyProtection="0"/>
    <xf numFmtId="176" fontId="77" fillId="0" borderId="0" applyFont="0" applyFill="0" applyBorder="0" applyAlignment="0" applyProtection="0"/>
    <xf numFmtId="186" fontId="78" fillId="0" borderId="0" applyFont="0" applyFill="0" applyBorder="0" applyAlignment="0" applyProtection="0"/>
    <xf numFmtId="186" fontId="79" fillId="0" borderId="0" applyFont="0" applyFill="0" applyBorder="0" applyAlignment="0" applyProtection="0"/>
    <xf numFmtId="187" fontId="80" fillId="0" borderId="0" applyFont="0" applyFill="0" applyBorder="0" applyAlignment="0" applyProtection="0"/>
    <xf numFmtId="187" fontId="80" fillId="0" borderId="0" applyFont="0" applyFill="0" applyBorder="0" applyAlignment="0" applyProtection="0"/>
    <xf numFmtId="187" fontId="80" fillId="0" borderId="0" applyFont="0" applyFill="0" applyBorder="0" applyAlignment="0" applyProtection="0"/>
    <xf numFmtId="187" fontId="80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80" fillId="0" borderId="0" applyFont="0" applyFill="0" applyBorder="0" applyAlignment="0" applyProtection="0"/>
    <xf numFmtId="176" fontId="78" fillId="0" borderId="0" applyFont="0" applyFill="0" applyBorder="0" applyAlignment="0" applyProtection="0"/>
    <xf numFmtId="176" fontId="79" fillId="0" borderId="0" applyFont="0" applyFill="0" applyBorder="0" applyAlignment="0" applyProtection="0"/>
    <xf numFmtId="188" fontId="75" fillId="0" borderId="0" applyFont="0" applyFill="0" applyBorder="0" applyAlignment="0" applyProtection="0"/>
    <xf numFmtId="188" fontId="76" fillId="0" borderId="0" applyFont="0" applyFill="0" applyBorder="0" applyAlignment="0" applyProtection="0"/>
    <xf numFmtId="189" fontId="77" fillId="0" borderId="0" applyFont="0" applyFill="0" applyBorder="0" applyAlignment="0" applyProtection="0"/>
    <xf numFmtId="188" fontId="76" fillId="0" borderId="0" applyFont="0" applyFill="0" applyBorder="0" applyAlignment="0" applyProtection="0"/>
    <xf numFmtId="189" fontId="77" fillId="0" borderId="0" applyFont="0" applyFill="0" applyBorder="0" applyAlignment="0" applyProtection="0"/>
    <xf numFmtId="188" fontId="78" fillId="0" borderId="0" applyFont="0" applyFill="0" applyBorder="0" applyAlignment="0" applyProtection="0"/>
    <xf numFmtId="188" fontId="79" fillId="0" borderId="0" applyFont="0" applyFill="0" applyBorder="0" applyAlignment="0" applyProtection="0"/>
    <xf numFmtId="190" fontId="80" fillId="0" borderId="0" applyFont="0" applyFill="0" applyBorder="0" applyAlignment="0" applyProtection="0"/>
    <xf numFmtId="190" fontId="80" fillId="0" borderId="0" applyFont="0" applyFill="0" applyBorder="0" applyAlignment="0" applyProtection="0"/>
    <xf numFmtId="190" fontId="80" fillId="0" borderId="0" applyFont="0" applyFill="0" applyBorder="0" applyAlignment="0" applyProtection="0"/>
    <xf numFmtId="190" fontId="80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80" fillId="0" borderId="0" applyFont="0" applyFill="0" applyBorder="0" applyAlignment="0" applyProtection="0"/>
    <xf numFmtId="189" fontId="78" fillId="0" borderId="0" applyFont="0" applyFill="0" applyBorder="0" applyAlignment="0" applyProtection="0"/>
    <xf numFmtId="189" fontId="79" fillId="0" borderId="0" applyFont="0" applyFill="0" applyBorder="0" applyAlignment="0" applyProtection="0"/>
    <xf numFmtId="189" fontId="78" fillId="0" borderId="0" applyFont="0" applyFill="0" applyBorder="0" applyAlignment="0" applyProtection="0"/>
    <xf numFmtId="189" fontId="79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9" fillId="0" borderId="0" applyFont="0" applyFill="0" applyBorder="0" applyAlignment="0" applyProtection="0"/>
    <xf numFmtId="191" fontId="75" fillId="0" borderId="0" applyFont="0" applyFill="0" applyBorder="0" applyAlignment="0" applyProtection="0"/>
    <xf numFmtId="191" fontId="76" fillId="0" borderId="0" applyFont="0" applyFill="0" applyBorder="0" applyAlignment="0" applyProtection="0"/>
    <xf numFmtId="177" fontId="77" fillId="0" borderId="0" applyFont="0" applyFill="0" applyBorder="0" applyAlignment="0" applyProtection="0"/>
    <xf numFmtId="191" fontId="76" fillId="0" borderId="0" applyFont="0" applyFill="0" applyBorder="0" applyAlignment="0" applyProtection="0"/>
    <xf numFmtId="177" fontId="77" fillId="0" borderId="0" applyFont="0" applyFill="0" applyBorder="0" applyAlignment="0" applyProtection="0"/>
    <xf numFmtId="38" fontId="78" fillId="0" borderId="0" applyFont="0" applyFill="0" applyBorder="0" applyAlignment="0" applyProtection="0"/>
    <xf numFmtId="38" fontId="79" fillId="0" borderId="0" applyFont="0" applyFill="0" applyBorder="0" applyAlignment="0" applyProtection="0"/>
    <xf numFmtId="177" fontId="78" fillId="0" borderId="0" applyFont="0" applyFill="0" applyBorder="0" applyAlignment="0" applyProtection="0"/>
    <xf numFmtId="177" fontId="79" fillId="0" borderId="0" applyFont="0" applyFill="0" applyBorder="0" applyAlignment="0" applyProtection="0"/>
    <xf numFmtId="192" fontId="75" fillId="0" borderId="0" applyFont="0" applyFill="0" applyBorder="0" applyAlignment="0" applyProtection="0"/>
    <xf numFmtId="192" fontId="76" fillId="0" borderId="0" applyFont="0" applyFill="0" applyBorder="0" applyAlignment="0" applyProtection="0"/>
    <xf numFmtId="193" fontId="77" fillId="0" borderId="0" applyFont="0" applyFill="0" applyBorder="0" applyAlignment="0" applyProtection="0"/>
    <xf numFmtId="192" fontId="76" fillId="0" borderId="0" applyFont="0" applyFill="0" applyBorder="0" applyAlignment="0" applyProtection="0"/>
    <xf numFmtId="193" fontId="77" fillId="0" borderId="0" applyFont="0" applyFill="0" applyBorder="0" applyAlignment="0" applyProtection="0"/>
    <xf numFmtId="40" fontId="78" fillId="0" borderId="0" applyFont="0" applyFill="0" applyBorder="0" applyAlignment="0" applyProtection="0"/>
    <xf numFmtId="40" fontId="79" fillId="0" borderId="0" applyFont="0" applyFill="0" applyBorder="0" applyAlignment="0" applyProtection="0"/>
    <xf numFmtId="193" fontId="78" fillId="0" borderId="0" applyFont="0" applyFill="0" applyBorder="0" applyAlignment="0" applyProtection="0"/>
    <xf numFmtId="193" fontId="79" fillId="0" borderId="0" applyFont="0" applyFill="0" applyBorder="0" applyAlignment="0" applyProtection="0"/>
    <xf numFmtId="193" fontId="78" fillId="0" borderId="0" applyFont="0" applyFill="0" applyBorder="0" applyAlignment="0" applyProtection="0"/>
    <xf numFmtId="193" fontId="79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8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8" fillId="0" borderId="0"/>
    <xf numFmtId="0" fontId="75" fillId="0" borderId="0"/>
    <xf numFmtId="0" fontId="76" fillId="0" borderId="0"/>
    <xf numFmtId="0" fontId="77" fillId="0" borderId="0"/>
    <xf numFmtId="0" fontId="76" fillId="0" borderId="0"/>
    <xf numFmtId="0" fontId="79" fillId="0" borderId="0"/>
    <xf numFmtId="0" fontId="82" fillId="0" borderId="0"/>
    <xf numFmtId="0" fontId="77" fillId="0" borderId="0"/>
    <xf numFmtId="0" fontId="78" fillId="0" borderId="0"/>
    <xf numFmtId="0" fontId="79" fillId="0" borderId="0"/>
    <xf numFmtId="0" fontId="78" fillId="0" borderId="0"/>
    <xf numFmtId="0" fontId="79" fillId="0" borderId="0"/>
    <xf numFmtId="0" fontId="82" fillId="0" borderId="0"/>
    <xf numFmtId="0" fontId="77" fillId="0" borderId="0"/>
    <xf numFmtId="0" fontId="83" fillId="0" borderId="0"/>
    <xf numFmtId="0" fontId="84" fillId="0" borderId="0"/>
    <xf numFmtId="0" fontId="80" fillId="0" borderId="0"/>
    <xf numFmtId="0" fontId="80" fillId="0" borderId="0"/>
    <xf numFmtId="0" fontId="83" fillId="0" borderId="0"/>
    <xf numFmtId="0" fontId="84" fillId="0" borderId="0"/>
    <xf numFmtId="0" fontId="78" fillId="0" borderId="0"/>
    <xf numFmtId="0" fontId="79" fillId="0" borderId="0"/>
    <xf numFmtId="0" fontId="18" fillId="0" borderId="0" applyFill="0" applyBorder="0" applyAlignment="0"/>
    <xf numFmtId="0" fontId="85" fillId="26" borderId="1" applyNumberFormat="0" applyAlignment="0" applyProtection="0">
      <alignment vertical="center"/>
    </xf>
    <xf numFmtId="0" fontId="19" fillId="26" borderId="1" applyNumberFormat="0" applyAlignment="0" applyProtection="0">
      <alignment vertical="center"/>
    </xf>
    <xf numFmtId="0" fontId="19" fillId="26" borderId="1" applyNumberFormat="0" applyAlignment="0" applyProtection="0">
      <alignment vertical="center"/>
    </xf>
    <xf numFmtId="0" fontId="86" fillId="0" borderId="0"/>
    <xf numFmtId="0" fontId="87" fillId="23" borderId="3" applyNumberFormat="0" applyAlignment="0" applyProtection="0">
      <alignment vertical="center"/>
    </xf>
    <xf numFmtId="0" fontId="13" fillId="23" borderId="3" applyNumberFormat="0" applyAlignment="0" applyProtection="0">
      <alignment vertical="center"/>
    </xf>
    <xf numFmtId="0" fontId="13" fillId="23" borderId="3" applyNumberFormat="0" applyAlignment="0" applyProtection="0">
      <alignment vertical="center"/>
    </xf>
    <xf numFmtId="177" fontId="88" fillId="0" borderId="0" applyFont="0" applyFill="0" applyBorder="0" applyAlignment="0" applyProtection="0"/>
    <xf numFmtId="194" fontId="27" fillId="0" borderId="0"/>
    <xf numFmtId="193" fontId="88" fillId="0" borderId="0" applyFont="0" applyFill="0" applyBorder="0" applyAlignment="0" applyProtection="0"/>
    <xf numFmtId="0" fontId="89" fillId="0" borderId="0" applyNumberFormat="0" applyAlignment="0">
      <alignment horizontal="left"/>
    </xf>
    <xf numFmtId="195" fontId="88" fillId="0" borderId="0" applyFont="0" applyFill="0" applyBorder="0" applyAlignment="0" applyProtection="0"/>
    <xf numFmtId="196" fontId="88" fillId="0" borderId="0" applyFont="0" applyFill="0" applyBorder="0" applyAlignment="0" applyProtection="0"/>
    <xf numFmtId="197" fontId="27" fillId="0" borderId="0"/>
    <xf numFmtId="0" fontId="90" fillId="0" borderId="0" applyFill="0" applyBorder="0" applyAlignment="0" applyProtection="0"/>
    <xf numFmtId="198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200" fontId="27" fillId="0" borderId="0"/>
    <xf numFmtId="0" fontId="91" fillId="0" borderId="0" applyNumberFormat="0" applyAlignment="0">
      <alignment horizontal="left"/>
    </xf>
    <xf numFmtId="0" fontId="9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2" fontId="90" fillId="0" borderId="0" applyFill="0" applyBorder="0" applyAlignment="0" applyProtection="0"/>
    <xf numFmtId="0" fontId="93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38" fontId="94" fillId="63" borderId="0" applyNumberFormat="0" applyBorder="0" applyAlignment="0" applyProtection="0"/>
    <xf numFmtId="0" fontId="95" fillId="0" borderId="0">
      <alignment horizontal="left"/>
    </xf>
    <xf numFmtId="0" fontId="96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7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8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0" fillId="5" borderId="1" applyNumberFormat="0" applyAlignment="0" applyProtection="0">
      <alignment vertical="center"/>
    </xf>
    <xf numFmtId="10" fontId="94" fillId="28" borderId="48" applyNumberFormat="0" applyBorder="0" applyAlignment="0" applyProtection="0"/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0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201" fontId="88" fillId="0" borderId="0" applyFont="0" applyFill="0" applyBorder="0" applyAlignment="0" applyProtection="0"/>
    <xf numFmtId="202" fontId="88" fillId="0" borderId="0" applyFont="0" applyFill="0" applyBorder="0" applyAlignment="0" applyProtection="0"/>
    <xf numFmtId="0" fontId="102" fillId="0" borderId="38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103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203" fontId="18" fillId="0" borderId="0"/>
    <xf numFmtId="0" fontId="88" fillId="0" borderId="0"/>
    <xf numFmtId="0" fontId="104" fillId="26" borderId="9" applyNumberFormat="0" applyAlignment="0" applyProtection="0">
      <alignment vertical="center"/>
    </xf>
    <xf numFmtId="0" fontId="17" fillId="26" borderId="9" applyNumberFormat="0" applyAlignment="0" applyProtection="0">
      <alignment vertical="center"/>
    </xf>
    <xf numFmtId="0" fontId="17" fillId="26" borderId="9" applyNumberFormat="0" applyAlignment="0" applyProtection="0">
      <alignment vertical="center"/>
    </xf>
    <xf numFmtId="10" fontId="88" fillId="0" borderId="0" applyFont="0" applyFill="0" applyBorder="0" applyAlignment="0" applyProtection="0"/>
    <xf numFmtId="0" fontId="88" fillId="0" borderId="0"/>
    <xf numFmtId="0" fontId="102" fillId="0" borderId="0"/>
    <xf numFmtId="0" fontId="10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6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204" fontId="88" fillId="0" borderId="0" applyFont="0" applyFill="0" applyBorder="0" applyAlignment="0" applyProtection="0"/>
    <xf numFmtId="205" fontId="88" fillId="0" borderId="0" applyFont="0" applyFill="0" applyBorder="0" applyAlignment="0" applyProtection="0"/>
    <xf numFmtId="0" fontId="10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4" fillId="19" borderId="0" applyNumberFormat="0" applyBorder="0" applyAlignment="0" applyProtection="0">
      <alignment vertical="center"/>
    </xf>
    <xf numFmtId="0" fontId="74" fillId="14" borderId="0" applyNumberFormat="0" applyBorder="0" applyAlignment="0" applyProtection="0">
      <alignment vertical="center"/>
    </xf>
    <xf numFmtId="0" fontId="74" fillId="13" borderId="0" applyNumberFormat="0" applyBorder="0" applyAlignment="0" applyProtection="0">
      <alignment vertical="center"/>
    </xf>
    <xf numFmtId="0" fontId="74" fillId="20" borderId="0" applyNumberFormat="0" applyBorder="0" applyAlignment="0" applyProtection="0">
      <alignment vertical="center"/>
    </xf>
    <xf numFmtId="0" fontId="74" fillId="21" borderId="0" applyNumberFormat="0" applyBorder="0" applyAlignment="0" applyProtection="0">
      <alignment vertical="center"/>
    </xf>
    <xf numFmtId="0" fontId="108" fillId="22" borderId="1" applyNumberFormat="0" applyAlignment="0" applyProtection="0">
      <alignment vertical="center"/>
    </xf>
    <xf numFmtId="0" fontId="18" fillId="0" borderId="0">
      <protection locked="0"/>
    </xf>
    <xf numFmtId="0" fontId="109" fillId="0" borderId="0">
      <protection locked="0"/>
    </xf>
    <xf numFmtId="0" fontId="109" fillId="0" borderId="0">
      <protection locked="0"/>
    </xf>
    <xf numFmtId="0" fontId="110" fillId="0" borderId="0" applyFill="0" applyBorder="0" applyProtection="0">
      <alignment horizontal="left" shrinkToFit="1"/>
    </xf>
    <xf numFmtId="0" fontId="111" fillId="10" borderId="0" applyNumberFormat="0" applyBorder="0" applyAlignment="0" applyProtection="0">
      <alignment vertical="center"/>
    </xf>
    <xf numFmtId="0" fontId="112" fillId="0" borderId="0">
      <protection locked="0"/>
    </xf>
    <xf numFmtId="0" fontId="112" fillId="0" borderId="0">
      <protection locked="0"/>
    </xf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" fillId="4" borderId="2" applyNumberFormat="0" applyFont="0" applyAlignment="0" applyProtection="0">
      <alignment vertical="center"/>
    </xf>
    <xf numFmtId="0" fontId="34" fillId="4" borderId="2" applyNumberFormat="0" applyFont="0" applyAlignment="0" applyProtection="0">
      <alignment vertical="center"/>
    </xf>
    <xf numFmtId="0" fontId="8" fillId="4" borderId="2" applyNumberFormat="0" applyFont="0" applyAlignment="0" applyProtection="0">
      <alignment vertical="center"/>
    </xf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9" fontId="113" fillId="0" borderId="0">
      <alignment vertical="center"/>
    </xf>
    <xf numFmtId="0" fontId="114" fillId="11" borderId="0" applyNumberFormat="0" applyBorder="0" applyAlignment="0" applyProtection="0">
      <alignment vertical="center"/>
    </xf>
    <xf numFmtId="0" fontId="115" fillId="0" borderId="0"/>
    <xf numFmtId="0" fontId="116" fillId="23" borderId="3" applyNumberFormat="0" applyAlignment="0" applyProtection="0">
      <alignment vertical="center"/>
    </xf>
    <xf numFmtId="0" fontId="18" fillId="0" borderId="0">
      <alignment vertical="center"/>
    </xf>
    <xf numFmtId="0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17" fillId="0" borderId="0"/>
    <xf numFmtId="179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7" fontId="89" fillId="0" borderId="0" applyFont="0" applyFill="0" applyBorder="0" applyAlignment="0" applyProtection="0"/>
    <xf numFmtId="177" fontId="7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18" fillId="0" borderId="0"/>
    <xf numFmtId="17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206" fontId="7" fillId="0" borderId="0" applyFont="0" applyFill="0" applyBorder="0" applyAlignment="0" applyProtection="0"/>
    <xf numFmtId="41" fontId="18" fillId="0" borderId="0" applyFont="0" applyFill="0" applyBorder="0" applyAlignment="0" applyProtection="0"/>
    <xf numFmtId="179" fontId="89" fillId="0" borderId="0" applyFont="0" applyFill="0" applyBorder="0" applyAlignment="0" applyProtection="0"/>
    <xf numFmtId="181" fontId="119" fillId="0" borderId="0"/>
    <xf numFmtId="41" fontId="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20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207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89" fillId="0" borderId="0" applyFont="0" applyFill="0" applyBorder="0" applyAlignment="0" applyProtection="0"/>
    <xf numFmtId="206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201" fontId="18" fillId="0" borderId="0" applyFont="0" applyFill="0" applyBorder="0" applyAlignment="0" applyProtection="0"/>
    <xf numFmtId="207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13" fillId="0" borderId="0">
      <alignment vertical="center"/>
    </xf>
    <xf numFmtId="41" fontId="120" fillId="0" borderId="0" applyFont="0" applyFill="0" applyBorder="0" applyAlignment="0" applyProtection="0">
      <alignment vertical="center"/>
    </xf>
    <xf numFmtId="206" fontId="7" fillId="0" borderId="0" applyFont="0" applyFill="0" applyBorder="0" applyAlignment="0" applyProtection="0"/>
    <xf numFmtId="20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7" fillId="0" borderId="0" applyFont="0" applyFill="0" applyBorder="0" applyAlignment="0" applyProtection="0"/>
    <xf numFmtId="207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206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206" fontId="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121" fillId="0" borderId="5" applyNumberFormat="0" applyFill="0" applyAlignment="0" applyProtection="0">
      <alignment vertical="center"/>
    </xf>
    <xf numFmtId="0" fontId="122" fillId="11" borderId="1" applyNumberFormat="0" applyAlignment="0" applyProtection="0">
      <alignment vertical="center"/>
    </xf>
    <xf numFmtId="4" fontId="112" fillId="0" borderId="0">
      <protection locked="0"/>
    </xf>
    <xf numFmtId="0" fontId="18" fillId="0" borderId="0">
      <protection locked="0"/>
    </xf>
    <xf numFmtId="0" fontId="123" fillId="6" borderId="0" applyNumberFormat="0" applyBorder="0" applyAlignment="0" applyProtection="0">
      <alignment vertical="center"/>
    </xf>
    <xf numFmtId="0" fontId="124" fillId="22" borderId="9" applyNumberFormat="0" applyAlignment="0" applyProtection="0">
      <alignment vertical="center"/>
    </xf>
    <xf numFmtId="177" fontId="125" fillId="0" borderId="0" applyFont="0" applyFill="0" applyBorder="0" applyAlignment="0" applyProtection="0"/>
    <xf numFmtId="0" fontId="18" fillId="0" borderId="0" applyFont="0" applyFill="0" applyBorder="0" applyAlignment="0" applyProtection="0"/>
    <xf numFmtId="42" fontId="8" fillId="0" borderId="0" applyFont="0" applyFill="0" applyBorder="0" applyAlignment="0" applyProtection="0">
      <alignment vertical="center"/>
    </xf>
    <xf numFmtId="208" fontId="126" fillId="0" borderId="0">
      <protection locked="0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7" fillId="0" borderId="0">
      <alignment vertical="center"/>
    </xf>
    <xf numFmtId="0" fontId="118" fillId="0" borderId="0"/>
    <xf numFmtId="0" fontId="3" fillId="0" borderId="0"/>
    <xf numFmtId="0" fontId="18" fillId="0" borderId="0"/>
    <xf numFmtId="0" fontId="18" fillId="0" borderId="0">
      <alignment vertical="center"/>
    </xf>
    <xf numFmtId="0" fontId="89" fillId="0" borderId="0"/>
    <xf numFmtId="0" fontId="18" fillId="0" borderId="0">
      <alignment vertical="center"/>
    </xf>
    <xf numFmtId="0" fontId="119" fillId="0" borderId="0"/>
    <xf numFmtId="0" fontId="18" fillId="0" borderId="0"/>
    <xf numFmtId="0" fontId="37" fillId="0" borderId="0">
      <alignment vertical="center"/>
    </xf>
    <xf numFmtId="0" fontId="18" fillId="0" borderId="0"/>
    <xf numFmtId="0" fontId="18" fillId="0" borderId="0"/>
    <xf numFmtId="0" fontId="3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>
      <alignment vertical="center"/>
    </xf>
    <xf numFmtId="0" fontId="113" fillId="0" borderId="0">
      <alignment vertical="center"/>
    </xf>
    <xf numFmtId="0" fontId="120" fillId="0" borderId="0"/>
    <xf numFmtId="0" fontId="127" fillId="0" borderId="0">
      <alignment vertical="center"/>
    </xf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" fillId="0" borderId="0">
      <alignment vertical="center"/>
    </xf>
    <xf numFmtId="0" fontId="18" fillId="0" borderId="0"/>
    <xf numFmtId="0" fontId="89" fillId="0" borderId="0"/>
    <xf numFmtId="0" fontId="3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8" fillId="0" borderId="0"/>
    <xf numFmtId="0" fontId="8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8" fillId="0" borderId="0">
      <alignment vertical="center"/>
    </xf>
    <xf numFmtId="0" fontId="37" fillId="0" borderId="0">
      <alignment vertical="center"/>
    </xf>
    <xf numFmtId="0" fontId="18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8" fillId="0" borderId="0">
      <alignment vertical="center"/>
    </xf>
    <xf numFmtId="0" fontId="112" fillId="0" borderId="49">
      <protection locked="0"/>
    </xf>
    <xf numFmtId="209" fontId="126" fillId="0" borderId="0">
      <protection locked="0"/>
    </xf>
    <xf numFmtId="179" fontId="126" fillId="0" borderId="0">
      <protection locked="0"/>
    </xf>
    <xf numFmtId="177" fontId="70" fillId="0" borderId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28" fillId="0" borderId="0"/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0" fontId="2" fillId="55" borderId="40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29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3" fillId="0" borderId="0"/>
    <xf numFmtId="0" fontId="130" fillId="0" borderId="0">
      <alignment vertical="center"/>
    </xf>
    <xf numFmtId="0" fontId="37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0" fontId="130" fillId="0" borderId="0">
      <alignment vertical="center"/>
    </xf>
    <xf numFmtId="41" fontId="131" fillId="0" borderId="0" applyFont="0" applyFill="0" applyBorder="0" applyAlignment="0" applyProtection="0">
      <alignment vertical="center"/>
    </xf>
    <xf numFmtId="0" fontId="120" fillId="0" borderId="0"/>
    <xf numFmtId="0" fontId="113" fillId="64" borderId="0">
      <alignment vertical="center"/>
    </xf>
    <xf numFmtId="0" fontId="113" fillId="64" borderId="0">
      <alignment vertical="center"/>
    </xf>
    <xf numFmtId="0" fontId="113" fillId="65" borderId="0">
      <alignment vertical="center"/>
    </xf>
    <xf numFmtId="0" fontId="113" fillId="65" borderId="0">
      <alignment vertical="center"/>
    </xf>
    <xf numFmtId="0" fontId="113" fillId="66" borderId="0">
      <alignment vertical="center"/>
    </xf>
    <xf numFmtId="0" fontId="113" fillId="66" borderId="0">
      <alignment vertical="center"/>
    </xf>
    <xf numFmtId="0" fontId="113" fillId="67" borderId="0">
      <alignment vertical="center"/>
    </xf>
    <xf numFmtId="0" fontId="113" fillId="67" borderId="0">
      <alignment vertical="center"/>
    </xf>
    <xf numFmtId="0" fontId="113" fillId="68" borderId="0">
      <alignment vertical="center"/>
    </xf>
    <xf numFmtId="0" fontId="113" fillId="68" borderId="0">
      <alignment vertical="center"/>
    </xf>
    <xf numFmtId="0" fontId="113" fillId="69" borderId="0">
      <alignment vertical="center"/>
    </xf>
    <xf numFmtId="0" fontId="113" fillId="69" borderId="0">
      <alignment vertical="center"/>
    </xf>
    <xf numFmtId="0" fontId="113" fillId="70" borderId="0">
      <alignment vertical="center"/>
    </xf>
    <xf numFmtId="0" fontId="132" fillId="70" borderId="0">
      <alignment vertical="center"/>
    </xf>
    <xf numFmtId="0" fontId="113" fillId="70" borderId="0">
      <alignment vertical="center"/>
    </xf>
    <xf numFmtId="0" fontId="37" fillId="29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113" fillId="71" borderId="0">
      <alignment vertical="center"/>
    </xf>
    <xf numFmtId="0" fontId="132" fillId="71" borderId="0">
      <alignment vertical="center"/>
    </xf>
    <xf numFmtId="0" fontId="113" fillId="71" borderId="0">
      <alignment vertical="center"/>
    </xf>
    <xf numFmtId="0" fontId="37" fillId="30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113" fillId="72" borderId="0">
      <alignment vertical="center"/>
    </xf>
    <xf numFmtId="0" fontId="132" fillId="72" borderId="0">
      <alignment vertical="center"/>
    </xf>
    <xf numFmtId="0" fontId="113" fillId="72" borderId="0">
      <alignment vertical="center"/>
    </xf>
    <xf numFmtId="0" fontId="37" fillId="31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113" fillId="73" borderId="0">
      <alignment vertical="center"/>
    </xf>
    <xf numFmtId="0" fontId="132" fillId="73" borderId="0">
      <alignment vertical="center"/>
    </xf>
    <xf numFmtId="0" fontId="113" fillId="73" borderId="0">
      <alignment vertical="center"/>
    </xf>
    <xf numFmtId="0" fontId="37" fillId="3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113" fillId="74" borderId="0">
      <alignment vertical="center"/>
    </xf>
    <xf numFmtId="0" fontId="132" fillId="74" borderId="0">
      <alignment vertical="center"/>
    </xf>
    <xf numFmtId="0" fontId="113" fillId="74" borderId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113" fillId="75" borderId="0">
      <alignment vertical="center"/>
    </xf>
    <xf numFmtId="0" fontId="132" fillId="75" borderId="0">
      <alignment vertical="center"/>
    </xf>
    <xf numFmtId="0" fontId="113" fillId="75" borderId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113" fillId="76" borderId="0">
      <alignment vertical="center"/>
    </xf>
    <xf numFmtId="0" fontId="113" fillId="76" borderId="0">
      <alignment vertical="center"/>
    </xf>
    <xf numFmtId="0" fontId="113" fillId="77" borderId="0">
      <alignment vertical="center"/>
    </xf>
    <xf numFmtId="0" fontId="113" fillId="77" borderId="0">
      <alignment vertical="center"/>
    </xf>
    <xf numFmtId="0" fontId="113" fillId="78" borderId="0">
      <alignment vertical="center"/>
    </xf>
    <xf numFmtId="0" fontId="113" fillId="78" borderId="0">
      <alignment vertical="center"/>
    </xf>
    <xf numFmtId="0" fontId="113" fillId="67" borderId="0">
      <alignment vertical="center"/>
    </xf>
    <xf numFmtId="0" fontId="113" fillId="67" borderId="0">
      <alignment vertical="center"/>
    </xf>
    <xf numFmtId="0" fontId="113" fillId="76" borderId="0">
      <alignment vertical="center"/>
    </xf>
    <xf numFmtId="0" fontId="113" fillId="76" borderId="0">
      <alignment vertical="center"/>
    </xf>
    <xf numFmtId="0" fontId="113" fillId="79" borderId="0">
      <alignment vertical="center"/>
    </xf>
    <xf numFmtId="0" fontId="113" fillId="79" borderId="0">
      <alignment vertical="center"/>
    </xf>
    <xf numFmtId="0" fontId="113" fillId="80" borderId="0">
      <alignment vertical="center"/>
    </xf>
    <xf numFmtId="0" fontId="132" fillId="80" borderId="0">
      <alignment vertical="center"/>
    </xf>
    <xf numFmtId="0" fontId="113" fillId="80" borderId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113" fillId="81" borderId="0">
      <alignment vertical="center"/>
    </xf>
    <xf numFmtId="0" fontId="132" fillId="81" borderId="0">
      <alignment vertical="center"/>
    </xf>
    <xf numFmtId="0" fontId="113" fillId="81" borderId="0">
      <alignment vertical="center"/>
    </xf>
    <xf numFmtId="0" fontId="37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113" fillId="62" borderId="0">
      <alignment vertical="center"/>
    </xf>
    <xf numFmtId="0" fontId="132" fillId="62" borderId="0">
      <alignment vertical="center"/>
    </xf>
    <xf numFmtId="0" fontId="113" fillId="62" borderId="0">
      <alignment vertical="center"/>
    </xf>
    <xf numFmtId="0" fontId="37" fillId="3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113" fillId="82" borderId="0">
      <alignment vertical="center"/>
    </xf>
    <xf numFmtId="0" fontId="132" fillId="82" borderId="0">
      <alignment vertical="center"/>
    </xf>
    <xf numFmtId="0" fontId="113" fillId="82" borderId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113" fillId="83" borderId="0">
      <alignment vertical="center"/>
    </xf>
    <xf numFmtId="0" fontId="132" fillId="83" borderId="0">
      <alignment vertical="center"/>
    </xf>
    <xf numFmtId="0" fontId="113" fillId="83" borderId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113" fillId="84" borderId="0">
      <alignment vertical="center"/>
    </xf>
    <xf numFmtId="0" fontId="132" fillId="84" borderId="0">
      <alignment vertical="center"/>
    </xf>
    <xf numFmtId="0" fontId="113" fillId="84" borderId="0">
      <alignment vertical="center"/>
    </xf>
    <xf numFmtId="0" fontId="37" fillId="40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133" fillId="85" borderId="0">
      <alignment vertical="center"/>
    </xf>
    <xf numFmtId="0" fontId="133" fillId="85" borderId="0">
      <alignment vertical="center"/>
    </xf>
    <xf numFmtId="0" fontId="133" fillId="77" borderId="0">
      <alignment vertical="center"/>
    </xf>
    <xf numFmtId="0" fontId="133" fillId="77" borderId="0">
      <alignment vertical="center"/>
    </xf>
    <xf numFmtId="0" fontId="133" fillId="78" borderId="0">
      <alignment vertical="center"/>
    </xf>
    <xf numFmtId="0" fontId="133" fillId="78" borderId="0">
      <alignment vertical="center"/>
    </xf>
    <xf numFmtId="0" fontId="133" fillId="86" borderId="0">
      <alignment vertical="center"/>
    </xf>
    <xf numFmtId="0" fontId="133" fillId="86" borderId="0">
      <alignment vertical="center"/>
    </xf>
    <xf numFmtId="0" fontId="133" fillId="87" borderId="0">
      <alignment vertical="center"/>
    </xf>
    <xf numFmtId="0" fontId="133" fillId="87" borderId="0">
      <alignment vertical="center"/>
    </xf>
    <xf numFmtId="0" fontId="133" fillId="88" borderId="0">
      <alignment vertical="center"/>
    </xf>
    <xf numFmtId="0" fontId="133" fillId="88" borderId="0">
      <alignment vertical="center"/>
    </xf>
    <xf numFmtId="0" fontId="133" fillId="89" borderId="0">
      <alignment vertical="center"/>
    </xf>
    <xf numFmtId="0" fontId="134" fillId="89" borderId="0">
      <alignment vertical="center"/>
    </xf>
    <xf numFmtId="0" fontId="133" fillId="89" borderId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133" fillId="90" borderId="0">
      <alignment vertical="center"/>
    </xf>
    <xf numFmtId="0" fontId="134" fillId="90" borderId="0">
      <alignment vertical="center"/>
    </xf>
    <xf numFmtId="0" fontId="133" fillId="90" borderId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133" fillId="91" borderId="0">
      <alignment vertical="center"/>
    </xf>
    <xf numFmtId="0" fontId="134" fillId="91" borderId="0">
      <alignment vertical="center"/>
    </xf>
    <xf numFmtId="0" fontId="133" fillId="91" borderId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133" fillId="92" borderId="0">
      <alignment vertical="center"/>
    </xf>
    <xf numFmtId="0" fontId="134" fillId="92" borderId="0">
      <alignment vertical="center"/>
    </xf>
    <xf numFmtId="0" fontId="133" fillId="92" borderId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133" fillId="93" borderId="0">
      <alignment vertical="center"/>
    </xf>
    <xf numFmtId="0" fontId="134" fillId="93" borderId="0">
      <alignment vertical="center"/>
    </xf>
    <xf numFmtId="0" fontId="133" fillId="93" borderId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133" fillId="94" borderId="0">
      <alignment vertical="center"/>
    </xf>
    <xf numFmtId="0" fontId="134" fillId="94" borderId="0">
      <alignment vertical="center"/>
    </xf>
    <xf numFmtId="0" fontId="133" fillId="94" borderId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133" fillId="95" borderId="0">
      <alignment vertical="center"/>
    </xf>
    <xf numFmtId="0" fontId="133" fillId="95" borderId="0">
      <alignment vertical="center"/>
    </xf>
    <xf numFmtId="0" fontId="133" fillId="96" borderId="0">
      <alignment vertical="center"/>
    </xf>
    <xf numFmtId="0" fontId="133" fillId="96" borderId="0">
      <alignment vertical="center"/>
    </xf>
    <xf numFmtId="0" fontId="133" fillId="97" borderId="0">
      <alignment vertical="center"/>
    </xf>
    <xf numFmtId="0" fontId="133" fillId="97" borderId="0">
      <alignment vertical="center"/>
    </xf>
    <xf numFmtId="0" fontId="133" fillId="86" borderId="0">
      <alignment vertical="center"/>
    </xf>
    <xf numFmtId="0" fontId="133" fillId="86" borderId="0">
      <alignment vertical="center"/>
    </xf>
    <xf numFmtId="0" fontId="133" fillId="87" borderId="0">
      <alignment vertical="center"/>
    </xf>
    <xf numFmtId="0" fontId="133" fillId="87" borderId="0">
      <alignment vertical="center"/>
    </xf>
    <xf numFmtId="0" fontId="133" fillId="98" borderId="0">
      <alignment vertical="center"/>
    </xf>
    <xf numFmtId="0" fontId="133" fillId="98" borderId="0">
      <alignment vertical="center"/>
    </xf>
    <xf numFmtId="186" fontId="135" fillId="0" borderId="0"/>
    <xf numFmtId="186" fontId="135" fillId="0" borderId="0"/>
    <xf numFmtId="186" fontId="135" fillId="0" borderId="0"/>
    <xf numFmtId="186" fontId="135" fillId="0" borderId="0"/>
    <xf numFmtId="187" fontId="119" fillId="0" borderId="0"/>
    <xf numFmtId="187" fontId="119" fillId="0" borderId="0"/>
    <xf numFmtId="187" fontId="119" fillId="0" borderId="0"/>
    <xf numFmtId="187" fontId="119" fillId="0" borderId="0"/>
    <xf numFmtId="187" fontId="119" fillId="0" borderId="0"/>
    <xf numFmtId="187" fontId="119" fillId="0" borderId="0"/>
    <xf numFmtId="187" fontId="119" fillId="0" borderId="0"/>
    <xf numFmtId="187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176" fontId="135" fillId="0" borderId="0"/>
    <xf numFmtId="176" fontId="135" fillId="0" borderId="0"/>
    <xf numFmtId="176" fontId="135" fillId="0" borderId="0"/>
    <xf numFmtId="176" fontId="135" fillId="0" borderId="0"/>
    <xf numFmtId="188" fontId="135" fillId="0" borderId="0"/>
    <xf numFmtId="188" fontId="135" fillId="0" borderId="0"/>
    <xf numFmtId="188" fontId="135" fillId="0" borderId="0"/>
    <xf numFmtId="188" fontId="135" fillId="0" borderId="0"/>
    <xf numFmtId="190" fontId="119" fillId="0" borderId="0"/>
    <xf numFmtId="190" fontId="119" fillId="0" borderId="0"/>
    <xf numFmtId="190" fontId="119" fillId="0" borderId="0"/>
    <xf numFmtId="190" fontId="119" fillId="0" borderId="0"/>
    <xf numFmtId="190" fontId="119" fillId="0" borderId="0"/>
    <xf numFmtId="190" fontId="119" fillId="0" borderId="0"/>
    <xf numFmtId="190" fontId="119" fillId="0" borderId="0"/>
    <xf numFmtId="19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189" fontId="135" fillId="0" borderId="0"/>
    <xf numFmtId="189" fontId="135" fillId="0" borderId="0"/>
    <xf numFmtId="189" fontId="135" fillId="0" borderId="0"/>
    <xf numFmtId="189" fontId="135" fillId="0" borderId="0"/>
    <xf numFmtId="189" fontId="135" fillId="0" borderId="0"/>
    <xf numFmtId="189" fontId="135" fillId="0" borderId="0"/>
    <xf numFmtId="189" fontId="135" fillId="0" borderId="0"/>
    <xf numFmtId="189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38" fontId="135" fillId="0" borderId="0"/>
    <xf numFmtId="38" fontId="135" fillId="0" borderId="0"/>
    <xf numFmtId="38" fontId="135" fillId="0" borderId="0"/>
    <xf numFmtId="38" fontId="135" fillId="0" borderId="0"/>
    <xf numFmtId="177" fontId="135" fillId="0" borderId="0"/>
    <xf numFmtId="177" fontId="135" fillId="0" borderId="0"/>
    <xf numFmtId="177" fontId="135" fillId="0" borderId="0"/>
    <xf numFmtId="177" fontId="135" fillId="0" borderId="0"/>
    <xf numFmtId="40" fontId="135" fillId="0" borderId="0"/>
    <xf numFmtId="40" fontId="135" fillId="0" borderId="0"/>
    <xf numFmtId="40" fontId="135" fillId="0" borderId="0"/>
    <xf numFmtId="40" fontId="135" fillId="0" borderId="0"/>
    <xf numFmtId="193" fontId="135" fillId="0" borderId="0"/>
    <xf numFmtId="193" fontId="135" fillId="0" borderId="0"/>
    <xf numFmtId="193" fontId="135" fillId="0" borderId="0"/>
    <xf numFmtId="193" fontId="135" fillId="0" borderId="0"/>
    <xf numFmtId="193" fontId="135" fillId="0" borderId="0"/>
    <xf numFmtId="193" fontId="135" fillId="0" borderId="0"/>
    <xf numFmtId="193" fontId="135" fillId="0" borderId="0"/>
    <xf numFmtId="193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6" fillId="65" borderId="0">
      <alignment vertical="center"/>
    </xf>
    <xf numFmtId="0" fontId="136" fillId="65" borderId="0">
      <alignment vertical="center"/>
    </xf>
    <xf numFmtId="0" fontId="137" fillId="0" borderId="0"/>
    <xf numFmtId="0" fontId="137" fillId="0" borderId="0"/>
    <xf numFmtId="0" fontId="137" fillId="0" borderId="0"/>
    <xf numFmtId="0" fontId="137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17" fillId="0" borderId="0"/>
    <xf numFmtId="0" fontId="138" fillId="99" borderId="50">
      <alignment vertical="center"/>
    </xf>
    <xf numFmtId="0" fontId="138" fillId="99" borderId="50">
      <alignment vertical="center"/>
    </xf>
    <xf numFmtId="0" fontId="139" fillId="0" borderId="0"/>
    <xf numFmtId="0" fontId="140" fillId="100" borderId="51">
      <alignment vertical="center"/>
    </xf>
    <xf numFmtId="0" fontId="140" fillId="100" borderId="51">
      <alignment vertical="center"/>
    </xf>
    <xf numFmtId="194" fontId="141" fillId="0" borderId="0"/>
    <xf numFmtId="0" fontId="119" fillId="0" borderId="0">
      <alignment horizontal="left"/>
    </xf>
    <xf numFmtId="197" fontId="141" fillId="0" borderId="0"/>
    <xf numFmtId="0" fontId="142" fillId="0" borderId="0"/>
    <xf numFmtId="200" fontId="141" fillId="0" borderId="0"/>
    <xf numFmtId="0" fontId="143" fillId="0" borderId="0">
      <alignment horizontal="left"/>
    </xf>
    <xf numFmtId="0" fontId="144" fillId="0" borderId="0">
      <alignment vertical="center"/>
    </xf>
    <xf numFmtId="0" fontId="144" fillId="0" borderId="0">
      <alignment vertical="center"/>
    </xf>
    <xf numFmtId="2" fontId="142" fillId="0" borderId="0"/>
    <xf numFmtId="0" fontId="145" fillId="66" borderId="0">
      <alignment vertical="center"/>
    </xf>
    <xf numFmtId="0" fontId="145" fillId="66" borderId="0">
      <alignment vertical="center"/>
    </xf>
    <xf numFmtId="38" fontId="146" fillId="99" borderId="0"/>
    <xf numFmtId="0" fontId="147" fillId="0" borderId="0">
      <alignment horizontal="left"/>
    </xf>
    <xf numFmtId="0" fontId="148" fillId="0" borderId="10">
      <alignment horizontal="left" vertical="center"/>
    </xf>
    <xf numFmtId="0" fontId="148" fillId="0" borderId="11">
      <alignment horizontal="left" vertical="center"/>
    </xf>
    <xf numFmtId="0" fontId="149" fillId="0" borderId="52">
      <alignment vertical="center"/>
    </xf>
    <xf numFmtId="0" fontId="149" fillId="0" borderId="52">
      <alignment vertical="center"/>
    </xf>
    <xf numFmtId="0" fontId="150" fillId="0" borderId="53">
      <alignment vertical="center"/>
    </xf>
    <xf numFmtId="0" fontId="150" fillId="0" borderId="53">
      <alignment vertical="center"/>
    </xf>
    <xf numFmtId="0" fontId="151" fillId="0" borderId="54">
      <alignment vertical="center"/>
    </xf>
    <xf numFmtId="0" fontId="151" fillId="0" borderId="54">
      <alignment vertical="center"/>
    </xf>
    <xf numFmtId="0" fontId="151" fillId="0" borderId="0">
      <alignment vertical="center"/>
    </xf>
    <xf numFmtId="0" fontId="151" fillId="0" borderId="0">
      <alignment vertical="center"/>
    </xf>
    <xf numFmtId="0" fontId="152" fillId="0" borderId="0"/>
    <xf numFmtId="0" fontId="148" fillId="0" borderId="0"/>
    <xf numFmtId="10" fontId="146" fillId="101" borderId="48"/>
    <xf numFmtId="0" fontId="153" fillId="69" borderId="5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" fillId="5" borderId="1" applyNumberFormat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3" fillId="69" borderId="50">
      <alignment vertical="center"/>
    </xf>
    <xf numFmtId="0" fontId="154" fillId="0" borderId="55">
      <alignment vertical="center"/>
    </xf>
    <xf numFmtId="0" fontId="154" fillId="0" borderId="55">
      <alignment vertical="center"/>
    </xf>
    <xf numFmtId="0" fontId="155" fillId="0" borderId="38"/>
    <xf numFmtId="0" fontId="156" fillId="102" borderId="0">
      <alignment vertical="center"/>
    </xf>
    <xf numFmtId="0" fontId="156" fillId="102" borderId="0">
      <alignment vertical="center"/>
    </xf>
    <xf numFmtId="203" fontId="117" fillId="0" borderId="0"/>
    <xf numFmtId="0" fontId="117" fillId="101" borderId="56">
      <alignment vertical="center"/>
    </xf>
    <xf numFmtId="0" fontId="157" fillId="99" borderId="57">
      <alignment vertical="center"/>
    </xf>
    <xf numFmtId="0" fontId="157" fillId="99" borderId="57">
      <alignment vertical="center"/>
    </xf>
    <xf numFmtId="10" fontId="118" fillId="0" borderId="0"/>
    <xf numFmtId="0" fontId="155" fillId="0" borderId="0"/>
    <xf numFmtId="0" fontId="158" fillId="0" borderId="0">
      <alignment vertical="center"/>
    </xf>
    <xf numFmtId="0" fontId="158" fillId="0" borderId="0">
      <alignment vertical="center"/>
    </xf>
    <xf numFmtId="0" fontId="159" fillId="0" borderId="58">
      <alignment vertical="center"/>
    </xf>
    <xf numFmtId="0" fontId="159" fillId="0" borderId="58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33" fillId="103" borderId="0">
      <alignment vertical="center"/>
    </xf>
    <xf numFmtId="0" fontId="134" fillId="103" borderId="0">
      <alignment vertical="center"/>
    </xf>
    <xf numFmtId="0" fontId="133" fillId="103" borderId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133" fillId="104" borderId="0">
      <alignment vertical="center"/>
    </xf>
    <xf numFmtId="0" fontId="134" fillId="104" borderId="0">
      <alignment vertical="center"/>
    </xf>
    <xf numFmtId="0" fontId="133" fillId="104" borderId="0">
      <alignment vertical="center"/>
    </xf>
    <xf numFmtId="0" fontId="39" fillId="48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133" fillId="105" borderId="0">
      <alignment vertical="center"/>
    </xf>
    <xf numFmtId="0" fontId="134" fillId="105" borderId="0">
      <alignment vertical="center"/>
    </xf>
    <xf numFmtId="0" fontId="133" fillId="105" borderId="0">
      <alignment vertical="center"/>
    </xf>
    <xf numFmtId="0" fontId="39" fillId="49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133" fillId="106" borderId="0">
      <alignment vertical="center"/>
    </xf>
    <xf numFmtId="0" fontId="134" fillId="106" borderId="0">
      <alignment vertical="center"/>
    </xf>
    <xf numFmtId="0" fontId="133" fillId="106" borderId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133" fillId="107" borderId="0">
      <alignment vertical="center"/>
    </xf>
    <xf numFmtId="0" fontId="134" fillId="107" borderId="0">
      <alignment vertical="center"/>
    </xf>
    <xf numFmtId="0" fontId="133" fillId="107" borderId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133" fillId="108" borderId="0">
      <alignment vertical="center"/>
    </xf>
    <xf numFmtId="0" fontId="134" fillId="108" borderId="0">
      <alignment vertical="center"/>
    </xf>
    <xf numFmtId="0" fontId="133" fillId="108" borderId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160" fillId="0" borderId="0">
      <alignment vertical="center"/>
    </xf>
    <xf numFmtId="0" fontId="42" fillId="0" borderId="0">
      <alignment vertical="center"/>
    </xf>
    <xf numFmtId="0" fontId="16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61" fillId="109" borderId="39">
      <alignment vertical="center"/>
    </xf>
    <xf numFmtId="0" fontId="44" fillId="109" borderId="39">
      <alignment vertical="center"/>
    </xf>
    <xf numFmtId="0" fontId="161" fillId="109" borderId="39">
      <alignment vertical="center"/>
    </xf>
    <xf numFmtId="0" fontId="43" fillId="53" borderId="39" applyNumberFormat="0" applyAlignment="0" applyProtection="0">
      <alignment vertical="center"/>
    </xf>
    <xf numFmtId="0" fontId="43" fillId="53" borderId="39" applyNumberFormat="0" applyAlignment="0" applyProtection="0">
      <alignment vertical="center"/>
    </xf>
    <xf numFmtId="0" fontId="117" fillId="0" borderId="0">
      <protection locked="0"/>
    </xf>
    <xf numFmtId="0" fontId="162" fillId="0" borderId="0">
      <protection locked="0"/>
    </xf>
    <xf numFmtId="0" fontId="162" fillId="0" borderId="0">
      <protection locked="0"/>
    </xf>
    <xf numFmtId="0" fontId="137" fillId="0" borderId="0">
      <alignment horizontal="left" shrinkToFit="1"/>
    </xf>
    <xf numFmtId="0" fontId="163" fillId="110" borderId="0">
      <alignment vertical="center"/>
    </xf>
    <xf numFmtId="0" fontId="46" fillId="110" borderId="0">
      <alignment vertical="center"/>
    </xf>
    <xf numFmtId="0" fontId="163" fillId="110" borderId="0">
      <alignment vertical="center"/>
    </xf>
    <xf numFmtId="0" fontId="45" fillId="54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164" fillId="0" borderId="0">
      <protection locked="0"/>
    </xf>
    <xf numFmtId="0" fontId="164" fillId="0" borderId="0">
      <protection locked="0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113" fillId="101" borderId="40">
      <alignment vertical="center"/>
    </xf>
    <xf numFmtId="0" fontId="113" fillId="101" borderId="4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113" fillId="101" borderId="4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37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0" fontId="8" fillId="55" borderId="40" applyNumberFormat="0" applyFont="0" applyAlignment="0" applyProtection="0">
      <alignment vertical="center"/>
    </xf>
    <xf numFmtId="9" fontId="117" fillId="0" borderId="0">
      <alignment vertical="center"/>
    </xf>
    <xf numFmtId="9" fontId="70" fillId="0" borderId="0"/>
    <xf numFmtId="9" fontId="120" fillId="0" borderId="0"/>
    <xf numFmtId="0" fontId="165" fillId="111" borderId="0">
      <alignment vertical="center"/>
    </xf>
    <xf numFmtId="0" fontId="48" fillId="111" borderId="0">
      <alignment vertical="center"/>
    </xf>
    <xf numFmtId="0" fontId="165" fillId="111" borderId="0">
      <alignment vertical="center"/>
    </xf>
    <xf numFmtId="0" fontId="47" fillId="56" borderId="0" applyNumberFormat="0" applyBorder="0" applyAlignment="0" applyProtection="0">
      <alignment vertical="center"/>
    </xf>
    <xf numFmtId="0" fontId="47" fillId="56" borderId="0" applyNumberFormat="0" applyBorder="0" applyAlignment="0" applyProtection="0">
      <alignment vertical="center"/>
    </xf>
    <xf numFmtId="0" fontId="166" fillId="0" borderId="0">
      <alignment vertical="center"/>
    </xf>
    <xf numFmtId="0" fontId="50" fillId="0" borderId="0">
      <alignment vertical="center"/>
    </xf>
    <xf numFmtId="0" fontId="166" fillId="0" borderId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40" fillId="112" borderId="41">
      <alignment vertical="center"/>
    </xf>
    <xf numFmtId="0" fontId="167" fillId="112" borderId="41">
      <alignment vertical="center"/>
    </xf>
    <xf numFmtId="0" fontId="140" fillId="112" borderId="41">
      <alignment vertical="center"/>
    </xf>
    <xf numFmtId="0" fontId="51" fillId="57" borderId="41" applyNumberFormat="0" applyAlignment="0" applyProtection="0">
      <alignment vertical="center"/>
    </xf>
    <xf numFmtId="0" fontId="51" fillId="57" borderId="41" applyNumberFormat="0" applyAlignment="0" applyProtection="0">
      <alignment vertical="center"/>
    </xf>
    <xf numFmtId="0" fontId="117" fillId="0" borderId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179" fontId="70" fillId="0" borderId="0"/>
    <xf numFmtId="41" fontId="37" fillId="0" borderId="0" applyFont="0" applyFill="0" applyBorder="0" applyAlignment="0" applyProtection="0">
      <alignment vertical="center"/>
    </xf>
    <xf numFmtId="179" fontId="70" fillId="0" borderId="0"/>
    <xf numFmtId="179" fontId="70" fillId="0" borderId="0"/>
    <xf numFmtId="179" fontId="70" fillId="0" borderId="0"/>
    <xf numFmtId="179" fontId="70" fillId="0" borderId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13" fillId="0" borderId="0">
      <alignment vertical="center"/>
    </xf>
    <xf numFmtId="41" fontId="113" fillId="0" borderId="0">
      <alignment vertical="center"/>
    </xf>
    <xf numFmtId="183" fontId="70" fillId="0" borderId="0"/>
    <xf numFmtId="177" fontId="120" fillId="0" borderId="0"/>
    <xf numFmtId="0" fontId="120" fillId="0" borderId="0"/>
    <xf numFmtId="183" fontId="70" fillId="0" borderId="0"/>
    <xf numFmtId="180" fontId="70" fillId="0" borderId="0"/>
    <xf numFmtId="179" fontId="70" fillId="0" borderId="0"/>
    <xf numFmtId="41" fontId="113" fillId="0" borderId="0">
      <alignment vertical="center"/>
    </xf>
    <xf numFmtId="41" fontId="37" fillId="0" borderId="0" applyFont="0" applyFill="0" applyBorder="0" applyAlignment="0" applyProtection="0">
      <alignment vertical="center"/>
    </xf>
    <xf numFmtId="179" fontId="120" fillId="0" borderId="0"/>
    <xf numFmtId="41" fontId="37" fillId="0" borderId="0" applyFont="0" applyFill="0" applyBorder="0" applyAlignment="0" applyProtection="0">
      <alignment vertical="center"/>
    </xf>
    <xf numFmtId="206" fontId="120" fillId="0" borderId="0"/>
    <xf numFmtId="41" fontId="117" fillId="0" borderId="0"/>
    <xf numFmtId="41" fontId="37" fillId="0" borderId="0" applyFont="0" applyFill="0" applyBorder="0" applyAlignment="0" applyProtection="0">
      <alignment vertical="center"/>
    </xf>
    <xf numFmtId="179" fontId="119" fillId="0" borderId="0"/>
    <xf numFmtId="41" fontId="113" fillId="0" borderId="0">
      <alignment vertical="center"/>
    </xf>
    <xf numFmtId="41" fontId="117" fillId="0" borderId="0">
      <alignment vertical="center"/>
    </xf>
    <xf numFmtId="201" fontId="117" fillId="0" borderId="0">
      <alignment vertical="center"/>
    </xf>
    <xf numFmtId="41" fontId="113" fillId="0" borderId="0">
      <alignment vertical="center"/>
    </xf>
    <xf numFmtId="41" fontId="113" fillId="0" borderId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17" fillId="0" borderId="0"/>
    <xf numFmtId="41" fontId="117" fillId="0" borderId="0"/>
    <xf numFmtId="41" fontId="117" fillId="0" borderId="0"/>
    <xf numFmtId="41" fontId="117" fillId="0" borderId="0"/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179" fontId="120" fillId="0" borderId="0"/>
    <xf numFmtId="207" fontId="70" fillId="0" borderId="0"/>
    <xf numFmtId="0" fontId="70" fillId="0" borderId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206" fontId="120" fillId="0" borderId="0"/>
    <xf numFmtId="0" fontId="120" fillId="0" borderId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17" fillId="0" borderId="0"/>
    <xf numFmtId="41" fontId="117" fillId="0" borderId="0"/>
    <xf numFmtId="41" fontId="117" fillId="0" borderId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31" fillId="0" borderId="0" applyFont="0" applyFill="0" applyBorder="0" applyAlignment="0" applyProtection="0">
      <alignment vertical="center"/>
    </xf>
    <xf numFmtId="41" fontId="131" fillId="0" borderId="0" applyFont="0" applyFill="0" applyBorder="0" applyAlignment="0" applyProtection="0">
      <alignment vertical="center"/>
    </xf>
    <xf numFmtId="41" fontId="131" fillId="0" borderId="0" applyFont="0" applyFill="0" applyBorder="0" applyAlignment="0" applyProtection="0">
      <alignment vertical="center"/>
    </xf>
    <xf numFmtId="179" fontId="120" fillId="0" borderId="0"/>
    <xf numFmtId="41" fontId="18" fillId="0" borderId="0" applyFont="0" applyFill="0" applyBorder="0" applyAlignment="0" applyProtection="0"/>
    <xf numFmtId="206" fontId="120" fillId="0" borderId="0"/>
    <xf numFmtId="207" fontId="70" fillId="0" borderId="0"/>
    <xf numFmtId="179" fontId="70" fillId="0" borderId="0"/>
    <xf numFmtId="179" fontId="70" fillId="0" borderId="0"/>
    <xf numFmtId="179" fontId="70" fillId="0" borderId="0"/>
    <xf numFmtId="0" fontId="70" fillId="0" borderId="0"/>
    <xf numFmtId="0" fontId="120" fillId="0" borderId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179" fontId="120" fillId="0" borderId="0"/>
    <xf numFmtId="180" fontId="70" fillId="0" borderId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206" fontId="120" fillId="0" borderId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17" fillId="0" borderId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179" fontId="120" fillId="0" borderId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120" fillId="0" borderId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68" fillId="0" borderId="42">
      <alignment vertical="center"/>
    </xf>
    <xf numFmtId="0" fontId="54" fillId="0" borderId="42">
      <alignment vertical="center"/>
    </xf>
    <xf numFmtId="0" fontId="168" fillId="0" borderId="42">
      <alignment vertical="center"/>
    </xf>
    <xf numFmtId="0" fontId="53" fillId="0" borderId="42" applyNumberFormat="0" applyFill="0" applyAlignment="0" applyProtection="0">
      <alignment vertical="center"/>
    </xf>
    <xf numFmtId="0" fontId="53" fillId="0" borderId="42" applyNumberFormat="0" applyFill="0" applyAlignment="0" applyProtection="0">
      <alignment vertical="center"/>
    </xf>
    <xf numFmtId="0" fontId="159" fillId="0" borderId="59">
      <alignment vertical="center"/>
    </xf>
    <xf numFmtId="0" fontId="169" fillId="0" borderId="59">
      <alignment vertical="center"/>
    </xf>
    <xf numFmtId="0" fontId="159" fillId="0" borderId="59">
      <alignment vertical="center"/>
    </xf>
    <xf numFmtId="0" fontId="55" fillId="0" borderId="43" applyNumberFormat="0" applyFill="0" applyAlignment="0" applyProtection="0">
      <alignment vertical="center"/>
    </xf>
    <xf numFmtId="0" fontId="55" fillId="0" borderId="43" applyNumberFormat="0" applyFill="0" applyAlignment="0" applyProtection="0">
      <alignment vertical="center"/>
    </xf>
    <xf numFmtId="0" fontId="170" fillId="69" borderId="39">
      <alignment vertical="center"/>
    </xf>
    <xf numFmtId="0" fontId="58" fillId="69" borderId="39">
      <alignment vertical="center"/>
    </xf>
    <xf numFmtId="0" fontId="170" fillId="69" borderId="39">
      <alignment vertical="center"/>
    </xf>
    <xf numFmtId="0" fontId="57" fillId="58" borderId="39" applyNumberFormat="0" applyAlignment="0" applyProtection="0">
      <alignment vertical="center"/>
    </xf>
    <xf numFmtId="0" fontId="57" fillId="58" borderId="39" applyNumberFormat="0" applyAlignment="0" applyProtection="0">
      <alignment vertical="center"/>
    </xf>
    <xf numFmtId="4" fontId="164" fillId="0" borderId="0">
      <protection locked="0"/>
    </xf>
    <xf numFmtId="0" fontId="117" fillId="0" borderId="0">
      <protection locked="0"/>
    </xf>
    <xf numFmtId="0" fontId="171" fillId="0" borderId="60">
      <alignment vertical="center"/>
    </xf>
    <xf numFmtId="0" fontId="171" fillId="0" borderId="60">
      <alignment vertical="center"/>
    </xf>
    <xf numFmtId="0" fontId="171" fillId="0" borderId="60">
      <alignment vertical="center"/>
    </xf>
    <xf numFmtId="0" fontId="60" fillId="0" borderId="44" applyNumberFormat="0" applyFill="0" applyAlignment="0" applyProtection="0">
      <alignment vertical="center"/>
    </xf>
    <xf numFmtId="0" fontId="60" fillId="0" borderId="44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172" fillId="0" borderId="61">
      <alignment vertical="center"/>
    </xf>
    <xf numFmtId="0" fontId="172" fillId="0" borderId="61">
      <alignment vertical="center"/>
    </xf>
    <xf numFmtId="0" fontId="172" fillId="0" borderId="61">
      <alignment vertical="center"/>
    </xf>
    <xf numFmtId="0" fontId="62" fillId="0" borderId="45" applyNumberFormat="0" applyFill="0" applyAlignment="0" applyProtection="0">
      <alignment vertical="center"/>
    </xf>
    <xf numFmtId="0" fontId="62" fillId="0" borderId="45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173" fillId="0" borderId="62">
      <alignment vertical="center"/>
    </xf>
    <xf numFmtId="0" fontId="173" fillId="0" borderId="62">
      <alignment vertical="center"/>
    </xf>
    <xf numFmtId="0" fontId="173" fillId="0" borderId="62">
      <alignment vertical="center"/>
    </xf>
    <xf numFmtId="0" fontId="64" fillId="0" borderId="46" applyNumberFormat="0" applyFill="0" applyAlignment="0" applyProtection="0">
      <alignment vertical="center"/>
    </xf>
    <xf numFmtId="0" fontId="64" fillId="0" borderId="4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6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174" fillId="0" borderId="0">
      <alignment vertical="center"/>
    </xf>
    <xf numFmtId="0" fontId="174" fillId="0" borderId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175" fillId="113" borderId="0">
      <alignment vertical="center"/>
    </xf>
    <xf numFmtId="0" fontId="67" fillId="113" borderId="0">
      <alignment vertical="center"/>
    </xf>
    <xf numFmtId="0" fontId="175" fillId="113" borderId="0">
      <alignment vertical="center"/>
    </xf>
    <xf numFmtId="0" fontId="66" fillId="59" borderId="0" applyNumberFormat="0" applyBorder="0" applyAlignment="0" applyProtection="0">
      <alignment vertical="center"/>
    </xf>
    <xf numFmtId="0" fontId="66" fillId="59" borderId="0" applyNumberFormat="0" applyBorder="0" applyAlignment="0" applyProtection="0">
      <alignment vertical="center"/>
    </xf>
    <xf numFmtId="0" fontId="176" fillId="0" borderId="0">
      <alignment horizontal="left" wrapText="1"/>
    </xf>
    <xf numFmtId="0" fontId="177" fillId="109" borderId="47">
      <alignment vertical="center"/>
    </xf>
    <xf numFmtId="0" fontId="69" fillId="109" borderId="47">
      <alignment vertical="center"/>
    </xf>
    <xf numFmtId="0" fontId="177" fillId="109" borderId="47">
      <alignment vertical="center"/>
    </xf>
    <xf numFmtId="0" fontId="68" fillId="53" borderId="47" applyNumberFormat="0" applyAlignment="0" applyProtection="0">
      <alignment vertical="center"/>
    </xf>
    <xf numFmtId="0" fontId="68" fillId="53" borderId="47" applyNumberFormat="0" applyAlignment="0" applyProtection="0">
      <alignment vertical="center"/>
    </xf>
    <xf numFmtId="0" fontId="70" fillId="0" borderId="0"/>
    <xf numFmtId="42" fontId="113" fillId="0" borderId="0">
      <alignment vertical="center"/>
    </xf>
    <xf numFmtId="208" fontId="178" fillId="0" borderId="0">
      <protection locked="0"/>
    </xf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/>
    <xf numFmtId="0" fontId="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>
      <alignment vertical="center"/>
    </xf>
    <xf numFmtId="0" fontId="37" fillId="0" borderId="0">
      <alignment vertical="center"/>
    </xf>
    <xf numFmtId="0" fontId="18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>
      <alignment vertical="center"/>
    </xf>
    <xf numFmtId="0" fontId="18" fillId="0" borderId="0"/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3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20" fillId="0" borderId="0"/>
    <xf numFmtId="0" fontId="37" fillId="0" borderId="0">
      <alignment vertical="center"/>
    </xf>
    <xf numFmtId="0" fontId="18" fillId="0" borderId="0"/>
    <xf numFmtId="0" fontId="117" fillId="0" borderId="0">
      <alignment vertical="center"/>
    </xf>
    <xf numFmtId="0" fontId="88" fillId="0" borderId="0"/>
    <xf numFmtId="0" fontId="117" fillId="0" borderId="0"/>
    <xf numFmtId="0" fontId="113" fillId="0" borderId="0">
      <alignment vertical="center"/>
    </xf>
    <xf numFmtId="0" fontId="117" fillId="0" borderId="0"/>
    <xf numFmtId="0" fontId="11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37" fillId="0" borderId="0">
      <alignment vertical="center"/>
    </xf>
    <xf numFmtId="0" fontId="18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2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2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17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/>
    <xf numFmtId="0" fontId="2" fillId="0" borderId="0">
      <alignment vertical="center"/>
    </xf>
    <xf numFmtId="0" fontId="18" fillId="0" borderId="0"/>
    <xf numFmtId="0" fontId="37" fillId="0" borderId="0">
      <alignment vertical="center"/>
    </xf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8" fillId="0" borderId="0"/>
    <xf numFmtId="0" fontId="18" fillId="0" borderId="0"/>
    <xf numFmtId="0" fontId="18" fillId="0" borderId="0"/>
    <xf numFmtId="0" fontId="2" fillId="0" borderId="0">
      <alignment vertical="center"/>
    </xf>
    <xf numFmtId="0" fontId="18" fillId="0" borderId="0"/>
    <xf numFmtId="0" fontId="18" fillId="0" borderId="0"/>
    <xf numFmtId="0" fontId="113" fillId="0" borderId="0">
      <alignment vertical="center"/>
    </xf>
    <xf numFmtId="0" fontId="117" fillId="0" borderId="0"/>
    <xf numFmtId="0" fontId="117" fillId="0" borderId="0"/>
    <xf numFmtId="0" fontId="117" fillId="0" borderId="0"/>
    <xf numFmtId="0" fontId="113" fillId="0" borderId="0">
      <alignment vertical="center"/>
    </xf>
    <xf numFmtId="0" fontId="88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17" fillId="0" borderId="0"/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3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7" fillId="0" borderId="0"/>
    <xf numFmtId="0" fontId="113" fillId="0" borderId="0">
      <alignment vertical="center"/>
    </xf>
    <xf numFmtId="0" fontId="113" fillId="0" borderId="0">
      <alignment vertical="center"/>
    </xf>
    <xf numFmtId="0" fontId="113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0" fillId="0" borderId="0" applyNumberFormat="0" applyFill="0" applyBorder="0" applyAlignment="0" applyProtection="0">
      <alignment vertical="center"/>
    </xf>
    <xf numFmtId="0" fontId="164" fillId="0" borderId="49">
      <protection locked="0"/>
    </xf>
    <xf numFmtId="209" fontId="178" fillId="0" borderId="0">
      <protection locked="0"/>
    </xf>
    <xf numFmtId="179" fontId="178" fillId="0" borderId="0">
      <protection locked="0"/>
    </xf>
    <xf numFmtId="0" fontId="100" fillId="5" borderId="1" applyNumberFormat="0" applyAlignment="0" applyProtection="0">
      <alignment vertical="center"/>
    </xf>
    <xf numFmtId="0" fontId="100" fillId="5" borderId="1" applyNumberFormat="0" applyAlignment="0" applyProtection="0">
      <alignment vertical="center"/>
    </xf>
    <xf numFmtId="0" fontId="34" fillId="55" borderId="40" applyNumberFormat="0" applyFont="0" applyAlignment="0" applyProtection="0">
      <alignment vertical="center"/>
    </xf>
    <xf numFmtId="180" fontId="3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0" fillId="5" borderId="1" applyNumberFormat="0" applyAlignment="0" applyProtection="0">
      <alignment vertical="center"/>
    </xf>
    <xf numFmtId="0" fontId="100" fillId="5" borderId="1" applyNumberFormat="0" applyAlignment="0" applyProtection="0">
      <alignment vertical="center"/>
    </xf>
    <xf numFmtId="0" fontId="100" fillId="5" borderId="1" applyNumberFormat="0" applyAlignment="0" applyProtection="0">
      <alignment vertical="center"/>
    </xf>
    <xf numFmtId="0" fontId="100" fillId="5" borderId="1" applyNumberFormat="0" applyAlignment="0" applyProtection="0">
      <alignment vertical="center"/>
    </xf>
    <xf numFmtId="0" fontId="100" fillId="5" borderId="1" applyNumberFormat="0" applyAlignment="0" applyProtection="0">
      <alignment vertical="center"/>
    </xf>
    <xf numFmtId="0" fontId="100" fillId="5" borderId="1" applyNumberFormat="0" applyAlignment="0" applyProtection="0">
      <alignment vertical="center"/>
    </xf>
    <xf numFmtId="0" fontId="100" fillId="5" borderId="1" applyNumberForma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5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9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0" fontId="1" fillId="55" borderId="40" applyNumberFormat="0" applyFon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3" fillId="0" borderId="0" applyFont="0" applyFill="0" applyBorder="0" applyAlignment="0" applyProtection="0"/>
  </cellStyleXfs>
  <cellXfs count="634">
    <xf numFmtId="0" fontId="0" fillId="0" borderId="0" xfId="0"/>
    <xf numFmtId="0" fontId="181" fillId="0" borderId="0" xfId="261" applyFont="1"/>
    <xf numFmtId="0" fontId="182" fillId="0" borderId="0" xfId="262" applyFont="1" applyAlignment="1">
      <alignment horizontal="centerContinuous" wrapText="1" shrinkToFit="1"/>
    </xf>
    <xf numFmtId="0" fontId="181" fillId="0" borderId="0" xfId="261" applyFont="1" applyAlignment="1">
      <alignment horizontal="centerContinuous" shrinkToFit="1"/>
    </xf>
    <xf numFmtId="0" fontId="183" fillId="0" borderId="0" xfId="262" applyFont="1" applyAlignment="1">
      <alignment horizontal="centerContinuous"/>
    </xf>
    <xf numFmtId="0" fontId="181" fillId="0" borderId="0" xfId="261" applyFont="1" applyAlignment="1">
      <alignment horizontal="centerContinuous"/>
    </xf>
    <xf numFmtId="0" fontId="184" fillId="0" borderId="0" xfId="0" applyFont="1" applyFill="1" applyAlignment="1" applyProtection="1">
      <alignment vertical="top"/>
    </xf>
    <xf numFmtId="0" fontId="184" fillId="0" borderId="0" xfId="252" applyFont="1" applyFill="1" applyAlignment="1" applyProtection="1">
      <alignment vertical="top"/>
    </xf>
    <xf numFmtId="0" fontId="184" fillId="0" borderId="0" xfId="0" applyFont="1"/>
    <xf numFmtId="0" fontId="185" fillId="0" borderId="0" xfId="252" applyFont="1" applyFill="1" applyAlignment="1" applyProtection="1">
      <alignment horizontal="centerContinuous" vertical="center"/>
    </xf>
    <xf numFmtId="0" fontId="186" fillId="0" borderId="0" xfId="252" applyFont="1" applyFill="1" applyAlignment="1" applyProtection="1">
      <alignment horizontal="centerContinuous" vertical="center"/>
    </xf>
    <xf numFmtId="0" fontId="185" fillId="0" borderId="0" xfId="252" applyFont="1" applyFill="1" applyAlignment="1" applyProtection="1">
      <alignment horizontal="centerContinuous"/>
    </xf>
    <xf numFmtId="0" fontId="184" fillId="0" borderId="0" xfId="252" applyFont="1" applyFill="1" applyAlignment="1" applyProtection="1">
      <alignment horizontal="centerContinuous"/>
    </xf>
    <xf numFmtId="0" fontId="184" fillId="0" borderId="0" xfId="252" applyFont="1" applyFill="1" applyAlignment="1" applyProtection="1"/>
    <xf numFmtId="0" fontId="187" fillId="0" borderId="0" xfId="252" applyFont="1" applyFill="1" applyAlignment="1" applyProtection="1"/>
    <xf numFmtId="0" fontId="184" fillId="61" borderId="34" xfId="252" applyFont="1" applyFill="1" applyBorder="1" applyAlignment="1" applyProtection="1">
      <alignment horizontal="center" vertical="center" wrapText="1"/>
    </xf>
    <xf numFmtId="0" fontId="184" fillId="61" borderId="33" xfId="252" applyFont="1" applyFill="1" applyBorder="1" applyAlignment="1" applyProtection="1">
      <alignment horizontal="center" vertical="center" wrapText="1"/>
    </xf>
    <xf numFmtId="0" fontId="184" fillId="61" borderId="27" xfId="252" applyFont="1" applyFill="1" applyBorder="1" applyAlignment="1" applyProtection="1">
      <alignment horizontal="center" vertical="center" wrapText="1"/>
    </xf>
    <xf numFmtId="0" fontId="184" fillId="61" borderId="26" xfId="252" applyFont="1" applyFill="1" applyBorder="1" applyAlignment="1" applyProtection="1">
      <alignment horizontal="center" vertical="center" wrapText="1"/>
    </xf>
    <xf numFmtId="0" fontId="184" fillId="61" borderId="17" xfId="252" applyFont="1" applyFill="1" applyBorder="1" applyAlignment="1" applyProtection="1">
      <alignment horizontal="center" vertical="center" wrapText="1"/>
    </xf>
    <xf numFmtId="0" fontId="184" fillId="0" borderId="19" xfId="252" applyFont="1" applyFill="1" applyBorder="1" applyAlignment="1" applyProtection="1">
      <alignment horizontal="center"/>
    </xf>
    <xf numFmtId="179" fontId="184" fillId="0" borderId="28" xfId="198" applyNumberFormat="1" applyFont="1" applyFill="1" applyBorder="1" applyAlignment="1" applyProtection="1"/>
    <xf numFmtId="179" fontId="184" fillId="0" borderId="0" xfId="198" applyNumberFormat="1" applyFont="1" applyFill="1" applyBorder="1" applyAlignment="1" applyProtection="1"/>
    <xf numFmtId="180" fontId="184" fillId="0" borderId="28" xfId="198" applyNumberFormat="1" applyFont="1" applyFill="1" applyBorder="1" applyAlignment="1" applyProtection="1">
      <protection locked="0"/>
    </xf>
    <xf numFmtId="180" fontId="184" fillId="0" borderId="0" xfId="198" applyNumberFormat="1" applyFont="1" applyFill="1" applyBorder="1" applyAlignment="1" applyProtection="1">
      <protection locked="0"/>
    </xf>
    <xf numFmtId="0" fontId="184" fillId="0" borderId="0" xfId="0" applyFont="1" applyFill="1"/>
    <xf numFmtId="0" fontId="189" fillId="0" borderId="19" xfId="252" applyFont="1" applyFill="1" applyBorder="1" applyAlignment="1" applyProtection="1">
      <alignment horizontal="center"/>
    </xf>
    <xf numFmtId="180" fontId="189" fillId="60" borderId="28" xfId="198" applyNumberFormat="1" applyFont="1" applyFill="1" applyBorder="1" applyAlignment="1" applyProtection="1">
      <protection locked="0"/>
    </xf>
    <xf numFmtId="180" fontId="189" fillId="60" borderId="0" xfId="198" applyNumberFormat="1" applyFont="1" applyFill="1" applyBorder="1" applyAlignment="1" applyProtection="1">
      <protection locked="0"/>
    </xf>
    <xf numFmtId="0" fontId="184" fillId="0" borderId="20" xfId="252" applyFont="1" applyFill="1" applyBorder="1" applyAlignment="1" applyProtection="1">
      <alignment horizontal="center"/>
    </xf>
    <xf numFmtId="179" fontId="184" fillId="0" borderId="17" xfId="162" applyNumberFormat="1" applyFont="1" applyFill="1" applyBorder="1" applyProtection="1"/>
    <xf numFmtId="177" fontId="184" fillId="0" borderId="17" xfId="162" applyFont="1" applyFill="1" applyBorder="1" applyProtection="1"/>
    <xf numFmtId="0" fontId="187" fillId="0" borderId="0" xfId="252" applyFont="1" applyFill="1" applyBorder="1" applyAlignment="1" applyProtection="1">
      <alignment horizontal="left"/>
    </xf>
    <xf numFmtId="0" fontId="184" fillId="0" borderId="0" xfId="0" applyFont="1" applyFill="1" applyAlignment="1">
      <alignment vertical="top"/>
    </xf>
    <xf numFmtId="0" fontId="190" fillId="0" borderId="0" xfId="0" applyFont="1" applyFill="1" applyAlignment="1">
      <alignment horizontal="right" vertical="top"/>
    </xf>
    <xf numFmtId="0" fontId="185" fillId="0" borderId="0" xfId="0" applyFont="1" applyFill="1" applyAlignment="1">
      <alignment horizontal="centerContinuous" vertical="center"/>
    </xf>
    <xf numFmtId="0" fontId="184" fillId="0" borderId="0" xfId="0" applyFont="1" applyFill="1" applyAlignment="1">
      <alignment horizontal="centerContinuous" vertical="center"/>
    </xf>
    <xf numFmtId="0" fontId="184" fillId="0" borderId="0" xfId="0" applyFont="1" applyFill="1" applyAlignment="1">
      <alignment vertical="center"/>
    </xf>
    <xf numFmtId="0" fontId="186" fillId="0" borderId="0" xfId="0" applyFont="1" applyFill="1" applyAlignment="1">
      <alignment horizontal="centerContinuous"/>
    </xf>
    <xf numFmtId="0" fontId="186" fillId="0" borderId="0" xfId="0" applyFont="1" applyFill="1"/>
    <xf numFmtId="0" fontId="187" fillId="0" borderId="0" xfId="0" applyFont="1" applyFill="1"/>
    <xf numFmtId="0" fontId="184" fillId="0" borderId="19" xfId="0" applyFont="1" applyFill="1" applyBorder="1" applyAlignment="1">
      <alignment horizontal="center"/>
    </xf>
    <xf numFmtId="177" fontId="184" fillId="0" borderId="28" xfId="158" applyFont="1" applyFill="1" applyBorder="1" applyAlignment="1" applyProtection="1"/>
    <xf numFmtId="177" fontId="184" fillId="0" borderId="0" xfId="158" applyFont="1" applyFill="1" applyProtection="1"/>
    <xf numFmtId="177" fontId="184" fillId="0" borderId="0" xfId="158" applyFont="1" applyFill="1" applyBorder="1" applyProtection="1"/>
    <xf numFmtId="177" fontId="189" fillId="0" borderId="0" xfId="0" applyNumberFormat="1" applyFont="1" applyFill="1"/>
    <xf numFmtId="0" fontId="189" fillId="0" borderId="0" xfId="0" applyFont="1" applyFill="1"/>
    <xf numFmtId="177" fontId="184" fillId="0" borderId="0" xfId="162" applyFont="1" applyFill="1" applyBorder="1" applyProtection="1"/>
    <xf numFmtId="177" fontId="184" fillId="0" borderId="0" xfId="162" applyFont="1" applyFill="1" applyProtection="1"/>
    <xf numFmtId="0" fontId="189" fillId="0" borderId="19" xfId="0" applyFont="1" applyFill="1" applyBorder="1" applyAlignment="1">
      <alignment horizontal="center"/>
    </xf>
    <xf numFmtId="177" fontId="189" fillId="0" borderId="18" xfId="158" applyFont="1" applyFill="1" applyBorder="1" applyAlignment="1" applyProtection="1"/>
    <xf numFmtId="177" fontId="189" fillId="0" borderId="17" xfId="162" applyFont="1" applyFill="1" applyBorder="1" applyProtection="1"/>
    <xf numFmtId="177" fontId="184" fillId="0" borderId="17" xfId="158" applyFont="1" applyFill="1" applyBorder="1" applyProtection="1"/>
    <xf numFmtId="0" fontId="184" fillId="0" borderId="30" xfId="0" applyFont="1" applyFill="1" applyBorder="1" applyAlignment="1">
      <alignment horizontal="center"/>
    </xf>
    <xf numFmtId="177" fontId="184" fillId="0" borderId="30" xfId="158" applyFont="1" applyFill="1" applyBorder="1" applyProtection="1"/>
    <xf numFmtId="177" fontId="184" fillId="0" borderId="30" xfId="158" applyFont="1" applyFill="1" applyBorder="1" applyProtection="1">
      <protection locked="0"/>
    </xf>
    <xf numFmtId="0" fontId="184" fillId="0" borderId="0" xfId="0" applyFont="1" applyFill="1" applyBorder="1"/>
    <xf numFmtId="0" fontId="184" fillId="0" borderId="19" xfId="0" applyFont="1" applyFill="1" applyBorder="1" applyAlignment="1" applyProtection="1">
      <alignment horizontal="center"/>
    </xf>
    <xf numFmtId="177" fontId="184" fillId="0" borderId="0" xfId="158" applyFont="1" applyFill="1" applyBorder="1" applyAlignment="1" applyProtection="1">
      <alignment shrinkToFit="1"/>
    </xf>
    <xf numFmtId="0" fontId="184" fillId="0" borderId="0" xfId="0" applyFont="1" applyFill="1" applyBorder="1" applyAlignment="1">
      <alignment shrinkToFit="1"/>
    </xf>
    <xf numFmtId="177" fontId="184" fillId="0" borderId="0" xfId="162" applyFont="1" applyFill="1" applyBorder="1" applyProtection="1">
      <protection locked="0"/>
    </xf>
    <xf numFmtId="177" fontId="184" fillId="0" borderId="0" xfId="158" applyFont="1" applyFill="1" applyBorder="1" applyAlignment="1">
      <alignment shrinkToFit="1"/>
    </xf>
    <xf numFmtId="177" fontId="184" fillId="0" borderId="0" xfId="158" applyFont="1" applyFill="1" applyBorder="1" applyProtection="1">
      <protection locked="0"/>
    </xf>
    <xf numFmtId="0" fontId="189" fillId="0" borderId="20" xfId="0" applyFont="1" applyFill="1" applyBorder="1" applyAlignment="1">
      <alignment horizontal="center"/>
    </xf>
    <xf numFmtId="177" fontId="189" fillId="0" borderId="17" xfId="162" applyFont="1" applyFill="1" applyBorder="1" applyProtection="1">
      <protection locked="0"/>
    </xf>
    <xf numFmtId="177" fontId="189" fillId="0" borderId="17" xfId="162" applyFont="1" applyFill="1" applyBorder="1" applyAlignment="1" applyProtection="1">
      <alignment shrinkToFit="1"/>
      <protection locked="0"/>
    </xf>
    <xf numFmtId="0" fontId="189" fillId="0" borderId="17" xfId="0" applyFont="1" applyFill="1" applyBorder="1"/>
    <xf numFmtId="177" fontId="187" fillId="0" borderId="0" xfId="158" applyFont="1" applyFill="1" applyBorder="1" applyProtection="1"/>
    <xf numFmtId="0" fontId="184" fillId="0" borderId="0" xfId="0" applyFont="1" applyFill="1" applyBorder="1" applyAlignment="1" applyProtection="1">
      <alignment horizontal="left"/>
    </xf>
    <xf numFmtId="0" fontId="184" fillId="0" borderId="0" xfId="0" applyFont="1" applyFill="1" applyProtection="1"/>
    <xf numFmtId="0" fontId="191" fillId="0" borderId="0" xfId="0" applyFont="1" applyFill="1" applyAlignment="1">
      <alignment vertical="top"/>
    </xf>
    <xf numFmtId="0" fontId="191" fillId="0" borderId="0" xfId="0" applyFont="1"/>
    <xf numFmtId="0" fontId="192" fillId="0" borderId="0" xfId="0" applyFont="1" applyFill="1" applyAlignment="1">
      <alignment horizontal="centerContinuous" vertical="center"/>
    </xf>
    <xf numFmtId="0" fontId="191" fillId="0" borderId="0" xfId="0" applyFont="1" applyFill="1" applyAlignment="1">
      <alignment horizontal="centerContinuous" vertical="center"/>
    </xf>
    <xf numFmtId="0" fontId="192" fillId="0" borderId="0" xfId="0" applyFont="1" applyFill="1" applyAlignment="1">
      <alignment horizontal="centerContinuous"/>
    </xf>
    <xf numFmtId="0" fontId="193" fillId="0" borderId="0" xfId="0" applyFont="1" applyFill="1" applyAlignment="1">
      <alignment horizontal="centerContinuous"/>
    </xf>
    <xf numFmtId="0" fontId="194" fillId="0" borderId="0" xfId="0" applyFont="1" applyFill="1"/>
    <xf numFmtId="0" fontId="191" fillId="0" borderId="19" xfId="0" applyFont="1" applyFill="1" applyBorder="1" applyAlignment="1">
      <alignment horizontal="center"/>
    </xf>
    <xf numFmtId="177" fontId="191" fillId="0" borderId="0" xfId="158" applyNumberFormat="1" applyFont="1" applyFill="1" applyAlignment="1" applyProtection="1">
      <alignment horizontal="right"/>
    </xf>
    <xf numFmtId="177" fontId="191" fillId="0" borderId="0" xfId="158" applyNumberFormat="1" applyFont="1" applyFill="1" applyAlignment="1" applyProtection="1"/>
    <xf numFmtId="177" fontId="191" fillId="0" borderId="0" xfId="158" applyNumberFormat="1" applyFont="1" applyFill="1" applyAlignment="1" applyProtection="1">
      <alignment horizontal="center"/>
    </xf>
    <xf numFmtId="177" fontId="191" fillId="0" borderId="0" xfId="158" applyNumberFormat="1" applyFont="1" applyFill="1" applyBorder="1" applyProtection="1"/>
    <xf numFmtId="0" fontId="191" fillId="0" borderId="0" xfId="0" applyFont="1" applyFill="1" applyBorder="1" applyAlignment="1">
      <alignment horizontal="distributed"/>
    </xf>
    <xf numFmtId="177" fontId="191" fillId="0" borderId="28" xfId="158" applyNumberFormat="1" applyFont="1" applyFill="1" applyBorder="1" applyAlignment="1" applyProtection="1">
      <alignment horizontal="right"/>
      <protection locked="0"/>
    </xf>
    <xf numFmtId="177" fontId="191" fillId="0" borderId="0" xfId="158" applyNumberFormat="1" applyFont="1" applyFill="1" applyBorder="1" applyProtection="1">
      <protection locked="0"/>
    </xf>
    <xf numFmtId="177" fontId="191" fillId="0" borderId="0" xfId="158" applyNumberFormat="1" applyFont="1" applyFill="1" applyBorder="1" applyAlignment="1" applyProtection="1">
      <alignment horizontal="center"/>
      <protection locked="0"/>
    </xf>
    <xf numFmtId="177" fontId="191" fillId="0" borderId="0" xfId="158" applyFont="1" applyFill="1" applyBorder="1" applyProtection="1"/>
    <xf numFmtId="177" fontId="191" fillId="0" borderId="28" xfId="158" applyNumberFormat="1" applyFont="1" applyFill="1" applyBorder="1" applyProtection="1">
      <protection locked="0"/>
    </xf>
    <xf numFmtId="0" fontId="191" fillId="0" borderId="0" xfId="0" applyFont="1" applyFill="1"/>
    <xf numFmtId="0" fontId="195" fillId="0" borderId="0" xfId="0" applyFont="1" applyFill="1" applyBorder="1" applyAlignment="1">
      <alignment horizontal="distributed"/>
    </xf>
    <xf numFmtId="177" fontId="195" fillId="60" borderId="28" xfId="158" applyNumberFormat="1" applyFont="1" applyFill="1" applyBorder="1" applyProtection="1">
      <protection locked="0"/>
    </xf>
    <xf numFmtId="177" fontId="195" fillId="60" borderId="0" xfId="158" applyNumberFormat="1" applyFont="1" applyFill="1" applyBorder="1" applyProtection="1">
      <protection locked="0"/>
    </xf>
    <xf numFmtId="177" fontId="195" fillId="60" borderId="0" xfId="158" applyNumberFormat="1" applyFont="1" applyFill="1" applyBorder="1" applyAlignment="1" applyProtection="1">
      <alignment horizontal="center"/>
      <protection locked="0"/>
    </xf>
    <xf numFmtId="0" fontId="195" fillId="0" borderId="17" xfId="0" applyFont="1" applyFill="1" applyBorder="1" applyAlignment="1">
      <alignment horizontal="distributed"/>
    </xf>
    <xf numFmtId="177" fontId="195" fillId="0" borderId="18" xfId="158" applyNumberFormat="1" applyFont="1" applyFill="1" applyBorder="1" applyProtection="1">
      <protection locked="0"/>
    </xf>
    <xf numFmtId="177" fontId="195" fillId="0" borderId="17" xfId="158" applyNumberFormat="1" applyFont="1" applyFill="1" applyBorder="1" applyProtection="1">
      <protection locked="0"/>
    </xf>
    <xf numFmtId="177" fontId="195" fillId="0" borderId="17" xfId="158" applyNumberFormat="1" applyFont="1" applyFill="1" applyBorder="1" applyAlignment="1" applyProtection="1">
      <alignment horizontal="center"/>
      <protection locked="0"/>
    </xf>
    <xf numFmtId="177" fontId="195" fillId="0" borderId="17" xfId="158" applyFont="1" applyFill="1" applyBorder="1" applyProtection="1"/>
    <xf numFmtId="177" fontId="194" fillId="0" borderId="0" xfId="158" applyFont="1" applyFill="1" applyBorder="1" applyProtection="1"/>
    <xf numFmtId="177" fontId="191" fillId="0" borderId="0" xfId="158" applyFont="1" applyFill="1" applyProtection="1"/>
    <xf numFmtId="177" fontId="191" fillId="0" borderId="0" xfId="158" applyFont="1" applyFill="1" applyAlignment="1" applyProtection="1">
      <alignment shrinkToFit="1"/>
    </xf>
    <xf numFmtId="177" fontId="191" fillId="0" borderId="0" xfId="158" applyFont="1" applyFill="1" applyAlignment="1" applyProtection="1">
      <alignment horizontal="center"/>
    </xf>
    <xf numFmtId="0" fontId="191" fillId="0" borderId="19" xfId="0" applyFont="1" applyFill="1" applyBorder="1" applyAlignment="1">
      <alignment horizontal="distributed" vertical="center"/>
    </xf>
    <xf numFmtId="177" fontId="191" fillId="0" borderId="0" xfId="158" applyFont="1" applyFill="1" applyBorder="1" applyAlignment="1" applyProtection="1">
      <alignment vertical="center"/>
      <protection locked="0"/>
    </xf>
    <xf numFmtId="177" fontId="191" fillId="0" borderId="0" xfId="158" applyFont="1" applyFill="1" applyBorder="1" applyAlignment="1" applyProtection="1">
      <alignment vertical="center"/>
    </xf>
    <xf numFmtId="177" fontId="191" fillId="0" borderId="0" xfId="158" applyFont="1" applyFill="1" applyBorder="1" applyAlignment="1" applyProtection="1">
      <alignment horizontal="center" vertical="center"/>
    </xf>
    <xf numFmtId="177" fontId="191" fillId="0" borderId="0" xfId="158" applyFont="1" applyFill="1" applyBorder="1" applyAlignment="1" applyProtection="1">
      <alignment horizontal="center" vertical="center"/>
      <protection locked="0"/>
    </xf>
    <xf numFmtId="0" fontId="191" fillId="0" borderId="0" xfId="0" applyFont="1" applyFill="1" applyBorder="1"/>
    <xf numFmtId="0" fontId="195" fillId="0" borderId="19" xfId="0" applyFont="1" applyFill="1" applyBorder="1" applyAlignment="1">
      <alignment horizontal="distributed" vertical="center"/>
    </xf>
    <xf numFmtId="177" fontId="195" fillId="60" borderId="0" xfId="158" applyFont="1" applyFill="1" applyBorder="1" applyAlignment="1" applyProtection="1">
      <alignment vertical="center"/>
      <protection locked="0"/>
    </xf>
    <xf numFmtId="177" fontId="195" fillId="60" borderId="0" xfId="158" applyFont="1" applyFill="1" applyBorder="1" applyAlignment="1" applyProtection="1">
      <alignment vertical="center"/>
    </xf>
    <xf numFmtId="177" fontId="195" fillId="60" borderId="0" xfId="158" applyFont="1" applyFill="1" applyBorder="1" applyAlignment="1" applyProtection="1">
      <alignment horizontal="center" vertical="center"/>
      <protection locked="0"/>
    </xf>
    <xf numFmtId="177" fontId="195" fillId="60" borderId="0" xfId="158" applyFont="1" applyFill="1" applyBorder="1" applyAlignment="1" applyProtection="1">
      <alignment horizontal="center" vertical="center"/>
    </xf>
    <xf numFmtId="0" fontId="191" fillId="0" borderId="0" xfId="0" applyFont="1" applyBorder="1"/>
    <xf numFmtId="0" fontId="195" fillId="0" borderId="20" xfId="0" applyFont="1" applyFill="1" applyBorder="1" applyAlignment="1">
      <alignment horizontal="distributed" vertical="center"/>
    </xf>
    <xf numFmtId="177" fontId="195" fillId="0" borderId="17" xfId="158" applyFont="1" applyFill="1" applyBorder="1" applyAlignment="1" applyProtection="1">
      <alignment vertical="center"/>
      <protection locked="0"/>
    </xf>
    <xf numFmtId="177" fontId="195" fillId="0" borderId="17" xfId="158" applyFont="1" applyFill="1" applyBorder="1" applyAlignment="1" applyProtection="1">
      <alignment vertical="center"/>
    </xf>
    <xf numFmtId="177" fontId="195" fillId="0" borderId="17" xfId="158" applyFont="1" applyFill="1" applyBorder="1" applyAlignment="1" applyProtection="1">
      <alignment horizontal="center" vertical="center"/>
    </xf>
    <xf numFmtId="177" fontId="195" fillId="0" borderId="17" xfId="158" applyFont="1" applyFill="1" applyBorder="1" applyAlignment="1" applyProtection="1">
      <alignment horizontal="center" vertical="center"/>
      <protection locked="0"/>
    </xf>
    <xf numFmtId="0" fontId="194" fillId="0" borderId="0" xfId="0" applyFont="1" applyFill="1" applyBorder="1" applyAlignment="1">
      <alignment vertical="center"/>
    </xf>
    <xf numFmtId="177" fontId="195" fillId="0" borderId="0" xfId="158" applyFont="1" applyFill="1" applyBorder="1" applyAlignment="1" applyProtection="1">
      <alignment vertical="center"/>
      <protection locked="0"/>
    </xf>
    <xf numFmtId="177" fontId="195" fillId="0" borderId="0" xfId="158" applyFont="1" applyFill="1" applyBorder="1" applyAlignment="1" applyProtection="1">
      <alignment vertical="center"/>
    </xf>
    <xf numFmtId="177" fontId="195" fillId="0" borderId="0" xfId="158" applyFont="1" applyFill="1" applyBorder="1" applyAlignment="1" applyProtection="1">
      <alignment horizontal="center" vertical="center"/>
    </xf>
    <xf numFmtId="177" fontId="195" fillId="0" borderId="0" xfId="158" applyFont="1" applyFill="1" applyBorder="1" applyAlignment="1" applyProtection="1">
      <alignment horizontal="center" vertical="center"/>
      <protection locked="0"/>
    </xf>
    <xf numFmtId="0" fontId="197" fillId="0" borderId="0" xfId="0" applyFont="1" applyFill="1"/>
    <xf numFmtId="0" fontId="191" fillId="0" borderId="0" xfId="0" applyFont="1" applyFill="1" applyAlignment="1">
      <alignment horizontal="right" vertical="top"/>
    </xf>
    <xf numFmtId="0" fontId="191" fillId="0" borderId="0" xfId="0" applyFont="1" applyAlignment="1">
      <alignment horizontal="centerContinuous" vertical="center"/>
    </xf>
    <xf numFmtId="0" fontId="191" fillId="0" borderId="0" xfId="0" applyFont="1" applyFill="1" applyAlignment="1">
      <alignment vertical="center"/>
    </xf>
    <xf numFmtId="0" fontId="193" fillId="0" borderId="0" xfId="0" applyFont="1" applyFill="1"/>
    <xf numFmtId="0" fontId="191" fillId="0" borderId="19" xfId="0" applyFont="1" applyFill="1" applyBorder="1" applyAlignment="1" applyProtection="1">
      <alignment horizontal="center"/>
    </xf>
    <xf numFmtId="41" fontId="191" fillId="0" borderId="0" xfId="158" applyNumberFormat="1" applyFont="1" applyFill="1" applyAlignment="1" applyProtection="1"/>
    <xf numFmtId="0" fontId="191" fillId="0" borderId="19" xfId="0" applyFont="1" applyFill="1" applyBorder="1" applyAlignment="1">
      <alignment horizontal="centerContinuous"/>
    </xf>
    <xf numFmtId="1" fontId="191" fillId="0" borderId="0" xfId="158" applyNumberFormat="1" applyFont="1" applyFill="1" applyAlignment="1" applyProtection="1">
      <alignment horizontal="center"/>
    </xf>
    <xf numFmtId="1" fontId="191" fillId="114" borderId="0" xfId="158" applyNumberFormat="1" applyFont="1" applyFill="1" applyAlignment="1" applyProtection="1">
      <alignment horizontal="right" vertical="center"/>
    </xf>
    <xf numFmtId="177" fontId="191" fillId="114" borderId="0" xfId="158" applyFont="1" applyFill="1" applyAlignment="1" applyProtection="1">
      <alignment vertical="center"/>
    </xf>
    <xf numFmtId="0" fontId="191" fillId="0" borderId="20" xfId="0" applyFont="1" applyFill="1" applyBorder="1" applyAlignment="1">
      <alignment horizontal="distributed" vertical="center"/>
    </xf>
    <xf numFmtId="1" fontId="191" fillId="114" borderId="17" xfId="158" applyNumberFormat="1" applyFont="1" applyFill="1" applyBorder="1" applyAlignment="1" applyProtection="1">
      <alignment horizontal="right" vertical="center"/>
    </xf>
    <xf numFmtId="177" fontId="191" fillId="114" borderId="17" xfId="158" applyFont="1" applyFill="1" applyBorder="1" applyAlignment="1" applyProtection="1">
      <alignment vertical="center"/>
    </xf>
    <xf numFmtId="0" fontId="195" fillId="0" borderId="19" xfId="0" applyFont="1" applyFill="1" applyBorder="1" applyAlignment="1">
      <alignment horizontal="center"/>
    </xf>
    <xf numFmtId="41" fontId="195" fillId="60" borderId="0" xfId="158" applyNumberFormat="1" applyFont="1" applyFill="1" applyAlignment="1" applyProtection="1"/>
    <xf numFmtId="177" fontId="195" fillId="60" borderId="0" xfId="158" applyNumberFormat="1" applyFont="1" applyFill="1" applyAlignment="1" applyProtection="1">
      <alignment horizontal="center"/>
    </xf>
    <xf numFmtId="0" fontId="195" fillId="0" borderId="0" xfId="0" applyFont="1" applyFill="1"/>
    <xf numFmtId="0" fontId="191" fillId="0" borderId="0" xfId="0" applyFont="1" applyFill="1" applyBorder="1" applyAlignment="1" applyProtection="1">
      <alignment horizontal="left"/>
    </xf>
    <xf numFmtId="0" fontId="191" fillId="0" borderId="0" xfId="0" applyFont="1" applyFill="1" applyProtection="1"/>
    <xf numFmtId="0" fontId="191" fillId="0" borderId="19" xfId="0" applyFont="1" applyFill="1" applyBorder="1" applyAlignment="1" applyProtection="1">
      <alignment horizontal="centerContinuous"/>
    </xf>
    <xf numFmtId="1" fontId="191" fillId="0" borderId="0" xfId="158" applyNumberFormat="1" applyFont="1" applyFill="1" applyAlignment="1" applyProtection="1">
      <alignment horizontal="right"/>
    </xf>
    <xf numFmtId="0" fontId="191" fillId="0" borderId="0" xfId="158" applyNumberFormat="1" applyFont="1" applyFill="1" applyAlignment="1" applyProtection="1">
      <alignment horizontal="right"/>
    </xf>
    <xf numFmtId="2" fontId="191" fillId="0" borderId="0" xfId="158" applyNumberFormat="1" applyFont="1" applyFill="1" applyAlignment="1" applyProtection="1">
      <alignment horizontal="right"/>
    </xf>
    <xf numFmtId="2" fontId="191" fillId="0" borderId="0" xfId="158" applyNumberFormat="1" applyFont="1" applyFill="1" applyBorder="1" applyAlignment="1" applyProtection="1">
      <alignment horizontal="right"/>
    </xf>
    <xf numFmtId="0" fontId="191" fillId="0" borderId="19" xfId="0" applyFont="1" applyFill="1" applyBorder="1" applyAlignment="1">
      <alignment horizontal="distributed"/>
    </xf>
    <xf numFmtId="177" fontId="191" fillId="114" borderId="0" xfId="158" applyFont="1" applyFill="1" applyBorder="1" applyProtection="1"/>
    <xf numFmtId="178" fontId="191" fillId="60" borderId="0" xfId="158" applyNumberFormat="1" applyFont="1" applyFill="1" applyAlignment="1" applyProtection="1">
      <alignment horizontal="right"/>
    </xf>
    <xf numFmtId="177" fontId="191" fillId="114" borderId="0" xfId="158" applyFont="1" applyFill="1" applyAlignment="1" applyProtection="1">
      <protection locked="0"/>
    </xf>
    <xf numFmtId="2" fontId="191" fillId="60" borderId="0" xfId="158" applyNumberFormat="1" applyFont="1" applyFill="1" applyAlignment="1" applyProtection="1">
      <alignment horizontal="right"/>
    </xf>
    <xf numFmtId="0" fontId="191" fillId="0" borderId="0" xfId="0" applyFont="1" applyFill="1" applyAlignment="1"/>
    <xf numFmtId="41" fontId="191" fillId="60" borderId="0" xfId="158" applyNumberFormat="1" applyFont="1" applyFill="1" applyAlignment="1" applyProtection="1">
      <alignment horizontal="right"/>
    </xf>
    <xf numFmtId="177" fontId="191" fillId="114" borderId="0" xfId="158" applyFont="1" applyFill="1" applyProtection="1"/>
    <xf numFmtId="41" fontId="191" fillId="114" borderId="0" xfId="158" applyNumberFormat="1" applyFont="1" applyFill="1" applyAlignment="1" applyProtection="1">
      <protection locked="0"/>
    </xf>
    <xf numFmtId="177" fontId="191" fillId="114" borderId="0" xfId="158" applyFont="1" applyFill="1" applyAlignment="1" applyProtection="1"/>
    <xf numFmtId="0" fontId="191" fillId="0" borderId="20" xfId="0" applyFont="1" applyFill="1" applyBorder="1" applyAlignment="1">
      <alignment horizontal="distributed"/>
    </xf>
    <xf numFmtId="177" fontId="191" fillId="0" borderId="17" xfId="158" applyFont="1" applyFill="1" applyBorder="1" applyAlignment="1" applyProtection="1">
      <protection locked="0"/>
    </xf>
    <xf numFmtId="178" fontId="191" fillId="0" borderId="17" xfId="158" applyNumberFormat="1" applyFont="1" applyFill="1" applyBorder="1" applyAlignment="1" applyProtection="1">
      <alignment horizontal="right"/>
    </xf>
    <xf numFmtId="177" fontId="191" fillId="0" borderId="17" xfId="158" applyFont="1" applyFill="1" applyBorder="1" applyAlignment="1" applyProtection="1"/>
    <xf numFmtId="2" fontId="191" fillId="0" borderId="17" xfId="158" applyNumberFormat="1" applyFont="1" applyFill="1" applyBorder="1" applyAlignment="1" applyProtection="1">
      <alignment horizontal="right"/>
    </xf>
    <xf numFmtId="0" fontId="195" fillId="0" borderId="19" xfId="0" applyFont="1" applyFill="1" applyBorder="1" applyAlignment="1">
      <alignment horizontal="centerContinuous"/>
    </xf>
    <xf numFmtId="177" fontId="195" fillId="60" borderId="0" xfId="158" applyFont="1" applyFill="1" applyProtection="1"/>
    <xf numFmtId="1" fontId="195" fillId="60" borderId="0" xfId="158" applyNumberFormat="1" applyFont="1" applyFill="1" applyAlignment="1" applyProtection="1">
      <alignment horizontal="right"/>
    </xf>
    <xf numFmtId="0" fontId="195" fillId="60" borderId="0" xfId="158" applyNumberFormat="1" applyFont="1" applyFill="1" applyAlignment="1" applyProtection="1">
      <alignment horizontal="right"/>
    </xf>
    <xf numFmtId="2" fontId="195" fillId="60" borderId="0" xfId="158" applyNumberFormat="1" applyFont="1" applyFill="1" applyAlignment="1" applyProtection="1">
      <alignment horizontal="right"/>
    </xf>
    <xf numFmtId="0" fontId="193" fillId="0" borderId="0" xfId="0" applyFont="1" applyFill="1" applyAlignment="1">
      <alignment horizontal="centerContinuous" vertical="center"/>
    </xf>
    <xf numFmtId="0" fontId="192" fillId="0" borderId="0" xfId="0" applyFont="1" applyFill="1" applyBorder="1" applyAlignment="1">
      <alignment horizontal="centerContinuous" vertical="center"/>
    </xf>
    <xf numFmtId="0" fontId="194" fillId="28" borderId="0" xfId="0" applyFont="1" applyFill="1" applyAlignment="1">
      <alignment vertical="center" shrinkToFit="1"/>
    </xf>
    <xf numFmtId="0" fontId="194" fillId="28" borderId="0" xfId="0" applyFont="1" applyFill="1" applyBorder="1" applyAlignment="1">
      <alignment vertical="center" shrinkToFit="1"/>
    </xf>
    <xf numFmtId="177" fontId="191" fillId="0" borderId="0" xfId="158" applyFont="1" applyFill="1" applyAlignment="1" applyProtection="1">
      <alignment horizontal="right"/>
    </xf>
    <xf numFmtId="177" fontId="191" fillId="0" borderId="0" xfId="158" applyFont="1" applyFill="1" applyBorder="1" applyAlignment="1" applyProtection="1">
      <alignment horizontal="right"/>
    </xf>
    <xf numFmtId="0" fontId="198" fillId="0" borderId="19" xfId="0" applyFont="1" applyFill="1" applyBorder="1" applyAlignment="1">
      <alignment horizontal="center"/>
    </xf>
    <xf numFmtId="177" fontId="198" fillId="0" borderId="0" xfId="158" applyFont="1" applyFill="1" applyBorder="1" applyProtection="1"/>
    <xf numFmtId="0" fontId="195" fillId="0" borderId="0" xfId="0" applyFont="1" applyFill="1" applyBorder="1"/>
    <xf numFmtId="0" fontId="199" fillId="0" borderId="19" xfId="0" applyFont="1" applyFill="1" applyBorder="1" applyAlignment="1">
      <alignment horizontal="center"/>
    </xf>
    <xf numFmtId="0" fontId="199" fillId="0" borderId="0" xfId="0" applyFont="1" applyFill="1"/>
    <xf numFmtId="0" fontId="199" fillId="0" borderId="0" xfId="0" applyFont="1" applyFill="1" applyBorder="1"/>
    <xf numFmtId="0" fontId="191" fillId="0" borderId="20" xfId="0" applyFont="1" applyFill="1" applyBorder="1"/>
    <xf numFmtId="0" fontId="191" fillId="0" borderId="17" xfId="0" applyFont="1" applyFill="1" applyBorder="1"/>
    <xf numFmtId="0" fontId="191" fillId="0" borderId="0" xfId="0" applyFont="1" applyFill="1" applyBorder="1" applyAlignment="1">
      <alignment horizontal="center"/>
    </xf>
    <xf numFmtId="0" fontId="191" fillId="0" borderId="38" xfId="0" applyFont="1" applyFill="1" applyBorder="1" applyAlignment="1">
      <alignment vertical="center"/>
    </xf>
    <xf numFmtId="177" fontId="191" fillId="0" borderId="38" xfId="158" applyFont="1" applyFill="1" applyBorder="1" applyAlignment="1" applyProtection="1">
      <alignment vertical="center"/>
    </xf>
    <xf numFmtId="0" fontId="194" fillId="0" borderId="0" xfId="0" applyFont="1" applyFill="1" applyAlignment="1">
      <alignment vertical="center"/>
    </xf>
    <xf numFmtId="177" fontId="191" fillId="0" borderId="0" xfId="158" applyFont="1" applyFill="1" applyAlignment="1" applyProtection="1">
      <alignment vertical="center"/>
    </xf>
    <xf numFmtId="177" fontId="191" fillId="0" borderId="0" xfId="158" applyFont="1" applyFill="1" applyAlignment="1" applyProtection="1"/>
    <xf numFmtId="0" fontId="191" fillId="0" borderId="17" xfId="0" applyFont="1" applyFill="1" applyBorder="1" applyAlignment="1">
      <alignment horizontal="center"/>
    </xf>
    <xf numFmtId="177" fontId="191" fillId="0" borderId="18" xfId="158" applyFont="1" applyFill="1" applyBorder="1" applyProtection="1"/>
    <xf numFmtId="177" fontId="191" fillId="0" borderId="17" xfId="158" applyFont="1" applyFill="1" applyBorder="1" applyProtection="1"/>
    <xf numFmtId="0" fontId="194" fillId="0" borderId="0" xfId="0" applyFont="1" applyFill="1" applyBorder="1" applyAlignment="1" applyProtection="1">
      <alignment horizontal="left"/>
    </xf>
    <xf numFmtId="0" fontId="194" fillId="0" borderId="0" xfId="0" applyFont="1" applyFill="1" applyProtection="1"/>
    <xf numFmtId="0" fontId="194" fillId="0" borderId="0" xfId="0" applyFont="1" applyFill="1" applyBorder="1" applyProtection="1"/>
    <xf numFmtId="177" fontId="194" fillId="0" borderId="0" xfId="158" applyFont="1" applyFill="1" applyBorder="1" applyAlignment="1" applyProtection="1">
      <alignment vertical="center"/>
    </xf>
    <xf numFmtId="0" fontId="191" fillId="27" borderId="0" xfId="0" applyFont="1" applyFill="1"/>
    <xf numFmtId="0" fontId="191" fillId="27" borderId="0" xfId="0" applyFont="1" applyFill="1" applyBorder="1"/>
    <xf numFmtId="0" fontId="184" fillId="0" borderId="0" xfId="0" applyFont="1" applyFill="1" applyAlignment="1">
      <alignment horizontal="right" vertical="top"/>
    </xf>
    <xf numFmtId="0" fontId="184" fillId="0" borderId="0" xfId="0" applyFont="1" applyFill="1" applyBorder="1" applyAlignment="1">
      <alignment vertical="center"/>
    </xf>
    <xf numFmtId="1" fontId="184" fillId="0" borderId="0" xfId="158" applyNumberFormat="1" applyFont="1" applyFill="1" applyBorder="1" applyAlignment="1" applyProtection="1">
      <alignment horizontal="right"/>
    </xf>
    <xf numFmtId="2" fontId="184" fillId="0" borderId="0" xfId="158" applyNumberFormat="1" applyFont="1" applyFill="1" applyBorder="1" applyAlignment="1" applyProtection="1">
      <alignment horizontal="right"/>
    </xf>
    <xf numFmtId="0" fontId="189" fillId="0" borderId="0" xfId="0" applyFont="1" applyFill="1" applyBorder="1"/>
    <xf numFmtId="177" fontId="184" fillId="114" borderId="0" xfId="158" applyFont="1" applyFill="1" applyBorder="1" applyAlignment="1" applyProtection="1">
      <protection locked="0"/>
    </xf>
    <xf numFmtId="178" fontId="184" fillId="60" borderId="0" xfId="158" applyNumberFormat="1" applyFont="1" applyFill="1" applyBorder="1" applyAlignment="1" applyProtection="1">
      <alignment horizontal="right"/>
    </xf>
    <xf numFmtId="2" fontId="184" fillId="60" borderId="0" xfId="158" applyNumberFormat="1" applyFont="1" applyFill="1" applyBorder="1" applyAlignment="1" applyProtection="1">
      <alignment horizontal="right"/>
    </xf>
    <xf numFmtId="0" fontId="184" fillId="0" borderId="0" xfId="0" applyFont="1" applyFill="1" applyBorder="1" applyAlignment="1"/>
    <xf numFmtId="177" fontId="184" fillId="114" borderId="0" xfId="158" applyFont="1" applyFill="1" applyBorder="1" applyAlignment="1" applyProtection="1"/>
    <xf numFmtId="0" fontId="184" fillId="0" borderId="19" xfId="0" applyFont="1" applyFill="1" applyBorder="1" applyAlignment="1">
      <alignment horizontal="center" wrapText="1"/>
    </xf>
    <xf numFmtId="41" fontId="184" fillId="60" borderId="0" xfId="158" applyNumberFormat="1" applyFont="1" applyFill="1" applyBorder="1" applyAlignment="1" applyProtection="1">
      <alignment horizontal="right"/>
    </xf>
    <xf numFmtId="41" fontId="184" fillId="114" borderId="0" xfId="158" applyNumberFormat="1" applyFont="1" applyFill="1" applyBorder="1" applyAlignment="1" applyProtection="1"/>
    <xf numFmtId="0" fontId="184" fillId="0" borderId="20" xfId="0" applyFont="1" applyFill="1" applyBorder="1" applyAlignment="1">
      <alignment horizontal="distributed"/>
    </xf>
    <xf numFmtId="177" fontId="184" fillId="0" borderId="17" xfId="158" applyFont="1" applyFill="1" applyBorder="1" applyAlignment="1" applyProtection="1">
      <protection locked="0"/>
    </xf>
    <xf numFmtId="178" fontId="184" fillId="0" borderId="17" xfId="158" applyNumberFormat="1" applyFont="1" applyFill="1" applyBorder="1" applyAlignment="1" applyProtection="1">
      <alignment horizontal="right"/>
    </xf>
    <xf numFmtId="177" fontId="184" fillId="0" borderId="17" xfId="158" applyFont="1" applyFill="1" applyBorder="1" applyAlignment="1" applyProtection="1"/>
    <xf numFmtId="2" fontId="184" fillId="0" borderId="17" xfId="158" applyNumberFormat="1" applyFont="1" applyFill="1" applyBorder="1" applyAlignment="1" applyProtection="1">
      <alignment horizontal="right"/>
    </xf>
    <xf numFmtId="0" fontId="189" fillId="0" borderId="19" xfId="0" applyFont="1" applyFill="1" applyBorder="1" applyAlignment="1" applyProtection="1">
      <alignment horizontal="center"/>
    </xf>
    <xf numFmtId="0" fontId="184" fillId="0" borderId="0" xfId="0" applyFont="1" applyAlignment="1">
      <alignment vertical="top"/>
    </xf>
    <xf numFmtId="177" fontId="184" fillId="0" borderId="0" xfId="158" applyFont="1" applyFill="1" applyAlignment="1" applyProtection="1">
      <alignment shrinkToFit="1"/>
    </xf>
    <xf numFmtId="177" fontId="184" fillId="0" borderId="0" xfId="158" applyFont="1" applyFill="1" applyBorder="1" applyAlignment="1" applyProtection="1">
      <alignment wrapText="1"/>
    </xf>
    <xf numFmtId="177" fontId="184" fillId="0" borderId="0" xfId="158" applyFont="1" applyFill="1" applyAlignment="1" applyProtection="1">
      <alignment horizontal="right"/>
    </xf>
    <xf numFmtId="177" fontId="184" fillId="0" borderId="0" xfId="158" applyFont="1" applyFill="1" applyBorder="1" applyAlignment="1" applyProtection="1">
      <alignment horizontal="right"/>
    </xf>
    <xf numFmtId="177" fontId="184" fillId="0" borderId="0" xfId="158" applyFont="1" applyFill="1" applyAlignment="1" applyProtection="1">
      <alignment wrapText="1"/>
    </xf>
    <xf numFmtId="0" fontId="184" fillId="0" borderId="0" xfId="0" applyFont="1" applyFill="1" applyAlignment="1">
      <alignment wrapText="1"/>
    </xf>
    <xf numFmtId="177" fontId="184" fillId="0" borderId="0" xfId="158" applyFont="1" applyFill="1" applyAlignment="1">
      <alignment shrinkToFit="1"/>
    </xf>
    <xf numFmtId="0" fontId="189" fillId="0" borderId="0" xfId="0" applyFont="1" applyFill="1" applyAlignment="1">
      <alignment wrapText="1"/>
    </xf>
    <xf numFmtId="0" fontId="184" fillId="0" borderId="17" xfId="0" applyFont="1" applyFill="1" applyBorder="1"/>
    <xf numFmtId="0" fontId="184" fillId="0" borderId="38" xfId="0" applyFont="1" applyFill="1" applyBorder="1"/>
    <xf numFmtId="0" fontId="184" fillId="61" borderId="0" xfId="0" applyFont="1" applyFill="1" applyAlignment="1">
      <alignment vertical="center"/>
    </xf>
    <xf numFmtId="41" fontId="184" fillId="0" borderId="0" xfId="0" applyNumberFormat="1" applyFont="1" applyFill="1" applyBorder="1"/>
    <xf numFmtId="41" fontId="184" fillId="0" borderId="0" xfId="158" applyNumberFormat="1" applyFont="1" applyFill="1" applyBorder="1" applyAlignment="1" applyProtection="1">
      <alignment horizontal="right"/>
    </xf>
    <xf numFmtId="41" fontId="184" fillId="0" borderId="0" xfId="158" applyNumberFormat="1" applyFont="1" applyFill="1" applyBorder="1" applyAlignment="1" applyProtection="1">
      <alignment wrapText="1"/>
    </xf>
    <xf numFmtId="0" fontId="184" fillId="0" borderId="0" xfId="0" applyFont="1" applyFill="1" applyBorder="1" applyAlignment="1">
      <alignment wrapText="1"/>
    </xf>
    <xf numFmtId="41" fontId="184" fillId="0" borderId="0" xfId="0" applyNumberFormat="1" applyFont="1" applyFill="1" applyBorder="1" applyAlignment="1">
      <alignment wrapText="1"/>
    </xf>
    <xf numFmtId="177" fontId="184" fillId="0" borderId="0" xfId="0" applyNumberFormat="1" applyFont="1" applyFill="1" applyAlignment="1">
      <alignment horizontal="center" wrapText="1"/>
    </xf>
    <xf numFmtId="177" fontId="184" fillId="0" borderId="0" xfId="158" applyFont="1" applyFill="1" applyBorder="1" applyAlignment="1">
      <alignment horizontal="center"/>
    </xf>
    <xf numFmtId="177" fontId="184" fillId="0" borderId="0" xfId="158" applyFont="1" applyFill="1" applyBorder="1" applyAlignment="1">
      <alignment horizontal="center" shrinkToFit="1"/>
    </xf>
    <xf numFmtId="41" fontId="184" fillId="0" borderId="0" xfId="158" applyNumberFormat="1" applyFont="1" applyFill="1" applyBorder="1" applyAlignment="1">
      <alignment shrinkToFit="1"/>
    </xf>
    <xf numFmtId="0" fontId="184" fillId="0" borderId="20" xfId="0" applyFont="1" applyFill="1" applyBorder="1" applyAlignment="1">
      <alignment horizontal="center"/>
    </xf>
    <xf numFmtId="0" fontId="184" fillId="0" borderId="17" xfId="0" applyFont="1" applyFill="1" applyBorder="1" applyAlignment="1">
      <alignment horizontal="center"/>
    </xf>
    <xf numFmtId="177" fontId="184" fillId="0" borderId="17" xfId="158" applyFont="1" applyFill="1" applyBorder="1" applyProtection="1">
      <protection locked="0"/>
    </xf>
    <xf numFmtId="0" fontId="187" fillId="0" borderId="0" xfId="0" applyFont="1" applyFill="1" applyBorder="1" applyAlignment="1" applyProtection="1">
      <alignment horizontal="left" vertical="center"/>
    </xf>
    <xf numFmtId="0" fontId="187" fillId="0" borderId="0" xfId="0" applyFont="1" applyFill="1" applyProtection="1"/>
    <xf numFmtId="0" fontId="187" fillId="0" borderId="0" xfId="0" applyFont="1" applyFill="1" applyBorder="1" applyProtection="1"/>
    <xf numFmtId="0" fontId="187" fillId="0" borderId="0" xfId="0" applyFont="1" applyFill="1" applyAlignment="1" applyProtection="1">
      <alignment vertical="center"/>
    </xf>
    <xf numFmtId="0" fontId="187" fillId="0" borderId="0" xfId="0" applyFont="1" applyFill="1" applyBorder="1" applyAlignment="1" applyProtection="1">
      <alignment vertical="center"/>
    </xf>
    <xf numFmtId="0" fontId="187" fillId="0" borderId="0" xfId="0" applyFont="1" applyFill="1" applyAlignment="1">
      <alignment vertical="center"/>
    </xf>
    <xf numFmtId="177" fontId="187" fillId="0" borderId="0" xfId="158" applyFont="1" applyFill="1" applyBorder="1" applyAlignment="1" applyProtection="1">
      <alignment vertical="center"/>
    </xf>
    <xf numFmtId="177" fontId="187" fillId="0" borderId="0" xfId="158" applyFont="1" applyFill="1" applyBorder="1" applyAlignment="1" applyProtection="1">
      <alignment horizontal="right" vertical="center"/>
    </xf>
    <xf numFmtId="0" fontId="191" fillId="0" borderId="30" xfId="0" applyFont="1" applyFill="1" applyBorder="1" applyAlignment="1">
      <alignment horizontal="center"/>
    </xf>
    <xf numFmtId="177" fontId="191" fillId="0" borderId="30" xfId="158" applyFont="1" applyFill="1" applyBorder="1" applyProtection="1"/>
    <xf numFmtId="177" fontId="191" fillId="0" borderId="30" xfId="158" applyFont="1" applyFill="1" applyBorder="1" applyProtection="1">
      <protection locked="0"/>
    </xf>
    <xf numFmtId="177" fontId="198" fillId="0" borderId="0" xfId="158" applyFont="1" applyFill="1" applyProtection="1"/>
    <xf numFmtId="0" fontId="191" fillId="0" borderId="20" xfId="0" applyFont="1" applyFill="1" applyBorder="1" applyAlignment="1">
      <alignment horizontal="center"/>
    </xf>
    <xf numFmtId="177" fontId="191" fillId="0" borderId="17" xfId="158" applyFont="1" applyFill="1" applyBorder="1" applyProtection="1">
      <protection locked="0"/>
    </xf>
    <xf numFmtId="0" fontId="194" fillId="0" borderId="0" xfId="0" applyFont="1" applyFill="1" applyAlignment="1">
      <alignment vertical="top"/>
    </xf>
    <xf numFmtId="0" fontId="194" fillId="0" borderId="0" xfId="0" applyFont="1" applyFill="1" applyAlignment="1">
      <alignment horizontal="centerContinuous" vertical="center"/>
    </xf>
    <xf numFmtId="177" fontId="195" fillId="0" borderId="0" xfId="158" applyFont="1" applyFill="1" applyBorder="1" applyAlignment="1" applyProtection="1">
      <alignment horizontal="center"/>
    </xf>
    <xf numFmtId="177" fontId="195" fillId="0" borderId="0" xfId="158" applyFont="1" applyFill="1" applyAlignment="1" applyProtection="1">
      <alignment horizontal="right"/>
    </xf>
    <xf numFmtId="182" fontId="191" fillId="0" borderId="0" xfId="158" applyNumberFormat="1" applyFont="1" applyFill="1" applyBorder="1" applyAlignment="1" applyProtection="1">
      <alignment horizontal="right"/>
    </xf>
    <xf numFmtId="182" fontId="191" fillId="0" borderId="0" xfId="158" applyNumberFormat="1" applyFont="1" applyFill="1" applyAlignment="1" applyProtection="1">
      <alignment horizontal="right"/>
    </xf>
    <xf numFmtId="41" fontId="191" fillId="0" borderId="0" xfId="158" applyNumberFormat="1" applyFont="1" applyFill="1" applyAlignment="1" applyProtection="1">
      <alignment horizontal="right"/>
    </xf>
    <xf numFmtId="0" fontId="195" fillId="0" borderId="20" xfId="0" applyFont="1" applyFill="1" applyBorder="1" applyAlignment="1">
      <alignment horizontal="center"/>
    </xf>
    <xf numFmtId="177" fontId="195" fillId="0" borderId="0" xfId="158" applyFont="1" applyFill="1" applyProtection="1"/>
    <xf numFmtId="177" fontId="195" fillId="0" borderId="0" xfId="158" applyFont="1" applyFill="1" applyBorder="1" applyProtection="1"/>
    <xf numFmtId="0" fontId="194" fillId="0" borderId="0" xfId="0" applyFont="1" applyFill="1" applyAlignment="1">
      <alignment horizontal="right" vertical="top"/>
    </xf>
    <xf numFmtId="177" fontId="191" fillId="0" borderId="0" xfId="158" applyNumberFormat="1" applyFont="1" applyFill="1" applyProtection="1"/>
    <xf numFmtId="177" fontId="184" fillId="0" borderId="0" xfId="158" applyNumberFormat="1" applyFont="1" applyFill="1" applyProtection="1"/>
    <xf numFmtId="177" fontId="191" fillId="0" borderId="17" xfId="158" applyNumberFormat="1" applyFont="1" applyFill="1" applyBorder="1" applyProtection="1"/>
    <xf numFmtId="184" fontId="194" fillId="0" borderId="0" xfId="158" applyNumberFormat="1" applyFont="1" applyFill="1" applyBorder="1" applyAlignment="1" applyProtection="1">
      <alignment vertical="center"/>
    </xf>
    <xf numFmtId="185" fontId="194" fillId="0" borderId="0" xfId="158" applyNumberFormat="1" applyFont="1" applyFill="1" applyBorder="1" applyAlignment="1" applyProtection="1">
      <alignment vertical="center"/>
    </xf>
    <xf numFmtId="0" fontId="201" fillId="0" borderId="0" xfId="0" applyFont="1" applyFill="1" applyAlignment="1">
      <alignment horizontal="right" vertical="top"/>
    </xf>
    <xf numFmtId="0" fontId="191" fillId="0" borderId="0" xfId="0" applyFont="1" applyAlignment="1">
      <alignment horizontal="center"/>
    </xf>
    <xf numFmtId="41" fontId="191" fillId="0" borderId="0" xfId="199" applyNumberFormat="1" applyFont="1" applyFill="1" applyAlignment="1" applyProtection="1">
      <protection locked="0"/>
    </xf>
    <xf numFmtId="41" fontId="191" fillId="0" borderId="0" xfId="199" applyNumberFormat="1" applyFont="1" applyFill="1" applyAlignment="1" applyProtection="1">
      <alignment horizontal="right"/>
      <protection locked="0"/>
    </xf>
    <xf numFmtId="0" fontId="195" fillId="0" borderId="0" xfId="0" applyFont="1" applyFill="1" applyAlignment="1"/>
    <xf numFmtId="177" fontId="191" fillId="0" borderId="28" xfId="158" applyFont="1" applyFill="1" applyBorder="1" applyAlignment="1" applyProtection="1"/>
    <xf numFmtId="41" fontId="191" fillId="0" borderId="0" xfId="199" applyNumberFormat="1" applyFont="1" applyFill="1" applyAlignment="1" applyProtection="1">
      <alignment horizontal="right" shrinkToFit="1"/>
      <protection locked="0"/>
    </xf>
    <xf numFmtId="0" fontId="191" fillId="0" borderId="38" xfId="0" applyFont="1" applyFill="1" applyBorder="1" applyAlignment="1">
      <alignment horizontal="center" vertical="center"/>
    </xf>
    <xf numFmtId="177" fontId="191" fillId="0" borderId="0" xfId="158" applyFont="1" applyFill="1" applyAlignment="1" applyProtection="1">
      <alignment vertical="center"/>
      <protection locked="0"/>
    </xf>
    <xf numFmtId="177" fontId="191" fillId="0" borderId="0" xfId="158" applyFont="1" applyFill="1" applyBorder="1" applyAlignment="1" applyProtection="1">
      <alignment horizontal="center"/>
    </xf>
    <xf numFmtId="177" fontId="191" fillId="0" borderId="0" xfId="158" applyFont="1" applyFill="1" applyBorder="1" applyAlignment="1" applyProtection="1"/>
    <xf numFmtId="182" fontId="191" fillId="0" borderId="0" xfId="0" applyNumberFormat="1" applyFont="1" applyFill="1" applyBorder="1" applyAlignment="1"/>
    <xf numFmtId="182" fontId="191" fillId="0" borderId="0" xfId="0" applyNumberFormat="1" applyFont="1" applyFill="1" applyAlignment="1"/>
    <xf numFmtId="41" fontId="191" fillId="0" borderId="0" xfId="199" applyNumberFormat="1" applyFont="1" applyFill="1" applyBorder="1" applyAlignment="1" applyProtection="1">
      <alignment horizontal="right" shrinkToFit="1"/>
      <protection locked="0"/>
    </xf>
    <xf numFmtId="0" fontId="191" fillId="0" borderId="20" xfId="0" applyFont="1" applyFill="1" applyBorder="1" applyAlignment="1">
      <alignment horizontal="center" vertical="center"/>
    </xf>
    <xf numFmtId="177" fontId="191" fillId="0" borderId="17" xfId="158" applyFont="1" applyFill="1" applyBorder="1" applyAlignment="1" applyProtection="1">
      <alignment vertical="center"/>
      <protection locked="0"/>
    </xf>
    <xf numFmtId="0" fontId="202" fillId="0" borderId="0" xfId="0" applyFont="1" applyFill="1"/>
    <xf numFmtId="0" fontId="191" fillId="115" borderId="21" xfId="0" applyFont="1" applyFill="1" applyBorder="1" applyAlignment="1">
      <alignment horizontal="center" vertical="center"/>
    </xf>
    <xf numFmtId="0" fontId="191" fillId="115" borderId="33" xfId="0" applyFont="1" applyFill="1" applyBorder="1" applyAlignment="1">
      <alignment horizontal="center" vertical="center"/>
    </xf>
    <xf numFmtId="0" fontId="191" fillId="115" borderId="27" xfId="0" applyFont="1" applyFill="1" applyBorder="1" applyAlignment="1">
      <alignment horizontal="centerContinuous" vertical="center"/>
    </xf>
    <xf numFmtId="0" fontId="191" fillId="115" borderId="22" xfId="0" applyFont="1" applyFill="1" applyBorder="1" applyAlignment="1">
      <alignment horizontal="centerContinuous" vertical="center"/>
    </xf>
    <xf numFmtId="0" fontId="191" fillId="115" borderId="19" xfId="0" applyFont="1" applyFill="1" applyBorder="1" applyAlignment="1">
      <alignment horizontal="center" vertical="center"/>
    </xf>
    <xf numFmtId="0" fontId="191" fillId="115" borderId="24" xfId="0" applyFont="1" applyFill="1" applyBorder="1" applyAlignment="1">
      <alignment horizontal="center" vertical="center"/>
    </xf>
    <xf numFmtId="0" fontId="191" fillId="115" borderId="37" xfId="0" applyFont="1" applyFill="1" applyBorder="1" applyAlignment="1">
      <alignment horizontal="centerContinuous" vertical="center"/>
    </xf>
    <xf numFmtId="0" fontId="191" fillId="115" borderId="17" xfId="0" applyFont="1" applyFill="1" applyBorder="1" applyAlignment="1">
      <alignment horizontal="centerContinuous" vertical="center"/>
    </xf>
    <xf numFmtId="0" fontId="191" fillId="115" borderId="35" xfId="0" applyFont="1" applyFill="1" applyBorder="1" applyAlignment="1">
      <alignment horizontal="centerContinuous" vertical="center"/>
    </xf>
    <xf numFmtId="0" fontId="191" fillId="115" borderId="0" xfId="0" applyFont="1" applyFill="1" applyBorder="1" applyAlignment="1">
      <alignment horizontal="center" vertical="center"/>
    </xf>
    <xf numFmtId="0" fontId="194" fillId="115" borderId="19" xfId="0" applyFont="1" applyFill="1" applyBorder="1" applyAlignment="1">
      <alignment horizontal="center" vertical="center"/>
    </xf>
    <xf numFmtId="0" fontId="191" fillId="115" borderId="0" xfId="0" applyFont="1" applyFill="1" applyBorder="1" applyAlignment="1">
      <alignment horizontal="center" vertical="center" shrinkToFit="1"/>
    </xf>
    <xf numFmtId="0" fontId="191" fillId="115" borderId="19" xfId="0" applyFont="1" applyFill="1" applyBorder="1" applyAlignment="1">
      <alignment horizontal="center" vertical="center" shrinkToFit="1"/>
    </xf>
    <xf numFmtId="0" fontId="191" fillId="115" borderId="20" xfId="0" applyFont="1" applyFill="1" applyBorder="1" applyAlignment="1">
      <alignment horizontal="center" vertical="center"/>
    </xf>
    <xf numFmtId="0" fontId="191" fillId="115" borderId="26" xfId="0" applyFont="1" applyFill="1" applyBorder="1" applyAlignment="1">
      <alignment horizontal="center" vertical="center"/>
    </xf>
    <xf numFmtId="0" fontId="191" fillId="115" borderId="20" xfId="0" applyFont="1" applyFill="1" applyBorder="1" applyAlignment="1">
      <alignment horizontal="center" vertical="center" shrinkToFit="1"/>
    </xf>
    <xf numFmtId="0" fontId="191" fillId="115" borderId="17" xfId="0" applyFont="1" applyFill="1" applyBorder="1" applyAlignment="1">
      <alignment horizontal="center" vertical="center" shrinkToFit="1"/>
    </xf>
    <xf numFmtId="0" fontId="191" fillId="115" borderId="23" xfId="0" applyFont="1" applyFill="1" applyBorder="1" applyAlignment="1">
      <alignment horizontal="centerContinuous" vertical="center"/>
    </xf>
    <xf numFmtId="0" fontId="191" fillId="115" borderId="11" xfId="0" applyFont="1" applyFill="1" applyBorder="1" applyAlignment="1">
      <alignment horizontal="centerContinuous" vertical="center"/>
    </xf>
    <xf numFmtId="0" fontId="191" fillId="115" borderId="17" xfId="0" applyFont="1" applyFill="1" applyBorder="1" applyAlignment="1">
      <alignment horizontal="center" vertical="center"/>
    </xf>
    <xf numFmtId="0" fontId="191" fillId="115" borderId="34" xfId="0" applyFont="1" applyFill="1" applyBorder="1" applyAlignment="1">
      <alignment horizontal="centerContinuous" vertical="center"/>
    </xf>
    <xf numFmtId="0" fontId="191" fillId="115" borderId="24" xfId="0" applyFont="1" applyFill="1" applyBorder="1" applyAlignment="1">
      <alignment horizontal="center" vertical="center" shrinkToFit="1"/>
    </xf>
    <xf numFmtId="0" fontId="191" fillId="115" borderId="24" xfId="0" applyFont="1" applyFill="1" applyBorder="1" applyAlignment="1">
      <alignment horizontal="centerContinuous" vertical="center"/>
    </xf>
    <xf numFmtId="0" fontId="191" fillId="115" borderId="28" xfId="0" applyFont="1" applyFill="1" applyBorder="1" applyAlignment="1">
      <alignment horizontal="centerContinuous" vertical="center" shrinkToFit="1"/>
    </xf>
    <xf numFmtId="0" fontId="191" fillId="115" borderId="0" xfId="0" applyFont="1" applyFill="1" applyBorder="1" applyAlignment="1">
      <alignment horizontal="centerContinuous" vertical="center" shrinkToFit="1"/>
    </xf>
    <xf numFmtId="0" fontId="191" fillId="115" borderId="24" xfId="0" applyFont="1" applyFill="1" applyBorder="1" applyAlignment="1">
      <alignment horizontal="centerContinuous" vertical="center" shrinkToFit="1"/>
    </xf>
    <xf numFmtId="0" fontId="191" fillId="115" borderId="18" xfId="0" applyFont="1" applyFill="1" applyBorder="1" applyAlignment="1">
      <alignment horizontal="center" vertical="center"/>
    </xf>
    <xf numFmtId="0" fontId="191" fillId="115" borderId="26" xfId="0" applyFont="1" applyFill="1" applyBorder="1" applyAlignment="1">
      <alignment horizontal="center" vertical="center" shrinkToFit="1"/>
    </xf>
    <xf numFmtId="0" fontId="191" fillId="115" borderId="18" xfId="0" applyFont="1" applyFill="1" applyBorder="1" applyAlignment="1">
      <alignment horizontal="centerContinuous" vertical="center"/>
    </xf>
    <xf numFmtId="0" fontId="191" fillId="115" borderId="18" xfId="0" applyFont="1" applyFill="1" applyBorder="1" applyAlignment="1">
      <alignment horizontal="center" vertical="center" shrinkToFit="1"/>
    </xf>
    <xf numFmtId="0" fontId="191" fillId="115" borderId="17" xfId="0" applyFont="1" applyFill="1" applyBorder="1" applyAlignment="1">
      <alignment horizontal="centerContinuous" vertical="center" shrinkToFit="1"/>
    </xf>
    <xf numFmtId="0" fontId="191" fillId="115" borderId="33" xfId="0" applyFont="1" applyFill="1" applyBorder="1" applyAlignment="1">
      <alignment horizontal="centerContinuous" vertical="center"/>
    </xf>
    <xf numFmtId="0" fontId="191" fillId="115" borderId="21" xfId="0" applyFont="1" applyFill="1" applyBorder="1" applyAlignment="1">
      <alignment horizontal="centerContinuous" vertical="center"/>
    </xf>
    <xf numFmtId="0" fontId="191" fillId="115" borderId="19" xfId="0" applyFont="1" applyFill="1" applyBorder="1" applyAlignment="1">
      <alignment horizontal="centerContinuous" vertical="center"/>
    </xf>
    <xf numFmtId="0" fontId="191" fillId="115" borderId="0" xfId="0" applyFont="1" applyFill="1" applyBorder="1" applyAlignment="1">
      <alignment horizontal="centerContinuous" vertical="center"/>
    </xf>
    <xf numFmtId="0" fontId="194" fillId="0" borderId="0" xfId="954" applyFont="1" applyFill="1" applyProtection="1"/>
    <xf numFmtId="0" fontId="194" fillId="0" borderId="0" xfId="954" applyFont="1" applyFill="1" applyAlignment="1" applyProtection="1">
      <alignment horizontal="right"/>
    </xf>
    <xf numFmtId="0" fontId="203" fillId="0" borderId="0" xfId="954" applyFont="1" applyFill="1" applyAlignment="1" applyProtection="1">
      <alignment horizontal="right"/>
    </xf>
    <xf numFmtId="0" fontId="191" fillId="115" borderId="22" xfId="0" applyFont="1" applyFill="1" applyBorder="1" applyAlignment="1">
      <alignment vertical="center"/>
    </xf>
    <xf numFmtId="0" fontId="191" fillId="115" borderId="23" xfId="0" applyFont="1" applyFill="1" applyBorder="1" applyAlignment="1">
      <alignment vertical="center"/>
    </xf>
    <xf numFmtId="0" fontId="191" fillId="115" borderId="25" xfId="0" applyFont="1" applyFill="1" applyBorder="1" applyAlignment="1">
      <alignment horizontal="center" vertical="center"/>
    </xf>
    <xf numFmtId="0" fontId="191" fillId="115" borderId="29" xfId="0" applyFont="1" applyFill="1" applyBorder="1" applyAlignment="1">
      <alignment horizontal="center" vertical="center"/>
    </xf>
    <xf numFmtId="0" fontId="191" fillId="115" borderId="24" xfId="0" applyFont="1" applyFill="1" applyBorder="1" applyAlignment="1">
      <alignment vertical="center"/>
    </xf>
    <xf numFmtId="0" fontId="191" fillId="115" borderId="0" xfId="0" applyFont="1" applyFill="1" applyBorder="1" applyAlignment="1">
      <alignment vertical="center"/>
    </xf>
    <xf numFmtId="0" fontId="191" fillId="115" borderId="26" xfId="0" applyFont="1" applyFill="1" applyBorder="1" applyAlignment="1">
      <alignment horizontal="centerContinuous" vertical="center"/>
    </xf>
    <xf numFmtId="0" fontId="191" fillId="115" borderId="20" xfId="0" applyFont="1" applyFill="1" applyBorder="1" applyAlignment="1">
      <alignment horizontal="centerContinuous" vertical="center"/>
    </xf>
    <xf numFmtId="0" fontId="191" fillId="115" borderId="26" xfId="0" applyFont="1" applyFill="1" applyBorder="1" applyAlignment="1">
      <alignment vertical="center"/>
    </xf>
    <xf numFmtId="0" fontId="191" fillId="115" borderId="17" xfId="0" applyFont="1" applyFill="1" applyBorder="1" applyAlignment="1">
      <alignment vertical="center"/>
    </xf>
    <xf numFmtId="0" fontId="191" fillId="115" borderId="22" xfId="263" applyFont="1" applyFill="1" applyBorder="1" applyAlignment="1">
      <alignment horizontal="centerContinuous" vertical="center"/>
    </xf>
    <xf numFmtId="0" fontId="191" fillId="115" borderId="36" xfId="263" applyFont="1" applyFill="1" applyBorder="1" applyAlignment="1">
      <alignment horizontal="centerContinuous" vertical="center"/>
    </xf>
    <xf numFmtId="0" fontId="191" fillId="115" borderId="31" xfId="0" applyFont="1" applyFill="1" applyBorder="1" applyAlignment="1">
      <alignment horizontal="centerContinuous" vertical="center"/>
    </xf>
    <xf numFmtId="0" fontId="191" fillId="115" borderId="28" xfId="0" applyFont="1" applyFill="1" applyBorder="1" applyAlignment="1">
      <alignment horizontal="center" vertical="center" shrinkToFit="1"/>
    </xf>
    <xf numFmtId="0" fontId="184" fillId="115" borderId="21" xfId="0" applyFont="1" applyFill="1" applyBorder="1" applyAlignment="1">
      <alignment horizontal="center" vertical="center"/>
    </xf>
    <xf numFmtId="0" fontId="184" fillId="115" borderId="27" xfId="0" applyFont="1" applyFill="1" applyBorder="1" applyAlignment="1">
      <alignment horizontal="centerContinuous" vertical="center"/>
    </xf>
    <xf numFmtId="0" fontId="184" fillId="115" borderId="33" xfId="0" applyFont="1" applyFill="1" applyBorder="1" applyAlignment="1">
      <alignment vertical="center"/>
    </xf>
    <xf numFmtId="0" fontId="184" fillId="115" borderId="34" xfId="0" applyFont="1" applyFill="1" applyBorder="1" applyAlignment="1">
      <alignment horizontal="centerContinuous" vertical="center"/>
    </xf>
    <xf numFmtId="0" fontId="184" fillId="115" borderId="22" xfId="0" applyFont="1" applyFill="1" applyBorder="1" applyAlignment="1">
      <alignment horizontal="centerContinuous" vertical="center"/>
    </xf>
    <xf numFmtId="0" fontId="184" fillId="115" borderId="19" xfId="0" applyFont="1" applyFill="1" applyBorder="1" applyAlignment="1">
      <alignment horizontal="center" vertical="center"/>
    </xf>
    <xf numFmtId="0" fontId="184" fillId="115" borderId="0" xfId="0" applyFont="1" applyFill="1" applyBorder="1" applyAlignment="1">
      <alignment horizontal="centerContinuous" vertical="center"/>
    </xf>
    <xf numFmtId="0" fontId="184" fillId="115" borderId="24" xfId="0" applyFont="1" applyFill="1" applyBorder="1" applyAlignment="1">
      <alignment horizontal="centerContinuous" vertical="center"/>
    </xf>
    <xf numFmtId="0" fontId="184" fillId="115" borderId="37" xfId="0" applyFont="1" applyFill="1" applyBorder="1" applyAlignment="1">
      <alignment horizontal="centerContinuous" vertical="center" shrinkToFit="1"/>
    </xf>
    <xf numFmtId="0" fontId="184" fillId="115" borderId="32" xfId="0" applyFont="1" applyFill="1" applyBorder="1" applyAlignment="1">
      <alignment horizontal="centerContinuous" vertical="center"/>
    </xf>
    <xf numFmtId="0" fontId="184" fillId="115" borderId="37" xfId="0" applyFont="1" applyFill="1" applyBorder="1" applyAlignment="1">
      <alignment horizontal="centerContinuous"/>
    </xf>
    <xf numFmtId="0" fontId="184" fillId="115" borderId="11" xfId="0" applyFont="1" applyFill="1" applyBorder="1" applyAlignment="1">
      <alignment horizontal="centerContinuous" vertical="center"/>
    </xf>
    <xf numFmtId="0" fontId="184" fillId="115" borderId="19" xfId="0" applyFont="1" applyFill="1" applyBorder="1" applyAlignment="1">
      <alignment horizontal="center" vertical="center" shrinkToFit="1"/>
    </xf>
    <xf numFmtId="0" fontId="184" fillId="115" borderId="25" xfId="0" applyFont="1" applyFill="1" applyBorder="1" applyAlignment="1">
      <alignment horizontal="center" vertical="center" shrinkToFit="1"/>
    </xf>
    <xf numFmtId="0" fontId="184" fillId="115" borderId="29" xfId="0" applyFont="1" applyFill="1" applyBorder="1" applyAlignment="1">
      <alignment horizontal="center" vertical="center" shrinkToFit="1"/>
    </xf>
    <xf numFmtId="0" fontId="184" fillId="115" borderId="32" xfId="0" applyFont="1" applyFill="1" applyBorder="1" applyAlignment="1">
      <alignment vertical="center" shrinkToFit="1"/>
    </xf>
    <xf numFmtId="0" fontId="184" fillId="115" borderId="28" xfId="0" applyFont="1" applyFill="1" applyBorder="1" applyAlignment="1">
      <alignment horizontal="center" vertical="center"/>
    </xf>
    <xf numFmtId="0" fontId="184" fillId="115" borderId="29" xfId="0" applyFont="1" applyFill="1" applyBorder="1" applyAlignment="1">
      <alignment horizontal="center" vertical="center"/>
    </xf>
    <xf numFmtId="0" fontId="184" fillId="115" borderId="32" xfId="0" applyFont="1" applyFill="1" applyBorder="1" applyAlignment="1">
      <alignment horizontal="center" vertical="center" shrinkToFit="1"/>
    </xf>
    <xf numFmtId="0" fontId="187" fillId="115" borderId="24" xfId="0" applyFont="1" applyFill="1" applyBorder="1" applyAlignment="1">
      <alignment horizontal="center" vertical="center" shrinkToFit="1"/>
    </xf>
    <xf numFmtId="0" fontId="184" fillId="115" borderId="24" xfId="0" applyFont="1" applyFill="1" applyBorder="1" applyAlignment="1">
      <alignment horizontal="center" vertical="center" shrinkToFit="1"/>
    </xf>
    <xf numFmtId="0" fontId="184" fillId="115" borderId="28" xfId="0" applyFont="1" applyFill="1" applyBorder="1" applyAlignment="1">
      <alignment vertical="center" shrinkToFit="1"/>
    </xf>
    <xf numFmtId="0" fontId="184" fillId="115" borderId="0" xfId="0" applyFont="1" applyFill="1" applyBorder="1" applyAlignment="1">
      <alignment horizontal="center" vertical="center"/>
    </xf>
    <xf numFmtId="0" fontId="184" fillId="115" borderId="0" xfId="0" applyFont="1" applyFill="1" applyBorder="1" applyAlignment="1">
      <alignment horizontal="center" vertical="center" shrinkToFit="1"/>
    </xf>
    <xf numFmtId="0" fontId="184" fillId="115" borderId="20" xfId="0" applyFont="1" applyFill="1" applyBorder="1" applyAlignment="1">
      <alignment horizontal="center" vertical="center"/>
    </xf>
    <xf numFmtId="0" fontId="184" fillId="115" borderId="17" xfId="0" applyFont="1" applyFill="1" applyBorder="1" applyAlignment="1">
      <alignment horizontal="centerContinuous" vertical="center"/>
    </xf>
    <xf numFmtId="0" fontId="184" fillId="115" borderId="26" xfId="0" applyFont="1" applyFill="1" applyBorder="1" applyAlignment="1">
      <alignment horizontal="centerContinuous" vertical="center"/>
    </xf>
    <xf numFmtId="0" fontId="184" fillId="115" borderId="20" xfId="0" applyFont="1" applyFill="1" applyBorder="1" applyAlignment="1">
      <alignment horizontal="center" vertical="center" shrinkToFit="1"/>
    </xf>
    <xf numFmtId="0" fontId="184" fillId="115" borderId="26" xfId="0" applyFont="1" applyFill="1" applyBorder="1" applyAlignment="1">
      <alignment horizontal="center" vertical="center" shrinkToFit="1"/>
    </xf>
    <xf numFmtId="0" fontId="184" fillId="115" borderId="18" xfId="0" applyFont="1" applyFill="1" applyBorder="1" applyAlignment="1">
      <alignment horizontal="center" vertical="center" shrinkToFit="1"/>
    </xf>
    <xf numFmtId="0" fontId="184" fillId="115" borderId="18" xfId="0" applyFont="1" applyFill="1" applyBorder="1" applyAlignment="1">
      <alignment horizontal="center" vertical="center"/>
    </xf>
    <xf numFmtId="0" fontId="184" fillId="115" borderId="17" xfId="0" applyFont="1" applyFill="1" applyBorder="1" applyAlignment="1">
      <alignment horizontal="center" vertical="center" shrinkToFit="1"/>
    </xf>
    <xf numFmtId="0" fontId="184" fillId="115" borderId="33" xfId="954" applyFont="1" applyFill="1" applyBorder="1" applyAlignment="1" applyProtection="1">
      <alignment horizontal="centerContinuous" vertical="center"/>
    </xf>
    <xf numFmtId="0" fontId="184" fillId="115" borderId="33" xfId="954" applyFont="1" applyFill="1" applyBorder="1" applyAlignment="1" applyProtection="1">
      <alignment horizontal="center" vertical="center"/>
    </xf>
    <xf numFmtId="0" fontId="184" fillId="115" borderId="27" xfId="954" applyFont="1" applyFill="1" applyBorder="1" applyAlignment="1" applyProtection="1">
      <alignment horizontal="center" vertical="center"/>
    </xf>
    <xf numFmtId="0" fontId="184" fillId="115" borderId="27" xfId="248" applyFont="1" applyFill="1" applyBorder="1" applyAlignment="1" applyProtection="1">
      <alignment horizontal="centerContinuous" vertical="center"/>
    </xf>
    <xf numFmtId="0" fontId="184" fillId="115" borderId="22" xfId="248" applyFont="1" applyFill="1" applyBorder="1" applyAlignment="1" applyProtection="1">
      <alignment horizontal="centerContinuous" vertical="center"/>
    </xf>
    <xf numFmtId="0" fontId="184" fillId="115" borderId="24" xfId="954" applyFont="1" applyFill="1" applyBorder="1" applyAlignment="1" applyProtection="1">
      <alignment horizontal="center" vertical="center"/>
    </xf>
    <xf numFmtId="0" fontId="184" fillId="115" borderId="24" xfId="0" applyFont="1" applyFill="1" applyBorder="1" applyAlignment="1">
      <alignment horizontal="center" vertical="center"/>
    </xf>
    <xf numFmtId="0" fontId="184" fillId="115" borderId="32" xfId="248" applyFont="1" applyFill="1" applyBorder="1" applyAlignment="1" applyProtection="1">
      <alignment horizontal="centerContinuous" vertical="center"/>
    </xf>
    <xf numFmtId="0" fontId="184" fillId="115" borderId="37" xfId="248" applyFont="1" applyFill="1" applyBorder="1" applyAlignment="1" applyProtection="1">
      <alignment horizontal="centerContinuous" vertical="center"/>
    </xf>
    <xf numFmtId="0" fontId="184" fillId="115" borderId="29" xfId="248" applyFont="1" applyFill="1" applyBorder="1" applyAlignment="1" applyProtection="1">
      <alignment horizontal="centerContinuous" vertical="center"/>
    </xf>
    <xf numFmtId="0" fontId="184" fillId="115" borderId="32" xfId="248" applyFont="1" applyFill="1" applyBorder="1" applyAlignment="1" applyProtection="1">
      <alignment vertical="center"/>
    </xf>
    <xf numFmtId="0" fontId="184" fillId="115" borderId="37" xfId="248" applyFont="1" applyFill="1" applyBorder="1" applyAlignment="1" applyProtection="1">
      <alignment vertical="center"/>
    </xf>
    <xf numFmtId="0" fontId="184" fillId="115" borderId="24" xfId="954" applyFont="1" applyFill="1" applyBorder="1" applyAlignment="1" applyProtection="1">
      <alignment horizontal="center" vertical="center" shrinkToFit="1"/>
    </xf>
    <xf numFmtId="0" fontId="184" fillId="115" borderId="28" xfId="248" applyFont="1" applyFill="1" applyBorder="1" applyAlignment="1" applyProtection="1">
      <alignment horizontal="center" vertical="center"/>
    </xf>
    <xf numFmtId="0" fontId="184" fillId="115" borderId="0" xfId="248" applyFont="1" applyFill="1" applyBorder="1" applyAlignment="1" applyProtection="1">
      <alignment horizontal="center" vertical="center"/>
    </xf>
    <xf numFmtId="0" fontId="184" fillId="115" borderId="32" xfId="248" applyFont="1" applyFill="1" applyBorder="1" applyAlignment="1" applyProtection="1">
      <alignment horizontal="center" vertical="center"/>
    </xf>
    <xf numFmtId="0" fontId="184" fillId="115" borderId="25" xfId="248" applyFont="1" applyFill="1" applyBorder="1" applyAlignment="1" applyProtection="1">
      <alignment horizontal="center" vertical="center" shrinkToFit="1"/>
    </xf>
    <xf numFmtId="0" fontId="184" fillId="115" borderId="29" xfId="248" applyFont="1" applyFill="1" applyBorder="1" applyAlignment="1" applyProtection="1">
      <alignment horizontal="center" vertical="center" shrinkToFit="1"/>
    </xf>
    <xf numFmtId="0" fontId="187" fillId="115" borderId="37" xfId="248" applyFont="1" applyFill="1" applyBorder="1" applyAlignment="1" applyProtection="1">
      <alignment horizontal="center" vertical="center" shrinkToFit="1"/>
    </xf>
    <xf numFmtId="0" fontId="184" fillId="115" borderId="24" xfId="248" applyFont="1" applyFill="1" applyBorder="1" applyAlignment="1" applyProtection="1">
      <alignment horizontal="center" vertical="center" shrinkToFit="1"/>
    </xf>
    <xf numFmtId="0" fontId="184" fillId="115" borderId="19" xfId="248" applyFont="1" applyFill="1" applyBorder="1" applyAlignment="1" applyProtection="1">
      <alignment horizontal="center" vertical="center" shrinkToFit="1"/>
    </xf>
    <xf numFmtId="0" fontId="187" fillId="115" borderId="0" xfId="248" applyFont="1" applyFill="1" applyBorder="1" applyAlignment="1" applyProtection="1">
      <alignment horizontal="center" vertical="center" shrinkToFit="1"/>
    </xf>
    <xf numFmtId="0" fontId="184" fillId="115" borderId="0" xfId="248" applyFont="1" applyFill="1" applyBorder="1" applyAlignment="1" applyProtection="1">
      <alignment horizontal="center" vertical="center" shrinkToFit="1"/>
    </xf>
    <xf numFmtId="0" fontId="184" fillId="115" borderId="26" xfId="954" applyFont="1" applyFill="1" applyBorder="1" applyAlignment="1" applyProtection="1">
      <alignment horizontal="center" vertical="center" shrinkToFit="1"/>
    </xf>
    <xf numFmtId="0" fontId="184" fillId="115" borderId="26" xfId="954" applyFont="1" applyFill="1" applyBorder="1" applyAlignment="1" applyProtection="1">
      <alignment horizontal="center" vertical="center"/>
    </xf>
    <xf numFmtId="0" fontId="184" fillId="115" borderId="18" xfId="248" applyFont="1" applyFill="1" applyBorder="1" applyAlignment="1" applyProtection="1">
      <alignment horizontal="center" vertical="center"/>
    </xf>
    <xf numFmtId="0" fontId="184" fillId="115" borderId="17" xfId="248" applyFont="1" applyFill="1" applyBorder="1" applyAlignment="1" applyProtection="1">
      <alignment horizontal="center" vertical="center"/>
    </xf>
    <xf numFmtId="0" fontId="184" fillId="115" borderId="26" xfId="248" applyFont="1" applyFill="1" applyBorder="1" applyAlignment="1" applyProtection="1">
      <alignment horizontal="center" vertical="center" shrinkToFit="1"/>
    </xf>
    <xf numFmtId="0" fontId="184" fillId="115" borderId="20" xfId="248" applyFont="1" applyFill="1" applyBorder="1" applyAlignment="1" applyProtection="1">
      <alignment horizontal="center" vertical="center" shrinkToFit="1"/>
    </xf>
    <xf numFmtId="0" fontId="184" fillId="115" borderId="17" xfId="248" applyFont="1" applyFill="1" applyBorder="1" applyAlignment="1" applyProtection="1">
      <alignment horizontal="center" vertical="center" shrinkToFit="1"/>
    </xf>
    <xf numFmtId="0" fontId="184" fillId="115" borderId="23" xfId="0" applyFont="1" applyFill="1" applyBorder="1" applyAlignment="1">
      <alignment horizontal="centerContinuous" vertical="center"/>
    </xf>
    <xf numFmtId="0" fontId="184" fillId="115" borderId="27" xfId="0" applyFont="1" applyFill="1" applyBorder="1" applyAlignment="1">
      <alignment horizontal="center" vertical="center"/>
    </xf>
    <xf numFmtId="0" fontId="184" fillId="115" borderId="19" xfId="0" applyFont="1" applyFill="1" applyBorder="1" applyAlignment="1">
      <alignment horizontal="centerContinuous" vertical="center"/>
    </xf>
    <xf numFmtId="0" fontId="187" fillId="115" borderId="20" xfId="0" applyFont="1" applyFill="1" applyBorder="1" applyAlignment="1">
      <alignment horizontal="center" vertical="center"/>
    </xf>
    <xf numFmtId="0" fontId="187" fillId="115" borderId="17" xfId="0" applyFont="1" applyFill="1" applyBorder="1" applyAlignment="1" applyProtection="1">
      <alignment horizontal="center" vertical="center"/>
    </xf>
    <xf numFmtId="0" fontId="184" fillId="0" borderId="19" xfId="0" applyFont="1" applyFill="1" applyBorder="1" applyAlignment="1">
      <alignment horizontal="distributed"/>
    </xf>
    <xf numFmtId="177" fontId="184" fillId="0" borderId="0" xfId="158" applyFont="1" applyFill="1" applyBorder="1" applyAlignment="1" applyProtection="1">
      <protection locked="0"/>
    </xf>
    <xf numFmtId="177" fontId="184" fillId="0" borderId="0" xfId="158" applyFont="1" applyFill="1" applyBorder="1" applyAlignment="1" applyProtection="1"/>
    <xf numFmtId="0" fontId="191" fillId="115" borderId="27" xfId="0" applyFont="1" applyFill="1" applyBorder="1" applyAlignment="1">
      <alignment horizontal="center" vertical="center" shrinkToFit="1"/>
    </xf>
    <xf numFmtId="0" fontId="191" fillId="115" borderId="33" xfId="0" applyFont="1" applyFill="1" applyBorder="1" applyAlignment="1">
      <alignment horizontal="centerContinuous" vertical="center" shrinkToFit="1"/>
    </xf>
    <xf numFmtId="0" fontId="191" fillId="115" borderId="33" xfId="0" applyFont="1" applyFill="1" applyBorder="1" applyAlignment="1">
      <alignment horizontal="center" vertical="center" shrinkToFit="1"/>
    </xf>
    <xf numFmtId="0" fontId="191" fillId="115" borderId="34" xfId="0" applyFont="1" applyFill="1" applyBorder="1" applyAlignment="1">
      <alignment horizontal="center" vertical="center" shrinkToFit="1"/>
    </xf>
    <xf numFmtId="0" fontId="191" fillId="115" borderId="24" xfId="0" applyFont="1" applyFill="1" applyBorder="1" applyAlignment="1">
      <alignment horizontal="centerContinuous" shrinkToFit="1"/>
    </xf>
    <xf numFmtId="0" fontId="191" fillId="115" borderId="26" xfId="0" applyFont="1" applyFill="1" applyBorder="1" applyAlignment="1">
      <alignment horizontal="centerContinuous" shrinkToFit="1"/>
    </xf>
    <xf numFmtId="0" fontId="191" fillId="115" borderId="34" xfId="0" applyFont="1" applyFill="1" applyBorder="1" applyAlignment="1">
      <alignment horizontal="centerContinuous" vertical="center" shrinkToFit="1"/>
    </xf>
    <xf numFmtId="0" fontId="191" fillId="115" borderId="27" xfId="0" applyFont="1" applyFill="1" applyBorder="1" applyAlignment="1">
      <alignment horizontal="centerContinuous" vertical="center" shrinkToFit="1"/>
    </xf>
    <xf numFmtId="0" fontId="191" fillId="115" borderId="18" xfId="0" applyFont="1" applyFill="1" applyBorder="1" applyAlignment="1">
      <alignment horizontal="centerContinuous" vertical="center" shrinkToFit="1"/>
    </xf>
    <xf numFmtId="0" fontId="191" fillId="115" borderId="27" xfId="0" applyFont="1" applyFill="1" applyBorder="1" applyAlignment="1">
      <alignment horizontal="center" vertical="center"/>
    </xf>
    <xf numFmtId="0" fontId="191" fillId="115" borderId="25" xfId="0" applyFont="1" applyFill="1" applyBorder="1" applyAlignment="1">
      <alignment horizontal="centerContinuous" vertical="center"/>
    </xf>
    <xf numFmtId="0" fontId="191" fillId="115" borderId="17" xfId="0" applyFont="1" applyFill="1" applyBorder="1" applyAlignment="1" applyProtection="1">
      <alignment horizontal="center" vertical="center" shrinkToFit="1"/>
    </xf>
    <xf numFmtId="177" fontId="191" fillId="0" borderId="0" xfId="158" applyFont="1" applyFill="1" applyBorder="1" applyAlignment="1" applyProtection="1">
      <protection locked="0"/>
    </xf>
    <xf numFmtId="0" fontId="184" fillId="115" borderId="33" xfId="0" applyFont="1" applyFill="1" applyBorder="1" applyAlignment="1">
      <alignment horizontal="centerContinuous" vertical="center"/>
    </xf>
    <xf numFmtId="0" fontId="184" fillId="115" borderId="21" xfId="0" applyFont="1" applyFill="1" applyBorder="1" applyAlignment="1">
      <alignment horizontal="centerContinuous" vertical="center"/>
    </xf>
    <xf numFmtId="0" fontId="184" fillId="115" borderId="24" xfId="0" applyFont="1" applyFill="1" applyBorder="1" applyAlignment="1" applyProtection="1">
      <alignment horizontal="centerContinuous" vertical="center"/>
    </xf>
    <xf numFmtId="0" fontId="184" fillId="115" borderId="20" xfId="0" applyFont="1" applyFill="1" applyBorder="1" applyAlignment="1">
      <alignment horizontal="centerContinuous" vertical="center"/>
    </xf>
    <xf numFmtId="0" fontId="184" fillId="115" borderId="19" xfId="0" applyFont="1" applyFill="1" applyBorder="1" applyAlignment="1" applyProtection="1">
      <alignment horizontal="centerContinuous" vertical="center"/>
    </xf>
    <xf numFmtId="0" fontId="184" fillId="115" borderId="20" xfId="0" applyFont="1" applyFill="1" applyBorder="1" applyAlignment="1" applyProtection="1">
      <alignment horizontal="centerContinuous" vertical="center"/>
    </xf>
    <xf numFmtId="0" fontId="184" fillId="115" borderId="17" xfId="954" applyFont="1" applyFill="1" applyBorder="1" applyAlignment="1" applyProtection="1">
      <alignment vertical="center" shrinkToFit="1"/>
    </xf>
    <xf numFmtId="0" fontId="203" fillId="0" borderId="0" xfId="253" applyFont="1" applyFill="1" applyAlignment="1" applyProtection="1">
      <alignment horizontal="right"/>
    </xf>
    <xf numFmtId="0" fontId="203" fillId="0" borderId="0" xfId="290" applyNumberFormat="1" applyFont="1" applyFill="1" applyAlignment="1" applyProtection="1">
      <alignment horizontal="right"/>
    </xf>
    <xf numFmtId="0" fontId="192" fillId="0" borderId="0" xfId="0" applyFont="1" applyFill="1" applyAlignment="1">
      <alignment horizontal="centerContinuous" wrapText="1"/>
    </xf>
    <xf numFmtId="177" fontId="191" fillId="0" borderId="0" xfId="158" applyFont="1" applyFill="1" applyBorder="1" applyProtection="1">
      <protection locked="0"/>
    </xf>
    <xf numFmtId="0" fontId="184" fillId="0" borderId="0" xfId="0" applyFont="1" applyFill="1" applyBorder="1" applyAlignment="1">
      <alignment horizontal="center"/>
    </xf>
    <xf numFmtId="0" fontId="184" fillId="0" borderId="0" xfId="0" applyFont="1" applyFill="1" applyBorder="1" applyAlignment="1">
      <alignment horizontal="distributed"/>
    </xf>
    <xf numFmtId="0" fontId="191" fillId="0" borderId="0" xfId="0" applyFont="1" applyFill="1" applyBorder="1" applyAlignment="1">
      <alignment horizontal="distributed" vertical="center"/>
    </xf>
    <xf numFmtId="0" fontId="189" fillId="0" borderId="0" xfId="0" applyFont="1" applyFill="1" applyBorder="1" applyAlignment="1">
      <alignment horizontal="center"/>
    </xf>
    <xf numFmtId="177" fontId="189" fillId="0" borderId="0" xfId="162" applyFont="1" applyFill="1" applyBorder="1" applyProtection="1">
      <protection locked="0"/>
    </xf>
    <xf numFmtId="177" fontId="189" fillId="0" borderId="0" xfId="162" applyFont="1" applyFill="1" applyBorder="1" applyAlignment="1" applyProtection="1">
      <alignment shrinkToFit="1"/>
      <protection locked="0"/>
    </xf>
    <xf numFmtId="177" fontId="189" fillId="0" borderId="0" xfId="158" applyFont="1" applyFill="1" applyBorder="1" applyAlignment="1" applyProtection="1"/>
    <xf numFmtId="177" fontId="189" fillId="0" borderId="0" xfId="162" applyFont="1" applyFill="1" applyBorder="1" applyProtection="1"/>
    <xf numFmtId="0" fontId="184" fillId="0" borderId="38" xfId="0" applyFont="1" applyFill="1" applyBorder="1" applyAlignment="1">
      <alignment horizontal="center"/>
    </xf>
    <xf numFmtId="177" fontId="184" fillId="0" borderId="38" xfId="158" applyFont="1" applyFill="1" applyBorder="1" applyProtection="1"/>
    <xf numFmtId="177" fontId="184" fillId="0" borderId="38" xfId="158" applyFont="1" applyFill="1" applyBorder="1" applyProtection="1">
      <protection locked="0"/>
    </xf>
    <xf numFmtId="0" fontId="184" fillId="0" borderId="0" xfId="252" applyFont="1" applyFill="1" applyBorder="1" applyAlignment="1" applyProtection="1">
      <alignment horizontal="center"/>
    </xf>
    <xf numFmtId="179" fontId="184" fillId="0" borderId="0" xfId="162" applyNumberFormat="1" applyFont="1" applyFill="1" applyBorder="1" applyProtection="1"/>
    <xf numFmtId="0" fontId="195" fillId="0" borderId="0" xfId="0" applyFont="1" applyFill="1" applyBorder="1" applyAlignment="1">
      <alignment horizontal="distributed" vertical="center"/>
    </xf>
    <xf numFmtId="0" fontId="192" fillId="0" borderId="0" xfId="0" applyFont="1" applyFill="1" applyAlignment="1">
      <alignment horizontal="center" vertical="center"/>
    </xf>
    <xf numFmtId="0" fontId="191" fillId="0" borderId="0" xfId="0" applyFont="1" applyAlignment="1">
      <alignment horizontal="center"/>
    </xf>
    <xf numFmtId="177" fontId="184" fillId="61" borderId="0" xfId="158" applyFont="1" applyFill="1" applyBorder="1" applyAlignment="1" applyProtection="1">
      <protection locked="0"/>
    </xf>
    <xf numFmtId="177" fontId="191" fillId="61" borderId="0" xfId="158" applyFont="1" applyFill="1" applyBorder="1" applyAlignment="1" applyProtection="1">
      <alignment vertical="center"/>
    </xf>
    <xf numFmtId="0" fontId="201" fillId="0" borderId="0" xfId="0" applyFont="1" applyFill="1"/>
    <xf numFmtId="0" fontId="205" fillId="0" borderId="0" xfId="954" applyFont="1" applyFill="1" applyAlignment="1" applyProtection="1">
      <alignment horizontal="right"/>
    </xf>
    <xf numFmtId="0" fontId="206" fillId="0" borderId="0" xfId="0" applyFont="1" applyFill="1" applyAlignment="1">
      <alignment horizontal="centerContinuous" wrapText="1"/>
    </xf>
    <xf numFmtId="0" fontId="207" fillId="0" borderId="0" xfId="0" applyFont="1" applyFill="1" applyAlignment="1">
      <alignment horizontal="centerContinuous"/>
    </xf>
    <xf numFmtId="0" fontId="207" fillId="0" borderId="0" xfId="0" applyFont="1"/>
    <xf numFmtId="0" fontId="191" fillId="115" borderId="27" xfId="0" applyFont="1" applyFill="1" applyBorder="1" applyAlignment="1">
      <alignment horizontal="center" vertical="center"/>
    </xf>
    <xf numFmtId="0" fontId="191" fillId="115" borderId="19" xfId="0" applyFont="1" applyFill="1" applyBorder="1" applyAlignment="1">
      <alignment horizontal="center" vertical="center"/>
    </xf>
    <xf numFmtId="0" fontId="191" fillId="115" borderId="17" xfId="0" applyFont="1" applyFill="1" applyBorder="1" applyAlignment="1">
      <alignment horizontal="center" vertical="center"/>
    </xf>
    <xf numFmtId="0" fontId="191" fillId="115" borderId="20" xfId="0" applyFont="1" applyFill="1" applyBorder="1" applyAlignment="1">
      <alignment horizontal="center" vertical="center"/>
    </xf>
    <xf numFmtId="0" fontId="191" fillId="115" borderId="0" xfId="0" applyFont="1" applyFill="1" applyBorder="1" applyAlignment="1">
      <alignment horizontal="center" vertical="center"/>
    </xf>
    <xf numFmtId="210" fontId="191" fillId="0" borderId="30" xfId="158" applyNumberFormat="1" applyFont="1" applyFill="1" applyBorder="1" applyProtection="1"/>
    <xf numFmtId="0" fontId="194" fillId="115" borderId="21" xfId="0" applyFont="1" applyFill="1" applyBorder="1" applyAlignment="1">
      <alignment horizontal="center" vertical="center"/>
    </xf>
    <xf numFmtId="0" fontId="194" fillId="115" borderId="21" xfId="0" applyFont="1" applyFill="1" applyBorder="1" applyAlignment="1">
      <alignment horizontal="centerContinuous" vertical="center"/>
    </xf>
    <xf numFmtId="0" fontId="196" fillId="115" borderId="17" xfId="0" applyFont="1" applyFill="1" applyBorder="1" applyAlignment="1">
      <alignment horizontal="centerContinuous" vertical="center"/>
    </xf>
    <xf numFmtId="0" fontId="194" fillId="115" borderId="20" xfId="0" applyFont="1" applyFill="1" applyBorder="1" applyAlignment="1">
      <alignment horizontal="center" vertical="center"/>
    </xf>
    <xf numFmtId="210" fontId="184" fillId="0" borderId="0" xfId="158" applyNumberFormat="1" applyFont="1" applyFill="1" applyBorder="1" applyProtection="1"/>
    <xf numFmtId="178" fontId="191" fillId="0" borderId="0" xfId="0" applyNumberFormat="1" applyFont="1" applyFill="1" applyAlignment="1"/>
    <xf numFmtId="0" fontId="191" fillId="115" borderId="34" xfId="0" applyFont="1" applyFill="1" applyBorder="1" applyAlignment="1">
      <alignment horizontal="center" vertical="center"/>
    </xf>
    <xf numFmtId="0" fontId="191" fillId="115" borderId="28" xfId="0" applyFont="1" applyFill="1" applyBorder="1" applyAlignment="1">
      <alignment horizontal="center" vertical="center" shrinkToFit="1"/>
    </xf>
    <xf numFmtId="0" fontId="191" fillId="0" borderId="0" xfId="0" applyFont="1" applyAlignment="1">
      <alignment horizontal="center"/>
    </xf>
    <xf numFmtId="0" fontId="191" fillId="115" borderId="19" xfId="0" applyFont="1" applyFill="1" applyBorder="1" applyAlignment="1">
      <alignment horizontal="center" vertical="center"/>
    </xf>
    <xf numFmtId="0" fontId="191" fillId="115" borderId="18" xfId="0" applyFont="1" applyFill="1" applyBorder="1" applyAlignment="1">
      <alignment horizontal="center" vertical="center"/>
    </xf>
    <xf numFmtId="0" fontId="191" fillId="115" borderId="28" xfId="0" applyFont="1" applyFill="1" applyBorder="1" applyAlignment="1">
      <alignment horizontal="center" vertical="center"/>
    </xf>
    <xf numFmtId="0" fontId="191" fillId="115" borderId="20" xfId="0" applyFont="1" applyFill="1" applyBorder="1" applyAlignment="1">
      <alignment horizontal="center" vertical="center"/>
    </xf>
    <xf numFmtId="0" fontId="184" fillId="115" borderId="19" xfId="0" applyFont="1" applyFill="1" applyBorder="1" applyAlignment="1">
      <alignment horizontal="center" vertical="center"/>
    </xf>
    <xf numFmtId="178" fontId="184" fillId="114" borderId="0" xfId="158" applyNumberFormat="1" applyFont="1" applyFill="1" applyBorder="1" applyAlignment="1" applyProtection="1">
      <alignment horizontal="right"/>
    </xf>
    <xf numFmtId="41" fontId="184" fillId="114" borderId="0" xfId="158" applyNumberFormat="1" applyFont="1" applyFill="1" applyBorder="1" applyAlignment="1" applyProtection="1">
      <alignment horizontal="right"/>
    </xf>
    <xf numFmtId="2" fontId="184" fillId="114" borderId="0" xfId="158" applyNumberFormat="1" applyFont="1" applyFill="1" applyBorder="1" applyAlignment="1" applyProtection="1">
      <alignment horizontal="right"/>
    </xf>
    <xf numFmtId="178" fontId="191" fillId="114" borderId="0" xfId="158" applyNumberFormat="1" applyFont="1" applyFill="1" applyAlignment="1" applyProtection="1">
      <alignment horizontal="right"/>
    </xf>
    <xf numFmtId="41" fontId="204" fillId="114" borderId="0" xfId="2544" applyNumberFormat="1" applyFont="1" applyFill="1" applyBorder="1" applyProtection="1">
      <protection locked="0"/>
    </xf>
    <xf numFmtId="41" fontId="204" fillId="114" borderId="0" xfId="2545" applyNumberFormat="1" applyFont="1" applyFill="1" applyBorder="1" applyProtection="1">
      <protection locked="0"/>
    </xf>
    <xf numFmtId="177" fontId="195" fillId="0" borderId="0" xfId="158" applyFont="1" applyFill="1" applyAlignment="1" applyProtection="1"/>
    <xf numFmtId="177" fontId="195" fillId="0" borderId="17" xfId="158" applyFont="1" applyFill="1" applyBorder="1" applyAlignment="1" applyProtection="1"/>
    <xf numFmtId="182" fontId="195" fillId="0" borderId="0" xfId="0" applyNumberFormat="1" applyFont="1" applyFill="1" applyAlignment="1"/>
    <xf numFmtId="177" fontId="208" fillId="0" borderId="0" xfId="158" applyFont="1" applyFill="1" applyBorder="1" applyAlignment="1" applyProtection="1">
      <alignment horizontal="right"/>
    </xf>
    <xf numFmtId="41" fontId="208" fillId="0" borderId="0" xfId="199" applyNumberFormat="1" applyFont="1" applyFill="1" applyAlignment="1" applyProtection="1">
      <alignment horizontal="right"/>
      <protection locked="0"/>
    </xf>
    <xf numFmtId="0" fontId="191" fillId="0" borderId="0" xfId="0" applyFont="1" applyFill="1" applyBorder="1" applyAlignment="1">
      <alignment horizontal="center" vertical="center"/>
    </xf>
    <xf numFmtId="0" fontId="191" fillId="0" borderId="0" xfId="0" applyFont="1" applyFill="1" applyBorder="1" applyAlignment="1">
      <alignment horizontal="centerContinuous" vertical="center" shrinkToFit="1"/>
    </xf>
    <xf numFmtId="0" fontId="191" fillId="0" borderId="0" xfId="0" applyFont="1" applyFill="1" applyBorder="1" applyAlignment="1">
      <alignment vertical="center" shrinkToFit="1"/>
    </xf>
    <xf numFmtId="0" fontId="191" fillId="0" borderId="0" xfId="0" applyFont="1" applyFill="1" applyBorder="1" applyAlignment="1">
      <alignment vertical="center"/>
    </xf>
    <xf numFmtId="177" fontId="191" fillId="0" borderId="37" xfId="158" applyFont="1" applyFill="1" applyBorder="1" applyAlignment="1" applyProtection="1">
      <alignment vertical="center"/>
      <protection locked="0"/>
    </xf>
    <xf numFmtId="0" fontId="209" fillId="0" borderId="0" xfId="0" applyFont="1" applyFill="1"/>
    <xf numFmtId="41" fontId="195" fillId="60" borderId="0" xfId="199" applyNumberFormat="1" applyFont="1" applyFill="1" applyAlignment="1" applyProtection="1">
      <alignment horizontal="right" shrinkToFit="1"/>
      <protection locked="0"/>
    </xf>
    <xf numFmtId="41" fontId="195" fillId="60" borderId="0" xfId="199" applyNumberFormat="1" applyFont="1" applyFill="1" applyBorder="1" applyAlignment="1" applyProtection="1">
      <alignment horizontal="right" shrinkToFit="1"/>
      <protection locked="0"/>
    </xf>
    <xf numFmtId="177" fontId="195" fillId="60" borderId="0" xfId="158" applyFont="1" applyFill="1" applyBorder="1" applyAlignment="1" applyProtection="1"/>
    <xf numFmtId="182" fontId="195" fillId="60" borderId="0" xfId="0" applyNumberFormat="1" applyFont="1" applyFill="1" applyAlignment="1"/>
    <xf numFmtId="177" fontId="195" fillId="60" borderId="17" xfId="158" applyFont="1" applyFill="1" applyBorder="1" applyAlignment="1" applyProtection="1"/>
    <xf numFmtId="41" fontId="195" fillId="60" borderId="17" xfId="199" applyNumberFormat="1" applyFont="1" applyFill="1" applyBorder="1" applyAlignment="1" applyProtection="1">
      <alignment horizontal="right" shrinkToFit="1"/>
      <protection locked="0"/>
    </xf>
    <xf numFmtId="41" fontId="195" fillId="60" borderId="0" xfId="199" applyNumberFormat="1" applyFont="1" applyFill="1" applyAlignment="1" applyProtection="1">
      <protection locked="0"/>
    </xf>
    <xf numFmtId="41" fontId="195" fillId="60" borderId="0" xfId="199" applyNumberFormat="1" applyFont="1" applyFill="1" applyAlignment="1" applyProtection="1">
      <alignment horizontal="right"/>
      <protection locked="0"/>
    </xf>
    <xf numFmtId="177" fontId="210" fillId="0" borderId="0" xfId="158" applyFont="1" applyFill="1" applyBorder="1" applyProtection="1"/>
    <xf numFmtId="0" fontId="211" fillId="0" borderId="0" xfId="0" applyFont="1" applyFill="1"/>
    <xf numFmtId="177" fontId="189" fillId="60" borderId="0" xfId="158" applyFont="1" applyFill="1" applyProtection="1"/>
    <xf numFmtId="177" fontId="189" fillId="60" borderId="0" xfId="158" applyNumberFormat="1" applyFont="1" applyFill="1" applyProtection="1"/>
    <xf numFmtId="177" fontId="195" fillId="60" borderId="0" xfId="158" applyFont="1" applyFill="1" applyBorder="1" applyProtection="1"/>
    <xf numFmtId="177" fontId="191" fillId="60" borderId="0" xfId="158" applyFont="1" applyFill="1" applyProtection="1"/>
    <xf numFmtId="182" fontId="195" fillId="0" borderId="0" xfId="158" applyNumberFormat="1" applyFont="1" applyFill="1" applyProtection="1"/>
    <xf numFmtId="41" fontId="195" fillId="0" borderId="0" xfId="158" applyNumberFormat="1" applyFont="1" applyFill="1" applyBorder="1" applyProtection="1"/>
    <xf numFmtId="0" fontId="195" fillId="60" borderId="19" xfId="0" applyFont="1" applyFill="1" applyBorder="1" applyAlignment="1">
      <alignment horizontal="center"/>
    </xf>
    <xf numFmtId="41" fontId="191" fillId="0" borderId="0" xfId="158" applyNumberFormat="1" applyFont="1" applyFill="1" applyProtection="1"/>
    <xf numFmtId="182" fontId="191" fillId="0" borderId="0" xfId="158" applyNumberFormat="1" applyFont="1" applyFill="1" applyProtection="1"/>
    <xf numFmtId="41" fontId="191" fillId="0" borderId="0" xfId="158" applyNumberFormat="1" applyFont="1" applyFill="1" applyBorder="1" applyProtection="1"/>
    <xf numFmtId="177" fontId="191" fillId="0" borderId="37" xfId="158" applyFont="1" applyFill="1" applyBorder="1" applyProtection="1">
      <protection locked="0"/>
    </xf>
    <xf numFmtId="0" fontId="191" fillId="0" borderId="0" xfId="263" applyFont="1" applyFill="1" applyBorder="1" applyAlignment="1">
      <alignment vertical="center" wrapText="1"/>
    </xf>
    <xf numFmtId="0" fontId="191" fillId="0" borderId="0" xfId="0" applyFont="1" applyFill="1" applyBorder="1" applyAlignment="1">
      <alignment horizontal="centerContinuous" vertical="center"/>
    </xf>
    <xf numFmtId="0" fontId="191" fillId="0" borderId="0" xfId="0" applyFont="1" applyFill="1" applyBorder="1" applyAlignment="1">
      <alignment horizontal="center" vertical="center" shrinkToFit="1"/>
    </xf>
    <xf numFmtId="0" fontId="209" fillId="0" borderId="0" xfId="0" applyFont="1" applyFill="1" applyBorder="1" applyAlignment="1" applyProtection="1">
      <alignment horizontal="left"/>
    </xf>
    <xf numFmtId="0" fontId="209" fillId="0" borderId="0" xfId="954" applyFont="1" applyFill="1" applyBorder="1" applyAlignment="1" applyProtection="1"/>
    <xf numFmtId="177" fontId="189" fillId="0" borderId="0" xfId="158" applyFont="1" applyFill="1" applyBorder="1" applyAlignment="1" applyProtection="1">
      <alignment shrinkToFit="1"/>
    </xf>
    <xf numFmtId="177" fontId="189" fillId="0" borderId="0" xfId="158" applyFont="1" applyFill="1" applyAlignment="1" applyProtection="1">
      <alignment shrinkToFit="1"/>
    </xf>
    <xf numFmtId="177" fontId="189" fillId="0" borderId="0" xfId="0" applyNumberFormat="1" applyFont="1" applyFill="1" applyAlignment="1">
      <alignment wrapText="1"/>
    </xf>
    <xf numFmtId="177" fontId="189" fillId="0" borderId="0" xfId="0" applyNumberFormat="1" applyFont="1" applyFill="1" applyAlignment="1">
      <alignment shrinkToFit="1"/>
    </xf>
    <xf numFmtId="0" fontId="189" fillId="0" borderId="0" xfId="0" applyFont="1" applyFill="1" applyBorder="1" applyAlignment="1">
      <alignment wrapText="1"/>
    </xf>
    <xf numFmtId="177" fontId="184" fillId="0" borderId="0" xfId="0" applyNumberFormat="1" applyFont="1" applyFill="1" applyAlignment="1">
      <alignment wrapText="1"/>
    </xf>
    <xf numFmtId="177" fontId="184" fillId="0" borderId="0" xfId="0" applyNumberFormat="1" applyFont="1" applyFill="1" applyAlignment="1">
      <alignment shrinkToFit="1"/>
    </xf>
    <xf numFmtId="177" fontId="189" fillId="60" borderId="0" xfId="158" applyFont="1" applyFill="1" applyBorder="1" applyAlignment="1" applyProtection="1">
      <alignment wrapText="1"/>
    </xf>
    <xf numFmtId="177" fontId="189" fillId="60" borderId="0" xfId="158" applyFont="1" applyFill="1" applyAlignment="1">
      <alignment shrinkToFit="1"/>
    </xf>
    <xf numFmtId="177" fontId="189" fillId="60" borderId="0" xfId="158" applyFont="1" applyFill="1" applyBorder="1" applyAlignment="1">
      <alignment shrinkToFit="1"/>
    </xf>
    <xf numFmtId="177" fontId="189" fillId="60" borderId="0" xfId="158" applyFont="1" applyFill="1" applyBorder="1" applyAlignment="1">
      <alignment horizontal="center"/>
    </xf>
    <xf numFmtId="41" fontId="189" fillId="0" borderId="0" xfId="0" applyNumberFormat="1" applyFont="1" applyFill="1" applyBorder="1" applyAlignment="1">
      <alignment wrapText="1"/>
    </xf>
    <xf numFmtId="41" fontId="189" fillId="60" borderId="0" xfId="158" applyNumberFormat="1" applyFont="1" applyFill="1" applyBorder="1" applyAlignment="1">
      <alignment shrinkToFit="1"/>
    </xf>
    <xf numFmtId="177" fontId="189" fillId="60" borderId="0" xfId="158" applyFont="1" applyFill="1" applyAlignment="1" applyProtection="1">
      <alignment shrinkToFit="1"/>
    </xf>
    <xf numFmtId="211" fontId="195" fillId="60" borderId="0" xfId="158" applyNumberFormat="1" applyFont="1" applyFill="1" applyProtection="1"/>
    <xf numFmtId="211" fontId="195" fillId="60" borderId="0" xfId="158" applyNumberFormat="1" applyFont="1" applyFill="1" applyAlignment="1" applyProtection="1">
      <alignment horizontal="right"/>
    </xf>
    <xf numFmtId="211" fontId="195" fillId="60" borderId="0" xfId="158" applyNumberFormat="1" applyFont="1" applyFill="1" applyBorder="1" applyAlignment="1" applyProtection="1">
      <alignment horizontal="right"/>
    </xf>
    <xf numFmtId="211" fontId="195" fillId="0" borderId="0" xfId="158" applyNumberFormat="1" applyFont="1" applyFill="1"/>
    <xf numFmtId="211" fontId="189" fillId="60" borderId="0" xfId="158" applyNumberFormat="1" applyFont="1" applyFill="1" applyProtection="1"/>
    <xf numFmtId="177" fontId="184" fillId="60" borderId="0" xfId="158" applyFont="1" applyFill="1" applyBorder="1" applyProtection="1"/>
    <xf numFmtId="177" fontId="189" fillId="0" borderId="0" xfId="158" applyFont="1" applyFill="1" applyBorder="1" applyProtection="1"/>
    <xf numFmtId="177" fontId="184" fillId="60" borderId="0" xfId="158" applyFont="1" applyFill="1" applyBorder="1" applyAlignment="1" applyProtection="1">
      <protection locked="0"/>
    </xf>
    <xf numFmtId="177" fontId="184" fillId="60" borderId="0" xfId="158" applyFont="1" applyFill="1" applyBorder="1" applyAlignment="1" applyProtection="1"/>
    <xf numFmtId="178" fontId="184" fillId="0" borderId="0" xfId="158" applyNumberFormat="1" applyFont="1" applyFill="1" applyBorder="1" applyAlignment="1" applyProtection="1">
      <alignment horizontal="right"/>
    </xf>
    <xf numFmtId="212" fontId="191" fillId="0" borderId="19" xfId="1239" applyNumberFormat="1" applyFont="1" applyFill="1" applyBorder="1" applyAlignment="1" applyProtection="1">
      <alignment horizontal="right"/>
    </xf>
    <xf numFmtId="212" fontId="195" fillId="0" borderId="19" xfId="1239" applyNumberFormat="1" applyFont="1" applyFill="1" applyBorder="1" applyAlignment="1" applyProtection="1">
      <alignment horizontal="right"/>
    </xf>
    <xf numFmtId="177" fontId="184" fillId="60" borderId="17" xfId="158" applyFont="1" applyFill="1" applyBorder="1" applyAlignment="1" applyProtection="1">
      <protection locked="0"/>
    </xf>
    <xf numFmtId="212" fontId="191" fillId="0" borderId="20" xfId="1239" applyNumberFormat="1" applyFont="1" applyFill="1" applyBorder="1" applyAlignment="1" applyProtection="1">
      <alignment horizontal="right"/>
    </xf>
    <xf numFmtId="41" fontId="184" fillId="60" borderId="0" xfId="2546" applyNumberFormat="1" applyFont="1" applyFill="1" applyBorder="1" applyProtection="1">
      <protection locked="0"/>
    </xf>
    <xf numFmtId="0" fontId="198" fillId="0" borderId="0" xfId="0" applyFont="1" applyFill="1"/>
    <xf numFmtId="0" fontId="198" fillId="0" borderId="0" xfId="0" applyFont="1" applyFill="1" applyBorder="1"/>
    <xf numFmtId="177" fontId="195" fillId="60" borderId="0" xfId="158" applyFont="1" applyFill="1" applyAlignment="1" applyProtection="1"/>
    <xf numFmtId="177" fontId="199" fillId="0" borderId="0" xfId="158" applyFont="1" applyFill="1" applyBorder="1" applyProtection="1"/>
    <xf numFmtId="0" fontId="191" fillId="115" borderId="20" xfId="0" applyFont="1" applyFill="1" applyBorder="1" applyAlignment="1">
      <alignment horizontal="center" vertical="center" wrapText="1"/>
    </xf>
    <xf numFmtId="178" fontId="191" fillId="0" borderId="0" xfId="158" applyNumberFormat="1" applyFont="1" applyFill="1" applyAlignment="1" applyProtection="1">
      <alignment horizontal="right"/>
    </xf>
    <xf numFmtId="182" fontId="195" fillId="0" borderId="0" xfId="158" applyNumberFormat="1" applyFont="1" applyFill="1" applyAlignment="1" applyProtection="1">
      <alignment horizontal="right"/>
    </xf>
    <xf numFmtId="1" fontId="195" fillId="0" borderId="0" xfId="158" applyNumberFormat="1" applyFont="1" applyFill="1" applyAlignment="1" applyProtection="1">
      <alignment horizontal="right"/>
    </xf>
    <xf numFmtId="177" fontId="191" fillId="60" borderId="0" xfId="158" applyFont="1" applyFill="1" applyBorder="1" applyProtection="1"/>
    <xf numFmtId="177" fontId="191" fillId="60" borderId="0" xfId="158" applyFont="1" applyFill="1" applyAlignment="1" applyProtection="1">
      <protection locked="0"/>
    </xf>
    <xf numFmtId="177" fontId="191" fillId="60" borderId="0" xfId="158" applyFont="1" applyFill="1" applyAlignment="1" applyProtection="1"/>
    <xf numFmtId="41" fontId="204" fillId="60" borderId="0" xfId="2544" applyNumberFormat="1" applyFont="1" applyFill="1" applyBorder="1" applyProtection="1">
      <protection locked="0"/>
    </xf>
    <xf numFmtId="41" fontId="204" fillId="60" borderId="0" xfId="2545" applyNumberFormat="1" applyFont="1" applyFill="1" applyBorder="1" applyProtection="1">
      <protection locked="0"/>
    </xf>
    <xf numFmtId="2" fontId="195" fillId="0" borderId="0" xfId="158" applyNumberFormat="1" applyFont="1" applyFill="1" applyAlignment="1" applyProtection="1">
      <alignment horizontal="right"/>
    </xf>
    <xf numFmtId="41" fontId="195" fillId="0" borderId="0" xfId="158" applyNumberFormat="1" applyFont="1" applyFill="1" applyAlignment="1" applyProtection="1"/>
    <xf numFmtId="0" fontId="209" fillId="0" borderId="0" xfId="0" applyFont="1" applyFill="1" applyBorder="1" applyAlignment="1">
      <alignment vertical="center"/>
    </xf>
    <xf numFmtId="177" fontId="189" fillId="0" borderId="28" xfId="158" applyFont="1" applyFill="1" applyBorder="1" applyAlignment="1" applyProtection="1"/>
    <xf numFmtId="177" fontId="189" fillId="60" borderId="0" xfId="162" applyFont="1" applyFill="1" applyBorder="1" applyProtection="1"/>
    <xf numFmtId="177" fontId="189" fillId="60" borderId="0" xfId="162" applyFont="1" applyFill="1" applyBorder="1" applyProtection="1">
      <protection locked="0"/>
    </xf>
    <xf numFmtId="177" fontId="189" fillId="60" borderId="0" xfId="158" applyFont="1" applyFill="1" applyBorder="1" applyProtection="1">
      <protection locked="0"/>
    </xf>
    <xf numFmtId="0" fontId="209" fillId="0" borderId="0" xfId="954" applyFont="1" applyFill="1" applyBorder="1" applyAlignment="1" applyProtection="1">
      <alignment horizontal="left"/>
    </xf>
    <xf numFmtId="0" fontId="209" fillId="0" borderId="0" xfId="252" applyFont="1" applyFill="1" applyAlignment="1" applyProtection="1">
      <alignment horizontal="right"/>
    </xf>
    <xf numFmtId="1" fontId="191" fillId="60" borderId="0" xfId="158" applyNumberFormat="1" applyFont="1" applyFill="1" applyAlignment="1" applyProtection="1">
      <alignment horizontal="right" vertical="center"/>
    </xf>
    <xf numFmtId="177" fontId="191" fillId="60" borderId="0" xfId="158" applyFont="1" applyFill="1" applyAlignment="1" applyProtection="1">
      <alignment vertical="center"/>
    </xf>
    <xf numFmtId="177" fontId="191" fillId="60" borderId="17" xfId="158" applyFont="1" applyFill="1" applyBorder="1" applyAlignment="1" applyProtection="1">
      <alignment vertical="center"/>
    </xf>
    <xf numFmtId="177" fontId="191" fillId="60" borderId="0" xfId="158" applyFont="1" applyFill="1" applyBorder="1" applyAlignment="1" applyProtection="1">
      <alignment vertical="center"/>
    </xf>
    <xf numFmtId="1" fontId="191" fillId="60" borderId="28" xfId="158" applyNumberFormat="1" applyFont="1" applyFill="1" applyBorder="1" applyAlignment="1" applyProtection="1">
      <alignment horizontal="right" vertical="center"/>
    </xf>
    <xf numFmtId="0" fontId="191" fillId="115" borderId="24" xfId="0" applyFont="1" applyFill="1" applyBorder="1" applyAlignment="1">
      <alignment horizontal="center" vertical="center"/>
    </xf>
    <xf numFmtId="0" fontId="194" fillId="0" borderId="0" xfId="954" applyFont="1" applyFill="1" applyBorder="1" applyAlignment="1" applyProtection="1"/>
    <xf numFmtId="0" fontId="194" fillId="0" borderId="0" xfId="0" applyFont="1" applyFill="1" applyBorder="1" applyAlignment="1" applyProtection="1">
      <alignment horizontal="left" vertical="center"/>
    </xf>
    <xf numFmtId="0" fontId="194" fillId="0" borderId="0" xfId="252" applyFont="1" applyFill="1" applyAlignment="1" applyProtection="1"/>
    <xf numFmtId="0" fontId="191" fillId="115" borderId="35" xfId="0" applyFont="1" applyFill="1" applyBorder="1" applyAlignment="1">
      <alignment horizontal="center" vertical="center"/>
    </xf>
    <xf numFmtId="0" fontId="191" fillId="115" borderId="11" xfId="0" applyFont="1" applyFill="1" applyBorder="1" applyAlignment="1">
      <alignment horizontal="center" vertical="center"/>
    </xf>
    <xf numFmtId="0" fontId="191" fillId="115" borderId="31" xfId="0" applyFont="1" applyFill="1" applyBorder="1" applyAlignment="1">
      <alignment horizontal="center" vertical="center"/>
    </xf>
    <xf numFmtId="0" fontId="191" fillId="115" borderId="25" xfId="0" applyFont="1" applyFill="1" applyBorder="1" applyAlignment="1">
      <alignment horizontal="center" vertical="center" wrapText="1"/>
    </xf>
    <xf numFmtId="0" fontId="191" fillId="115" borderId="24" xfId="0" applyFont="1" applyFill="1" applyBorder="1" applyAlignment="1">
      <alignment horizontal="center" vertical="center"/>
    </xf>
    <xf numFmtId="0" fontId="191" fillId="115" borderId="26" xfId="0" applyFont="1" applyFill="1" applyBorder="1" applyAlignment="1">
      <alignment horizontal="center" vertical="center"/>
    </xf>
    <xf numFmtId="0" fontId="191" fillId="115" borderId="34" xfId="0" applyFont="1" applyFill="1" applyBorder="1" applyAlignment="1">
      <alignment horizontal="center" vertical="center" wrapText="1"/>
    </xf>
    <xf numFmtId="0" fontId="191" fillId="115" borderId="28" xfId="0" applyFont="1" applyFill="1" applyBorder="1" applyAlignment="1">
      <alignment horizontal="center" vertical="center" wrapText="1"/>
    </xf>
    <xf numFmtId="0" fontId="191" fillId="115" borderId="18" xfId="0" applyFont="1" applyFill="1" applyBorder="1" applyAlignment="1">
      <alignment horizontal="center" vertical="center" wrapText="1"/>
    </xf>
    <xf numFmtId="0" fontId="192" fillId="0" borderId="0" xfId="0" applyFont="1" applyFill="1" applyAlignment="1">
      <alignment horizontal="center" vertical="center"/>
    </xf>
    <xf numFmtId="0" fontId="191" fillId="0" borderId="0" xfId="0" applyFont="1" applyAlignment="1">
      <alignment horizontal="center"/>
    </xf>
    <xf numFmtId="0" fontId="191" fillId="115" borderId="19" xfId="0" applyFont="1" applyFill="1" applyBorder="1" applyAlignment="1">
      <alignment horizontal="center" vertical="center"/>
    </xf>
    <xf numFmtId="0" fontId="191" fillId="115" borderId="36" xfId="0" applyFont="1" applyFill="1" applyBorder="1" applyAlignment="1">
      <alignment horizontal="center" vertical="center"/>
    </xf>
    <xf numFmtId="0" fontId="191" fillId="115" borderId="22" xfId="0" applyFont="1" applyFill="1" applyBorder="1" applyAlignment="1">
      <alignment horizontal="center" vertical="center"/>
    </xf>
    <xf numFmtId="0" fontId="191" fillId="115" borderId="23" xfId="0" applyFont="1" applyFill="1" applyBorder="1" applyAlignment="1">
      <alignment horizontal="center" vertical="center"/>
    </xf>
    <xf numFmtId="0" fontId="191" fillId="115" borderId="34" xfId="263" applyFont="1" applyFill="1" applyBorder="1" applyAlignment="1">
      <alignment horizontal="center" vertical="center" wrapText="1"/>
    </xf>
    <xf numFmtId="0" fontId="191" fillId="115" borderId="28" xfId="263" applyFont="1" applyFill="1" applyBorder="1" applyAlignment="1">
      <alignment horizontal="center" vertical="center" wrapText="1"/>
    </xf>
    <xf numFmtId="0" fontId="191" fillId="115" borderId="18" xfId="263" applyFont="1" applyFill="1" applyBorder="1" applyAlignment="1">
      <alignment horizontal="center" vertical="center" wrapText="1"/>
    </xf>
    <xf numFmtId="177" fontId="189" fillId="0" borderId="0" xfId="0" applyNumberFormat="1" applyFont="1" applyFill="1" applyAlignment="1">
      <alignment horizontal="center" shrinkToFit="1"/>
    </xf>
    <xf numFmtId="177" fontId="184" fillId="0" borderId="0" xfId="0" applyNumberFormat="1" applyFont="1" applyFill="1" applyAlignment="1">
      <alignment horizontal="center" shrinkToFit="1"/>
    </xf>
    <xf numFmtId="177" fontId="184" fillId="0" borderId="17" xfId="158" applyFont="1" applyFill="1" applyBorder="1" applyAlignment="1" applyProtection="1">
      <alignment horizontal="center"/>
    </xf>
    <xf numFmtId="177" fontId="184" fillId="0" borderId="0" xfId="158" applyFont="1" applyFill="1" applyBorder="1" applyAlignment="1" applyProtection="1">
      <alignment horizontal="center" wrapText="1"/>
    </xf>
    <xf numFmtId="177" fontId="184" fillId="0" borderId="0" xfId="158" applyFont="1" applyFill="1" applyBorder="1" applyAlignment="1">
      <alignment horizontal="center" shrinkToFit="1"/>
    </xf>
    <xf numFmtId="177" fontId="184" fillId="0" borderId="0" xfId="0" applyNumberFormat="1" applyFont="1" applyFill="1" applyAlignment="1">
      <alignment horizontal="center" wrapText="1"/>
    </xf>
    <xf numFmtId="0" fontId="184" fillId="115" borderId="25" xfId="0" applyFont="1" applyFill="1" applyBorder="1" applyAlignment="1">
      <alignment horizontal="center" vertical="center" wrapText="1"/>
    </xf>
    <xf numFmtId="0" fontId="184" fillId="115" borderId="24" xfId="0" applyFont="1" applyFill="1" applyBorder="1" applyAlignment="1">
      <alignment horizontal="center" vertical="center" wrapText="1"/>
    </xf>
    <xf numFmtId="0" fontId="184" fillId="115" borderId="26" xfId="0" applyFont="1" applyFill="1" applyBorder="1" applyAlignment="1">
      <alignment horizontal="center" vertical="center" wrapText="1"/>
    </xf>
    <xf numFmtId="0" fontId="194" fillId="0" borderId="0" xfId="0" applyFont="1" applyFill="1" applyAlignment="1">
      <alignment horizontal="left" vertical="center" wrapText="1"/>
    </xf>
    <xf numFmtId="0" fontId="184" fillId="115" borderId="18" xfId="954" applyFont="1" applyFill="1" applyBorder="1" applyAlignment="1" applyProtection="1">
      <alignment horizontal="center" vertical="center" shrinkToFit="1"/>
    </xf>
    <xf numFmtId="0" fontId="184" fillId="115" borderId="20" xfId="954" applyFont="1" applyFill="1" applyBorder="1" applyAlignment="1" applyProtection="1">
      <alignment horizontal="center" vertical="center" shrinkToFit="1"/>
    </xf>
    <xf numFmtId="0" fontId="184" fillId="115" borderId="34" xfId="0" applyFont="1" applyFill="1" applyBorder="1" applyAlignment="1">
      <alignment horizontal="center" vertical="center"/>
    </xf>
    <xf numFmtId="0" fontId="184" fillId="115" borderId="21" xfId="0" applyFont="1" applyFill="1" applyBorder="1" applyAlignment="1">
      <alignment horizontal="center" vertical="center"/>
    </xf>
    <xf numFmtId="0" fontId="184" fillId="115" borderId="18" xfId="0" applyFont="1" applyFill="1" applyBorder="1" applyAlignment="1">
      <alignment horizontal="center" vertical="center"/>
    </xf>
    <xf numFmtId="0" fontId="184" fillId="115" borderId="20" xfId="0" applyFont="1" applyFill="1" applyBorder="1" applyAlignment="1">
      <alignment horizontal="center" vertical="center"/>
    </xf>
    <xf numFmtId="0" fontId="184" fillId="115" borderId="34" xfId="954" applyFont="1" applyFill="1" applyBorder="1" applyAlignment="1" applyProtection="1">
      <alignment horizontal="center" vertical="center"/>
    </xf>
    <xf numFmtId="0" fontId="184" fillId="115" borderId="21" xfId="954" applyFont="1" applyFill="1" applyBorder="1" applyAlignment="1" applyProtection="1">
      <alignment horizontal="center" vertical="center"/>
    </xf>
    <xf numFmtId="0" fontId="184" fillId="115" borderId="18" xfId="954" applyFont="1" applyFill="1" applyBorder="1" applyAlignment="1" applyProtection="1">
      <alignment horizontal="center" vertical="center"/>
    </xf>
    <xf numFmtId="0" fontId="184" fillId="115" borderId="20" xfId="954" applyFont="1" applyFill="1" applyBorder="1" applyAlignment="1" applyProtection="1">
      <alignment horizontal="center" vertical="center"/>
    </xf>
    <xf numFmtId="0" fontId="184" fillId="115" borderId="18" xfId="0" applyFont="1" applyFill="1" applyBorder="1" applyAlignment="1">
      <alignment horizontal="center" vertical="center" wrapText="1"/>
    </xf>
    <xf numFmtId="0" fontId="184" fillId="115" borderId="19" xfId="0" applyFont="1" applyFill="1" applyBorder="1" applyAlignment="1">
      <alignment horizontal="center" vertical="center"/>
    </xf>
    <xf numFmtId="0" fontId="184" fillId="115" borderId="32" xfId="954" applyFont="1" applyFill="1" applyBorder="1" applyAlignment="1" applyProtection="1">
      <alignment horizontal="center" vertical="center"/>
    </xf>
    <xf numFmtId="0" fontId="184" fillId="115" borderId="29" xfId="954" applyFont="1" applyFill="1" applyBorder="1" applyAlignment="1" applyProtection="1">
      <alignment horizontal="center" vertical="center"/>
    </xf>
    <xf numFmtId="0" fontId="184" fillId="115" borderId="27" xfId="954" applyFont="1" applyFill="1" applyBorder="1" applyAlignment="1" applyProtection="1">
      <alignment horizontal="center" vertical="center"/>
    </xf>
    <xf numFmtId="0" fontId="184" fillId="115" borderId="17" xfId="954" applyFont="1" applyFill="1" applyBorder="1" applyAlignment="1" applyProtection="1">
      <alignment horizontal="center" vertical="center" shrinkToFit="1"/>
    </xf>
    <xf numFmtId="0" fontId="184" fillId="115" borderId="37" xfId="954" applyFont="1" applyFill="1" applyBorder="1" applyAlignment="1" applyProtection="1">
      <alignment horizontal="center" vertical="center"/>
    </xf>
    <xf numFmtId="0" fontId="184" fillId="61" borderId="21" xfId="252" applyFont="1" applyFill="1" applyBorder="1" applyAlignment="1" applyProtection="1">
      <alignment horizontal="center" vertical="center"/>
    </xf>
    <xf numFmtId="0" fontId="184" fillId="61" borderId="20" xfId="252" applyFont="1" applyFill="1" applyBorder="1" applyAlignment="1" applyProtection="1">
      <alignment horizontal="center" vertical="center"/>
    </xf>
    <xf numFmtId="177" fontId="212" fillId="0" borderId="0" xfId="158" applyNumberFormat="1" applyFont="1" applyFill="1" applyBorder="1" applyAlignment="1" applyProtection="1"/>
    <xf numFmtId="177" fontId="213" fillId="0" borderId="0" xfId="158" applyNumberFormat="1" applyFont="1" applyFill="1" applyBorder="1" applyAlignment="1" applyProtection="1">
      <alignment shrinkToFit="1"/>
    </xf>
    <xf numFmtId="177" fontId="212" fillId="0" borderId="0" xfId="740" applyNumberFormat="1" applyFont="1" applyFill="1" applyBorder="1" applyProtection="1">
      <protection locked="0"/>
    </xf>
    <xf numFmtId="177" fontId="213" fillId="0" borderId="0" xfId="740" applyNumberFormat="1" applyFont="1" applyFill="1" applyBorder="1" applyAlignment="1" applyProtection="1">
      <alignment shrinkToFit="1"/>
      <protection locked="0"/>
    </xf>
    <xf numFmtId="177" fontId="213" fillId="0" borderId="0" xfId="740" applyNumberFormat="1" applyFont="1" applyFill="1" applyBorder="1" applyProtection="1">
      <protection locked="0"/>
    </xf>
    <xf numFmtId="177" fontId="215" fillId="62" borderId="0" xfId="740" applyNumberFormat="1" applyFont="1" applyFill="1" applyBorder="1" applyProtection="1">
      <protection locked="0"/>
    </xf>
    <xf numFmtId="177" fontId="215" fillId="62" borderId="0" xfId="740" applyNumberFormat="1" applyFont="1" applyFill="1" applyBorder="1" applyAlignment="1" applyProtection="1">
      <alignment shrinkToFit="1"/>
      <protection locked="0"/>
    </xf>
  </cellXfs>
  <cellStyles count="2547">
    <cellStyle name="??&amp;O?&amp;H?_x0008_??_x0007__x0001__x0001_" xfId="292"/>
    <cellStyle name="??&amp;O?&amp;H?_x0008_??_x0007__x0001__x0001_ 2" xfId="1240"/>
    <cellStyle name="??_?.????" xfId="293"/>
    <cellStyle name="20% - Accent1" xfId="31"/>
    <cellStyle name="20% - Accent1 2" xfId="295"/>
    <cellStyle name="20% - Accent1 2 2" xfId="1241"/>
    <cellStyle name="20% - Accent1 3" xfId="1242"/>
    <cellStyle name="20% - Accent1 4" xfId="294"/>
    <cellStyle name="20% - Accent1_1) 도로시설물" xfId="296"/>
    <cellStyle name="20% - Accent2" xfId="32"/>
    <cellStyle name="20% - Accent2 2" xfId="298"/>
    <cellStyle name="20% - Accent2 2 2" xfId="1243"/>
    <cellStyle name="20% - Accent2 3" xfId="1244"/>
    <cellStyle name="20% - Accent2 4" xfId="297"/>
    <cellStyle name="20% - Accent2_1) 도로시설물" xfId="299"/>
    <cellStyle name="20% - Accent3" xfId="33"/>
    <cellStyle name="20% - Accent3 2" xfId="301"/>
    <cellStyle name="20% - Accent3 2 2" xfId="1245"/>
    <cellStyle name="20% - Accent3 3" xfId="1246"/>
    <cellStyle name="20% - Accent3 4" xfId="300"/>
    <cellStyle name="20% - Accent3_1) 도로시설물" xfId="302"/>
    <cellStyle name="20% - Accent4" xfId="34"/>
    <cellStyle name="20% - Accent4 2" xfId="304"/>
    <cellStyle name="20% - Accent4 2 2" xfId="1247"/>
    <cellStyle name="20% - Accent4 3" xfId="1248"/>
    <cellStyle name="20% - Accent4 4" xfId="303"/>
    <cellStyle name="20% - Accent4_1) 도로시설물" xfId="305"/>
    <cellStyle name="20% - Accent5" xfId="35"/>
    <cellStyle name="20% - Accent5 2" xfId="307"/>
    <cellStyle name="20% - Accent5 2 2" xfId="1249"/>
    <cellStyle name="20% - Accent5 3" xfId="1250"/>
    <cellStyle name="20% - Accent5 4" xfId="306"/>
    <cellStyle name="20% - Accent5_1) 도로시설물" xfId="308"/>
    <cellStyle name="20% - Accent6" xfId="36"/>
    <cellStyle name="20% - Accent6 2" xfId="310"/>
    <cellStyle name="20% - Accent6 2 2" xfId="1251"/>
    <cellStyle name="20% - Accent6 3" xfId="1252"/>
    <cellStyle name="20% - Accent6 4" xfId="309"/>
    <cellStyle name="20% - Accent6_1) 도로시설물" xfId="311"/>
    <cellStyle name="20% - 강조색1 2" xfId="1"/>
    <cellStyle name="20% - 강조색1 2 2" xfId="2"/>
    <cellStyle name="20% - 강조색1 2 2 2" xfId="1253"/>
    <cellStyle name="20% - 강조색1 2 3" xfId="1254"/>
    <cellStyle name="20% - 강조색1 2_09-주택건설" xfId="3"/>
    <cellStyle name="20% - 강조색1 3" xfId="4"/>
    <cellStyle name="20% - 강조색1 3 2" xfId="1255"/>
    <cellStyle name="20% - 강조색1 4" xfId="5"/>
    <cellStyle name="20% - 강조색1 4 2" xfId="1256"/>
    <cellStyle name="20% - 강조색1 4 3" xfId="810"/>
    <cellStyle name="20% - 강조색1 4 3 2" xfId="2214"/>
    <cellStyle name="20% - 강조색1 5" xfId="1257"/>
    <cellStyle name="20% - 강조색2 2" xfId="6"/>
    <cellStyle name="20% - 강조색2 2 2" xfId="7"/>
    <cellStyle name="20% - 강조색2 2 2 2" xfId="1258"/>
    <cellStyle name="20% - 강조색2 2 3" xfId="1259"/>
    <cellStyle name="20% - 강조색2 2_09-주택건설" xfId="8"/>
    <cellStyle name="20% - 강조색2 3" xfId="9"/>
    <cellStyle name="20% - 강조색2 3 2" xfId="1260"/>
    <cellStyle name="20% - 강조색2 4" xfId="10"/>
    <cellStyle name="20% - 강조색2 4 2" xfId="1261"/>
    <cellStyle name="20% - 강조색2 4 3" xfId="811"/>
    <cellStyle name="20% - 강조색2 4 3 2" xfId="2215"/>
    <cellStyle name="20% - 강조색2 5" xfId="1262"/>
    <cellStyle name="20% - 강조색3 2" xfId="11"/>
    <cellStyle name="20% - 강조색3 2 2" xfId="12"/>
    <cellStyle name="20% - 강조색3 2 2 2" xfId="1263"/>
    <cellStyle name="20% - 강조색3 2 3" xfId="1264"/>
    <cellStyle name="20% - 강조색3 2_09-주택건설" xfId="13"/>
    <cellStyle name="20% - 강조색3 3" xfId="14"/>
    <cellStyle name="20% - 강조색3 3 2" xfId="1265"/>
    <cellStyle name="20% - 강조색3 4" xfId="15"/>
    <cellStyle name="20% - 강조색3 4 2" xfId="1266"/>
    <cellStyle name="20% - 강조색3 4 3" xfId="812"/>
    <cellStyle name="20% - 강조색3 4 3 2" xfId="2216"/>
    <cellStyle name="20% - 강조색3 5" xfId="1267"/>
    <cellStyle name="20% - 강조색4 2" xfId="16"/>
    <cellStyle name="20% - 강조색4 2 2" xfId="17"/>
    <cellStyle name="20% - 강조색4 2 2 2" xfId="1268"/>
    <cellStyle name="20% - 강조색4 2 3" xfId="1269"/>
    <cellStyle name="20% - 강조색4 2_09-주택건설" xfId="18"/>
    <cellStyle name="20% - 강조색4 3" xfId="19"/>
    <cellStyle name="20% - 강조색4 3 2" xfId="1270"/>
    <cellStyle name="20% - 강조색4 4" xfId="20"/>
    <cellStyle name="20% - 강조색4 4 2" xfId="1271"/>
    <cellStyle name="20% - 강조색4 4 3" xfId="813"/>
    <cellStyle name="20% - 강조색4 4 3 2" xfId="2217"/>
    <cellStyle name="20% - 강조색4 5" xfId="1272"/>
    <cellStyle name="20% - 강조색5 2" xfId="21"/>
    <cellStyle name="20% - 강조색5 2 2" xfId="22"/>
    <cellStyle name="20% - 강조색5 2 2 2" xfId="1273"/>
    <cellStyle name="20% - 강조색5 2 3" xfId="1274"/>
    <cellStyle name="20% - 강조색5 2_09-주택건설" xfId="23"/>
    <cellStyle name="20% - 강조색5 3" xfId="24"/>
    <cellStyle name="20% - 강조색5 3 2" xfId="1275"/>
    <cellStyle name="20% - 강조색5 4" xfId="25"/>
    <cellStyle name="20% - 강조색5 4 2" xfId="1276"/>
    <cellStyle name="20% - 강조색5 4 3" xfId="814"/>
    <cellStyle name="20% - 강조색5 4 3 2" xfId="2218"/>
    <cellStyle name="20% - 강조색5 5" xfId="1277"/>
    <cellStyle name="20% - 강조색6 2" xfId="26"/>
    <cellStyle name="20% - 강조색6 2 2" xfId="27"/>
    <cellStyle name="20% - 강조색6 2 2 2" xfId="1278"/>
    <cellStyle name="20% - 강조색6 2 3" xfId="1279"/>
    <cellStyle name="20% - 강조색6 2_09-주택건설" xfId="28"/>
    <cellStyle name="20% - 강조색6 3" xfId="29"/>
    <cellStyle name="20% - 강조색6 3 2" xfId="1280"/>
    <cellStyle name="20% - 강조색6 4" xfId="30"/>
    <cellStyle name="20% - 강조색6 4 2" xfId="1281"/>
    <cellStyle name="20% - 강조색6 4 3" xfId="815"/>
    <cellStyle name="20% - 강조색6 4 3 2" xfId="2219"/>
    <cellStyle name="20% - 강조색6 5" xfId="1282"/>
    <cellStyle name="40% - Accent1" xfId="67"/>
    <cellStyle name="40% - Accent1 2" xfId="313"/>
    <cellStyle name="40% - Accent1 2 2" xfId="1283"/>
    <cellStyle name="40% - Accent1 3" xfId="1284"/>
    <cellStyle name="40% - Accent1 4" xfId="312"/>
    <cellStyle name="40% - Accent1_1) 도로시설물" xfId="314"/>
    <cellStyle name="40% - Accent2" xfId="68"/>
    <cellStyle name="40% - Accent2 2" xfId="316"/>
    <cellStyle name="40% - Accent2 2 2" xfId="1285"/>
    <cellStyle name="40% - Accent2 3" xfId="1286"/>
    <cellStyle name="40% - Accent2 4" xfId="315"/>
    <cellStyle name="40% - Accent2_1) 도로시설물" xfId="317"/>
    <cellStyle name="40% - Accent3" xfId="69"/>
    <cellStyle name="40% - Accent3 2" xfId="319"/>
    <cellStyle name="40% - Accent3 2 2" xfId="1287"/>
    <cellStyle name="40% - Accent3 3" xfId="1288"/>
    <cellStyle name="40% - Accent3 4" xfId="318"/>
    <cellStyle name="40% - Accent3_1) 도로시설물" xfId="320"/>
    <cellStyle name="40% - Accent4" xfId="70"/>
    <cellStyle name="40% - Accent4 2" xfId="322"/>
    <cellStyle name="40% - Accent4 2 2" xfId="1289"/>
    <cellStyle name="40% - Accent4 3" xfId="1290"/>
    <cellStyle name="40% - Accent4 4" xfId="321"/>
    <cellStyle name="40% - Accent4_1) 도로시설물" xfId="323"/>
    <cellStyle name="40% - Accent5" xfId="71"/>
    <cellStyle name="40% - Accent5 2" xfId="325"/>
    <cellStyle name="40% - Accent5 2 2" xfId="1291"/>
    <cellStyle name="40% - Accent5 3" xfId="1292"/>
    <cellStyle name="40% - Accent5 4" xfId="324"/>
    <cellStyle name="40% - Accent5_1) 도로시설물" xfId="326"/>
    <cellStyle name="40% - Accent6" xfId="72"/>
    <cellStyle name="40% - Accent6 2" xfId="328"/>
    <cellStyle name="40% - Accent6 2 2" xfId="1293"/>
    <cellStyle name="40% - Accent6 3" xfId="1294"/>
    <cellStyle name="40% - Accent6 4" xfId="327"/>
    <cellStyle name="40% - Accent6_1) 도로시설물" xfId="329"/>
    <cellStyle name="40% - 강조색1 2" xfId="37"/>
    <cellStyle name="40% - 강조색1 2 2" xfId="38"/>
    <cellStyle name="40% - 강조색1 2 2 2" xfId="1295"/>
    <cellStyle name="40% - 강조색1 2 3" xfId="1296"/>
    <cellStyle name="40% - 강조색1 2_09-주택건설" xfId="39"/>
    <cellStyle name="40% - 강조색1 3" xfId="40"/>
    <cellStyle name="40% - 강조색1 3 2" xfId="1297"/>
    <cellStyle name="40% - 강조색1 4" xfId="41"/>
    <cellStyle name="40% - 강조색1 4 2" xfId="1298"/>
    <cellStyle name="40% - 강조색1 4 3" xfId="816"/>
    <cellStyle name="40% - 강조색1 4 3 2" xfId="2220"/>
    <cellStyle name="40% - 강조색1 5" xfId="1299"/>
    <cellStyle name="40% - 강조색2 10" xfId="817"/>
    <cellStyle name="40% - 강조색2 10 2" xfId="1300"/>
    <cellStyle name="40% - 강조색2 10 2 2" xfId="2426"/>
    <cellStyle name="40% - 강조색2 10 3" xfId="2221"/>
    <cellStyle name="40% - 강조색2 11" xfId="818"/>
    <cellStyle name="40% - 강조색2 11 2" xfId="1301"/>
    <cellStyle name="40% - 강조색2 11 2 2" xfId="2427"/>
    <cellStyle name="40% - 강조색2 11 3" xfId="2222"/>
    <cellStyle name="40% - 강조색2 2" xfId="42"/>
    <cellStyle name="40% - 강조색2 2 2" xfId="43"/>
    <cellStyle name="40% - 강조색2 2 2 2" xfId="1302"/>
    <cellStyle name="40% - 강조색2 2 3" xfId="1303"/>
    <cellStyle name="40% - 강조색2 2_09-주택건설" xfId="44"/>
    <cellStyle name="40% - 강조색2 3" xfId="45"/>
    <cellStyle name="40% - 강조색2 3 2" xfId="1304"/>
    <cellStyle name="40% - 강조색2 4" xfId="46"/>
    <cellStyle name="40% - 강조색2 4 2" xfId="819"/>
    <cellStyle name="40% - 강조색2 5" xfId="820"/>
    <cellStyle name="40% - 강조색2 5 2" xfId="1305"/>
    <cellStyle name="40% - 강조색2 5 3" xfId="2223"/>
    <cellStyle name="40% - 강조색2 6" xfId="821"/>
    <cellStyle name="40% - 강조색2 6 2" xfId="1306"/>
    <cellStyle name="40% - 강조색2 6 2 2" xfId="2428"/>
    <cellStyle name="40% - 강조색2 6 3" xfId="2224"/>
    <cellStyle name="40% - 강조색2 7" xfId="822"/>
    <cellStyle name="40% - 강조색2 7 2" xfId="1307"/>
    <cellStyle name="40% - 강조색2 7 2 2" xfId="2429"/>
    <cellStyle name="40% - 강조색2 7 3" xfId="2225"/>
    <cellStyle name="40% - 강조색2 8" xfId="823"/>
    <cellStyle name="40% - 강조색2 8 2" xfId="1308"/>
    <cellStyle name="40% - 강조색2 8 2 2" xfId="2430"/>
    <cellStyle name="40% - 강조색2 8 3" xfId="2226"/>
    <cellStyle name="40% - 강조색2 9" xfId="824"/>
    <cellStyle name="40% - 강조색2 9 2" xfId="1309"/>
    <cellStyle name="40% - 강조색2 9 2 2" xfId="2431"/>
    <cellStyle name="40% - 강조색2 9 3" xfId="2227"/>
    <cellStyle name="40% - 강조색3 2" xfId="47"/>
    <cellStyle name="40% - 강조색3 2 2" xfId="48"/>
    <cellStyle name="40% - 강조색3 2 2 2" xfId="1310"/>
    <cellStyle name="40% - 강조색3 2 3" xfId="1311"/>
    <cellStyle name="40% - 강조색3 2_09-주택건설" xfId="49"/>
    <cellStyle name="40% - 강조색3 3" xfId="50"/>
    <cellStyle name="40% - 강조색3 3 2" xfId="1312"/>
    <cellStyle name="40% - 강조색3 4" xfId="51"/>
    <cellStyle name="40% - 강조색3 4 2" xfId="1313"/>
    <cellStyle name="40% - 강조색3 4 3" xfId="825"/>
    <cellStyle name="40% - 강조색3 4 3 2" xfId="2228"/>
    <cellStyle name="40% - 강조색3 5" xfId="1314"/>
    <cellStyle name="40% - 강조색4 2" xfId="52"/>
    <cellStyle name="40% - 강조색4 2 2" xfId="53"/>
    <cellStyle name="40% - 강조색4 2 2 2" xfId="1315"/>
    <cellStyle name="40% - 강조색4 2 3" xfId="1316"/>
    <cellStyle name="40% - 강조색4 2_09-주택건설" xfId="54"/>
    <cellStyle name="40% - 강조색4 3" xfId="55"/>
    <cellStyle name="40% - 강조색4 3 2" xfId="1317"/>
    <cellStyle name="40% - 강조색4 4" xfId="56"/>
    <cellStyle name="40% - 강조색4 4 2" xfId="1318"/>
    <cellStyle name="40% - 강조색4 4 3" xfId="826"/>
    <cellStyle name="40% - 강조색4 4 3 2" xfId="2229"/>
    <cellStyle name="40% - 강조색4 5" xfId="1319"/>
    <cellStyle name="40% - 강조색5 2" xfId="57"/>
    <cellStyle name="40% - 강조색5 2 2" xfId="58"/>
    <cellStyle name="40% - 강조색5 2 2 2" xfId="1320"/>
    <cellStyle name="40% - 강조색5 2 3" xfId="1321"/>
    <cellStyle name="40% - 강조색5 2_09-주택건설" xfId="59"/>
    <cellStyle name="40% - 강조색5 3" xfId="60"/>
    <cellStyle name="40% - 강조색5 3 2" xfId="1322"/>
    <cellStyle name="40% - 강조색5 4" xfId="61"/>
    <cellStyle name="40% - 강조색5 4 2" xfId="1323"/>
    <cellStyle name="40% - 강조색5 4 3" xfId="827"/>
    <cellStyle name="40% - 강조색5 4 3 2" xfId="2230"/>
    <cellStyle name="40% - 강조색5 5" xfId="1324"/>
    <cellStyle name="40% - 강조색6 2" xfId="62"/>
    <cellStyle name="40% - 강조색6 2 2" xfId="63"/>
    <cellStyle name="40% - 강조색6 2 2 2" xfId="1325"/>
    <cellStyle name="40% - 강조색6 2 3" xfId="1326"/>
    <cellStyle name="40% - 강조색6 2_09-주택건설" xfId="64"/>
    <cellStyle name="40% - 강조색6 3" xfId="65"/>
    <cellStyle name="40% - 강조색6 3 2" xfId="1327"/>
    <cellStyle name="40% - 강조색6 4" xfId="66"/>
    <cellStyle name="40% - 강조색6 4 2" xfId="1328"/>
    <cellStyle name="40% - 강조색6 4 3" xfId="828"/>
    <cellStyle name="40% - 강조색6 4 3 2" xfId="2231"/>
    <cellStyle name="40% - 강조색6 5" xfId="1329"/>
    <cellStyle name="60% - Accent1" xfId="97"/>
    <cellStyle name="60% - Accent1 2" xfId="331"/>
    <cellStyle name="60% - Accent1 2 2" xfId="1330"/>
    <cellStyle name="60% - Accent1 3" xfId="1331"/>
    <cellStyle name="60% - Accent1 4" xfId="330"/>
    <cellStyle name="60% - Accent1_1) 도로시설물" xfId="332"/>
    <cellStyle name="60% - Accent2" xfId="98"/>
    <cellStyle name="60% - Accent2 2" xfId="334"/>
    <cellStyle name="60% - Accent2 2 2" xfId="1332"/>
    <cellStyle name="60% - Accent2 3" xfId="1333"/>
    <cellStyle name="60% - Accent2 4" xfId="333"/>
    <cellStyle name="60% - Accent2_1) 도로시설물" xfId="335"/>
    <cellStyle name="60% - Accent3" xfId="99"/>
    <cellStyle name="60% - Accent3 2" xfId="337"/>
    <cellStyle name="60% - Accent3 2 2" xfId="1334"/>
    <cellStyle name="60% - Accent3 3" xfId="1335"/>
    <cellStyle name="60% - Accent3 4" xfId="336"/>
    <cellStyle name="60% - Accent3_1) 도로시설물" xfId="338"/>
    <cellStyle name="60% - Accent4" xfId="100"/>
    <cellStyle name="60% - Accent4 2" xfId="340"/>
    <cellStyle name="60% - Accent4 2 2" xfId="1336"/>
    <cellStyle name="60% - Accent4 3" xfId="1337"/>
    <cellStyle name="60% - Accent4 4" xfId="339"/>
    <cellStyle name="60% - Accent4_1) 도로시설물" xfId="341"/>
    <cellStyle name="60% - Accent5" xfId="101"/>
    <cellStyle name="60% - Accent5 2" xfId="343"/>
    <cellStyle name="60% - Accent5 2 2" xfId="1338"/>
    <cellStyle name="60% - Accent5 3" xfId="1339"/>
    <cellStyle name="60% - Accent5 4" xfId="342"/>
    <cellStyle name="60% - Accent5_1) 도로시설물" xfId="344"/>
    <cellStyle name="60% - Accent6" xfId="102"/>
    <cellStyle name="60% - Accent6 2" xfId="346"/>
    <cellStyle name="60% - Accent6 2 2" xfId="1340"/>
    <cellStyle name="60% - Accent6 3" xfId="1341"/>
    <cellStyle name="60% - Accent6 4" xfId="345"/>
    <cellStyle name="60% - Accent6_1) 도로시설물" xfId="347"/>
    <cellStyle name="60% - 강조색1 2" xfId="73"/>
    <cellStyle name="60% - 강조색1 2 2" xfId="74"/>
    <cellStyle name="60% - 강조색1 2 2 2" xfId="1342"/>
    <cellStyle name="60% - 강조색1 2 3" xfId="1343"/>
    <cellStyle name="60% - 강조색1 2_1) 도로시설물" xfId="348"/>
    <cellStyle name="60% - 강조색1 3" xfId="75"/>
    <cellStyle name="60% - 강조색1 3 2" xfId="1344"/>
    <cellStyle name="60% - 강조색1 4" xfId="76"/>
    <cellStyle name="60% - 강조색1 4 2" xfId="1345"/>
    <cellStyle name="60% - 강조색1 5" xfId="1346"/>
    <cellStyle name="60% - 강조색2 2" xfId="77"/>
    <cellStyle name="60% - 강조색2 2 2" xfId="78"/>
    <cellStyle name="60% - 강조색2 2 2 2" xfId="1347"/>
    <cellStyle name="60% - 강조색2 2 3" xfId="1348"/>
    <cellStyle name="60% - 강조색2 2_1) 도로시설물" xfId="349"/>
    <cellStyle name="60% - 강조색2 3" xfId="79"/>
    <cellStyle name="60% - 강조색2 3 2" xfId="1349"/>
    <cellStyle name="60% - 강조색2 4" xfId="80"/>
    <cellStyle name="60% - 강조색2 4 2" xfId="1350"/>
    <cellStyle name="60% - 강조색2 5" xfId="1351"/>
    <cellStyle name="60% - 강조색3 2" xfId="81"/>
    <cellStyle name="60% - 강조색3 2 2" xfId="82"/>
    <cellStyle name="60% - 강조색3 2 2 2" xfId="1352"/>
    <cellStyle name="60% - 강조색3 2 3" xfId="1353"/>
    <cellStyle name="60% - 강조색3 2_1) 도로시설물" xfId="350"/>
    <cellStyle name="60% - 강조색3 3" xfId="83"/>
    <cellStyle name="60% - 강조색3 3 2" xfId="1354"/>
    <cellStyle name="60% - 강조색3 4" xfId="84"/>
    <cellStyle name="60% - 강조색3 4 2" xfId="1355"/>
    <cellStyle name="60% - 강조색3 5" xfId="1356"/>
    <cellStyle name="60% - 강조색4 2" xfId="85"/>
    <cellStyle name="60% - 강조색4 2 2" xfId="86"/>
    <cellStyle name="60% - 강조색4 2 2 2" xfId="1357"/>
    <cellStyle name="60% - 강조색4 2 3" xfId="1358"/>
    <cellStyle name="60% - 강조색4 2_1) 도로시설물" xfId="351"/>
    <cellStyle name="60% - 강조색4 3" xfId="87"/>
    <cellStyle name="60% - 강조색4 3 2" xfId="1359"/>
    <cellStyle name="60% - 강조색4 4" xfId="88"/>
    <cellStyle name="60% - 강조색4 4 2" xfId="1360"/>
    <cellStyle name="60% - 강조색4 5" xfId="1361"/>
    <cellStyle name="60% - 강조색5 2" xfId="89"/>
    <cellStyle name="60% - 강조색5 2 2" xfId="90"/>
    <cellStyle name="60% - 강조색5 2 2 2" xfId="1362"/>
    <cellStyle name="60% - 강조색5 2 3" xfId="1363"/>
    <cellStyle name="60% - 강조색5 2_1) 도로시설물" xfId="352"/>
    <cellStyle name="60% - 강조색5 3" xfId="91"/>
    <cellStyle name="60% - 강조색5 3 2" xfId="1364"/>
    <cellStyle name="60% - 강조색5 4" xfId="92"/>
    <cellStyle name="60% - 강조색5 4 2" xfId="1365"/>
    <cellStyle name="60% - 강조색5 5" xfId="1366"/>
    <cellStyle name="60% - 강조색6 2" xfId="93"/>
    <cellStyle name="60% - 강조색6 2 2" xfId="94"/>
    <cellStyle name="60% - 강조색6 2 2 2" xfId="1367"/>
    <cellStyle name="60% - 강조색6 2 3" xfId="1368"/>
    <cellStyle name="60% - 강조색6 2_1) 도로시설물" xfId="353"/>
    <cellStyle name="60% - 강조색6 3" xfId="95"/>
    <cellStyle name="60% - 강조색6 3 2" xfId="1369"/>
    <cellStyle name="60% - 강조색6 4" xfId="96"/>
    <cellStyle name="60% - 강조색6 4 2" xfId="1370"/>
    <cellStyle name="60% - 강조색6 5" xfId="1371"/>
    <cellStyle name="Accent1" xfId="264"/>
    <cellStyle name="Accent1 2" xfId="355"/>
    <cellStyle name="Accent1 2 2" xfId="1372"/>
    <cellStyle name="Accent1 3" xfId="1373"/>
    <cellStyle name="Accent1 4" xfId="354"/>
    <cellStyle name="Accent1_1) 도로시설물" xfId="356"/>
    <cellStyle name="Accent2" xfId="265"/>
    <cellStyle name="Accent2 2" xfId="358"/>
    <cellStyle name="Accent2 2 2" xfId="1374"/>
    <cellStyle name="Accent2 3" xfId="1375"/>
    <cellStyle name="Accent2 4" xfId="357"/>
    <cellStyle name="Accent2_1) 도로시설물" xfId="359"/>
    <cellStyle name="Accent3" xfId="266"/>
    <cellStyle name="Accent3 2" xfId="361"/>
    <cellStyle name="Accent3 2 2" xfId="1376"/>
    <cellStyle name="Accent3 3" xfId="1377"/>
    <cellStyle name="Accent3 4" xfId="360"/>
    <cellStyle name="Accent3_1) 도로시설물" xfId="362"/>
    <cellStyle name="Accent4" xfId="267"/>
    <cellStyle name="Accent4 2" xfId="364"/>
    <cellStyle name="Accent4 2 2" xfId="1378"/>
    <cellStyle name="Accent4 3" xfId="1379"/>
    <cellStyle name="Accent4 4" xfId="363"/>
    <cellStyle name="Accent4_1) 도로시설물" xfId="365"/>
    <cellStyle name="Accent5" xfId="268"/>
    <cellStyle name="Accent5 2" xfId="367"/>
    <cellStyle name="Accent5 2 2" xfId="1380"/>
    <cellStyle name="Accent5 3" xfId="1381"/>
    <cellStyle name="Accent5 4" xfId="366"/>
    <cellStyle name="Accent5_1) 도로시설물" xfId="368"/>
    <cellStyle name="Accent6" xfId="269"/>
    <cellStyle name="Accent6 2" xfId="370"/>
    <cellStyle name="Accent6 2 2" xfId="1382"/>
    <cellStyle name="Accent6 3" xfId="1383"/>
    <cellStyle name="Accent6 4" xfId="369"/>
    <cellStyle name="Accent6_1) 도로시설물" xfId="371"/>
    <cellStyle name="ÅëÈ­ [0]_¼ÕÀÍ¿¹»ê" xfId="372"/>
    <cellStyle name="AeE­ [0]_¼OAI¿¹≫e" xfId="373"/>
    <cellStyle name="ÅëÈ­ [0]_ÀÎ°Çºñ,¿ÜÁÖºñ" xfId="374"/>
    <cellStyle name="AeE­ [0]_AI°Cºn,μμ±Þºn" xfId="375"/>
    <cellStyle name="ÅëÈ­ [0]_laroux" xfId="376"/>
    <cellStyle name="AeE­ [0]_laroux_1" xfId="377"/>
    <cellStyle name="ÅëÈ­ [0]_laroux_1" xfId="378"/>
    <cellStyle name="AeE­ [0]_laroux_1 2" xfId="1384"/>
    <cellStyle name="ÅëÈ­ [0]_laroux_1 2" xfId="1385"/>
    <cellStyle name="AeE­ [0]_laroux_1 3" xfId="1386"/>
    <cellStyle name="ÅëÈ­ [0]_laroux_1 3" xfId="1387"/>
    <cellStyle name="AeE­ [0]_laroux_2" xfId="379"/>
    <cellStyle name="ÅëÈ­ [0]_laroux_2" xfId="380"/>
    <cellStyle name="AeE­ [0]_laroux_2 2" xfId="1388"/>
    <cellStyle name="ÅëÈ­ [0]_laroux_2 2" xfId="1389"/>
    <cellStyle name="AeE­ [0]_laroux_2 3" xfId="1390"/>
    <cellStyle name="ÅëÈ­ [0]_laroux_2 3" xfId="1391"/>
    <cellStyle name="AeE­ [0]_laroux_2_41-06농림16" xfId="381"/>
    <cellStyle name="ÅëÈ­ [0]_laroux_2_41-06농림16" xfId="382"/>
    <cellStyle name="AeE­ [0]_laroux_2_41-06농림16 2" xfId="1392"/>
    <cellStyle name="ÅëÈ­ [0]_laroux_2_41-06농림16 2" xfId="1393"/>
    <cellStyle name="AeE­ [0]_laroux_2_41-06농림16 3" xfId="1394"/>
    <cellStyle name="ÅëÈ­ [0]_laroux_2_41-06농림16 3" xfId="1395"/>
    <cellStyle name="AeE­ [0]_laroux_2_41-06농림41" xfId="383"/>
    <cellStyle name="ÅëÈ­ [0]_laroux_2_41-06농림41" xfId="384"/>
    <cellStyle name="AeE­ [0]_laroux_2_41-06농림41 2" xfId="1396"/>
    <cellStyle name="ÅëÈ­ [0]_laroux_2_41-06농림41 2" xfId="1397"/>
    <cellStyle name="AeE­ [0]_laroux_2_41-06농림41 3" xfId="1398"/>
    <cellStyle name="ÅëÈ­ [0]_laroux_2_41-06농림41 3" xfId="1399"/>
    <cellStyle name="AeE­ [0]_Sheet1" xfId="385"/>
    <cellStyle name="ÅëÈ­ [0]_Sheet1" xfId="386"/>
    <cellStyle name="AeE­ [0]_Sheet1 2" xfId="1400"/>
    <cellStyle name="ÅëÈ­ [0]_Sheet1 2" xfId="1401"/>
    <cellStyle name="AeE­ [0]_Sheet1 3" xfId="1402"/>
    <cellStyle name="ÅëÈ­ [0]_Sheet1 3" xfId="1403"/>
    <cellStyle name="ÅëÈ­_¼ÕÀÍ¿¹»ê" xfId="387"/>
    <cellStyle name="AeE­_¼OAI¿¹≫e" xfId="388"/>
    <cellStyle name="ÅëÈ­_ÀÎ°Çºñ,¿ÜÁÖºñ" xfId="389"/>
    <cellStyle name="AeE­_AI°Cºn,μμ±Þºn" xfId="390"/>
    <cellStyle name="ÅëÈ­_laroux" xfId="391"/>
    <cellStyle name="AeE­_laroux_1" xfId="392"/>
    <cellStyle name="ÅëÈ­_laroux_1" xfId="393"/>
    <cellStyle name="AeE­_laroux_1 2" xfId="1404"/>
    <cellStyle name="ÅëÈ­_laroux_1 2" xfId="1405"/>
    <cellStyle name="AeE­_laroux_1 3" xfId="1406"/>
    <cellStyle name="ÅëÈ­_laroux_1 3" xfId="1407"/>
    <cellStyle name="AeE­_laroux_2" xfId="394"/>
    <cellStyle name="ÅëÈ­_laroux_2" xfId="395"/>
    <cellStyle name="AeE­_laroux_2 2" xfId="1408"/>
    <cellStyle name="ÅëÈ­_laroux_2 2" xfId="1409"/>
    <cellStyle name="AeE­_laroux_2 3" xfId="1410"/>
    <cellStyle name="ÅëÈ­_laroux_2 3" xfId="1411"/>
    <cellStyle name="AeE­_laroux_2_41-06농림16" xfId="396"/>
    <cellStyle name="ÅëÈ­_laroux_2_41-06농림16" xfId="397"/>
    <cellStyle name="AeE­_laroux_2_41-06농림16 2" xfId="1412"/>
    <cellStyle name="ÅëÈ­_laroux_2_41-06농림16 2" xfId="1413"/>
    <cellStyle name="AeE­_laroux_2_41-06농림16 3" xfId="1414"/>
    <cellStyle name="ÅëÈ­_laroux_2_41-06농림16 3" xfId="1415"/>
    <cellStyle name="AeE­_laroux_2_41-06농림41" xfId="398"/>
    <cellStyle name="ÅëÈ­_laroux_2_41-06농림41" xfId="399"/>
    <cellStyle name="AeE­_laroux_2_41-06농림41 2" xfId="1416"/>
    <cellStyle name="ÅëÈ­_laroux_2_41-06농림41 2" xfId="1417"/>
    <cellStyle name="AeE­_laroux_2_41-06농림41 3" xfId="1418"/>
    <cellStyle name="ÅëÈ­_laroux_2_41-06농림41 3" xfId="1419"/>
    <cellStyle name="AeE­_Sheet1" xfId="400"/>
    <cellStyle name="ÅëÈ­_Sheet1" xfId="401"/>
    <cellStyle name="AeE­_Sheet1 2" xfId="1420"/>
    <cellStyle name="ÅëÈ­_Sheet1 2" xfId="1421"/>
    <cellStyle name="AeE­_Sheet1 3" xfId="1422"/>
    <cellStyle name="ÅëÈ­_Sheet1 3" xfId="1423"/>
    <cellStyle name="AeE­_Sheet1_41-06농림16" xfId="402"/>
    <cellStyle name="ÅëÈ­_Sheet1_41-06농림16" xfId="403"/>
    <cellStyle name="AeE­_Sheet1_41-06농림16 2" xfId="1424"/>
    <cellStyle name="ÅëÈ­_Sheet1_41-06농림16 2" xfId="1425"/>
    <cellStyle name="AeE­_Sheet1_41-06농림16 3" xfId="1426"/>
    <cellStyle name="ÅëÈ­_Sheet1_41-06농림16 3" xfId="1427"/>
    <cellStyle name="AeE­_Sheet1_41-06농림41" xfId="404"/>
    <cellStyle name="ÅëÈ­_Sheet1_41-06농림41" xfId="405"/>
    <cellStyle name="AeE­_Sheet1_41-06농림41 2" xfId="1428"/>
    <cellStyle name="ÅëÈ­_Sheet1_41-06농림41 2" xfId="1429"/>
    <cellStyle name="AeE­_Sheet1_41-06농림41 3" xfId="1430"/>
    <cellStyle name="ÅëÈ­_Sheet1_41-06농림41 3" xfId="1431"/>
    <cellStyle name="ÄÞ¸¶ [0]_¼ÕÀÍ¿¹»ê" xfId="406"/>
    <cellStyle name="AÞ¸¶ [0]_¼OAI¿¹≫e" xfId="407"/>
    <cellStyle name="ÄÞ¸¶ [0]_ÀÎ°Çºñ,¿ÜÁÖºñ" xfId="408"/>
    <cellStyle name="AÞ¸¶ [0]_AI°Cºn,μμ±Þºn" xfId="409"/>
    <cellStyle name="ÄÞ¸¶ [0]_laroux" xfId="410"/>
    <cellStyle name="AÞ¸¶ [0]_laroux_1" xfId="411"/>
    <cellStyle name="ÄÞ¸¶ [0]_laroux_1" xfId="412"/>
    <cellStyle name="AÞ¸¶ [0]_laroux_1 2" xfId="1432"/>
    <cellStyle name="ÄÞ¸¶ [0]_laroux_1 2" xfId="1433"/>
    <cellStyle name="AÞ¸¶ [0]_laroux_1 3" xfId="1434"/>
    <cellStyle name="ÄÞ¸¶ [0]_laroux_1 3" xfId="1435"/>
    <cellStyle name="AÞ¸¶ [0]_Sheet1" xfId="413"/>
    <cellStyle name="ÄÞ¸¶ [0]_Sheet1" xfId="414"/>
    <cellStyle name="AÞ¸¶ [0]_Sheet1 2" xfId="1436"/>
    <cellStyle name="ÄÞ¸¶ [0]_Sheet1 2" xfId="1437"/>
    <cellStyle name="AÞ¸¶ [0]_Sheet1 3" xfId="1438"/>
    <cellStyle name="ÄÞ¸¶ [0]_Sheet1 3" xfId="1439"/>
    <cellStyle name="ÄÞ¸¶_¼ÕÀÍ¿¹»ê" xfId="415"/>
    <cellStyle name="AÞ¸¶_¼OAI¿¹≫e" xfId="416"/>
    <cellStyle name="ÄÞ¸¶_ÀÎ°Çºñ,¿ÜÁÖºñ" xfId="417"/>
    <cellStyle name="AÞ¸¶_AI°Cºn,μμ±Þºn" xfId="418"/>
    <cellStyle name="ÄÞ¸¶_laroux" xfId="419"/>
    <cellStyle name="AÞ¸¶_laroux_1" xfId="420"/>
    <cellStyle name="ÄÞ¸¶_laroux_1" xfId="421"/>
    <cellStyle name="AÞ¸¶_laroux_1 2" xfId="1440"/>
    <cellStyle name="ÄÞ¸¶_laroux_1 2" xfId="1441"/>
    <cellStyle name="AÞ¸¶_laroux_1 3" xfId="1442"/>
    <cellStyle name="ÄÞ¸¶_laroux_1 3" xfId="1443"/>
    <cellStyle name="AÞ¸¶_Sheet1" xfId="422"/>
    <cellStyle name="ÄÞ¸¶_Sheet1" xfId="423"/>
    <cellStyle name="AÞ¸¶_Sheet1 2" xfId="1444"/>
    <cellStyle name="ÄÞ¸¶_Sheet1 2" xfId="1445"/>
    <cellStyle name="AÞ¸¶_Sheet1 3" xfId="1446"/>
    <cellStyle name="ÄÞ¸¶_Sheet1 3" xfId="1447"/>
    <cellStyle name="AÞ¸¶_Sheet1_41-06농림16" xfId="424"/>
    <cellStyle name="ÄÞ¸¶_Sheet1_41-06농림16" xfId="425"/>
    <cellStyle name="AÞ¸¶_Sheet1_41-06농림16 2" xfId="1448"/>
    <cellStyle name="ÄÞ¸¶_Sheet1_41-06농림16 2" xfId="1449"/>
    <cellStyle name="AÞ¸¶_Sheet1_41-06농림16 3" xfId="1450"/>
    <cellStyle name="ÄÞ¸¶_Sheet1_41-06농림16 3" xfId="1451"/>
    <cellStyle name="AÞ¸¶_Sheet1_41-06농림41" xfId="426"/>
    <cellStyle name="ÄÞ¸¶_Sheet1_41-06농림41" xfId="427"/>
    <cellStyle name="AÞ¸¶_Sheet1_41-06농림41 2" xfId="1452"/>
    <cellStyle name="ÄÞ¸¶_Sheet1_41-06농림41 2" xfId="1453"/>
    <cellStyle name="AÞ¸¶_Sheet1_41-06농림41 3" xfId="1454"/>
    <cellStyle name="ÄÞ¸¶_Sheet1_41-06농림41 3" xfId="1455"/>
    <cellStyle name="Bad" xfId="270"/>
    <cellStyle name="Bad 2" xfId="429"/>
    <cellStyle name="Bad 2 2" xfId="1456"/>
    <cellStyle name="Bad 3" xfId="1457"/>
    <cellStyle name="Bad 4" xfId="428"/>
    <cellStyle name="Bad_1) 도로시설물" xfId="430"/>
    <cellStyle name="C￥AØ_¿μ¾÷CoE² " xfId="431"/>
    <cellStyle name="Ç¥ÁØ_¼ÕÀÍ¿¹»ê" xfId="432"/>
    <cellStyle name="C￥AØ_¼OAI¿¹≫e" xfId="433"/>
    <cellStyle name="Ç¥ÁØ_ÀÎ°Çºñ,¿ÜÁÖºñ" xfId="434"/>
    <cellStyle name="C￥AØ_AI°Cºn,μμ±Þºn" xfId="435"/>
    <cellStyle name="Ç¥ÁØ_laroux" xfId="436"/>
    <cellStyle name="C￥AØ_laroux_1" xfId="437"/>
    <cellStyle name="Ç¥ÁØ_laroux_1" xfId="438"/>
    <cellStyle name="C￥AØ_laroux_1 2" xfId="1458"/>
    <cellStyle name="Ç¥ÁØ_laroux_1 2" xfId="1459"/>
    <cellStyle name="C￥AØ_laroux_1 3" xfId="1460"/>
    <cellStyle name="Ç¥ÁØ_laroux_1 3" xfId="1461"/>
    <cellStyle name="C￥AØ_laroux_1_Sheet1" xfId="439"/>
    <cellStyle name="Ç¥ÁØ_laroux_1_Sheet1" xfId="440"/>
    <cellStyle name="C￥AØ_laroux_1_Sheet1 2" xfId="1462"/>
    <cellStyle name="Ç¥ÁØ_laroux_1_Sheet1 2" xfId="1463"/>
    <cellStyle name="C￥AØ_laroux_1_Sheet1 3" xfId="1464"/>
    <cellStyle name="Ç¥ÁØ_laroux_1_Sheet1 3" xfId="1465"/>
    <cellStyle name="C￥AØ_laroux_2" xfId="441"/>
    <cellStyle name="Ç¥ÁØ_laroux_2" xfId="442"/>
    <cellStyle name="C￥AØ_laroux_2 2" xfId="1466"/>
    <cellStyle name="Ç¥ÁØ_laroux_2 2" xfId="1467"/>
    <cellStyle name="C￥AØ_laroux_2 3" xfId="1468"/>
    <cellStyle name="Ç¥ÁØ_laroux_2 3" xfId="1469"/>
    <cellStyle name="C￥AØ_laroux_2_Sheet1" xfId="443"/>
    <cellStyle name="Ç¥ÁØ_laroux_2_Sheet1" xfId="444"/>
    <cellStyle name="C￥AØ_laroux_2_Sheet1 2" xfId="1470"/>
    <cellStyle name="Ç¥ÁØ_laroux_2_Sheet1 2" xfId="1471"/>
    <cellStyle name="C￥AØ_laroux_2_Sheet1 3" xfId="1472"/>
    <cellStyle name="Ç¥ÁØ_laroux_2_Sheet1 3" xfId="1473"/>
    <cellStyle name="C￥AØ_laroux_3" xfId="445"/>
    <cellStyle name="Ç¥ÁØ_laroux_3" xfId="446"/>
    <cellStyle name="C￥AØ_laroux_3 2" xfId="1474"/>
    <cellStyle name="Ç¥ÁØ_laroux_3 2" xfId="1475"/>
    <cellStyle name="C￥AØ_laroux_3 3" xfId="1476"/>
    <cellStyle name="Ç¥ÁØ_laroux_3 3" xfId="1477"/>
    <cellStyle name="C￥AØ_laroux_4" xfId="447"/>
    <cellStyle name="Ç¥ÁØ_laroux_4" xfId="448"/>
    <cellStyle name="C￥AØ_laroux_4 2" xfId="1478"/>
    <cellStyle name="Ç¥ÁØ_laroux_4 2" xfId="1479"/>
    <cellStyle name="C￥AØ_laroux_4 3" xfId="1480"/>
    <cellStyle name="Ç¥ÁØ_laroux_4 3" xfId="1481"/>
    <cellStyle name="C￥AØ_laroux_Sheet1" xfId="449"/>
    <cellStyle name="Ç¥ÁØ_laroux_Sheet1" xfId="450"/>
    <cellStyle name="C￥AØ_laroux_Sheet1 2" xfId="1482"/>
    <cellStyle name="Ç¥ÁØ_laroux_Sheet1 2" xfId="1483"/>
    <cellStyle name="C￥AØ_laroux_Sheet1 3" xfId="1484"/>
    <cellStyle name="Ç¥ÁØ_laroux_Sheet1 3" xfId="1485"/>
    <cellStyle name="C￥AØ_Sheet1" xfId="451"/>
    <cellStyle name="Ç¥ÁØ_Sheet1" xfId="452"/>
    <cellStyle name="C￥AØ_Sheet1 2" xfId="1486"/>
    <cellStyle name="Ç¥ÁØ_Sheet1 2" xfId="1487"/>
    <cellStyle name="C￥AØ_Sheet1 3" xfId="1488"/>
    <cellStyle name="Ç¥ÁØ_Sheet1 3" xfId="1489"/>
    <cellStyle name="Calc Currency (0)" xfId="453"/>
    <cellStyle name="Calc Currency (0) 2" xfId="1490"/>
    <cellStyle name="Calculation" xfId="271"/>
    <cellStyle name="Calculation 2" xfId="455"/>
    <cellStyle name="Calculation 2 2" xfId="1491"/>
    <cellStyle name="Calculation 3" xfId="1492"/>
    <cellStyle name="Calculation 4" xfId="454"/>
    <cellStyle name="Calculation_1) 도로시설물" xfId="456"/>
    <cellStyle name="category" xfId="457"/>
    <cellStyle name="category 2" xfId="1493"/>
    <cellStyle name="Check Cell" xfId="272"/>
    <cellStyle name="Check Cell 2" xfId="459"/>
    <cellStyle name="Check Cell 2 2" xfId="1494"/>
    <cellStyle name="Check Cell 3" xfId="1495"/>
    <cellStyle name="Check Cell 4" xfId="458"/>
    <cellStyle name="Check Cell_1) 도로시설물" xfId="460"/>
    <cellStyle name="Comma [0]_ SG&amp;A Bridge " xfId="461"/>
    <cellStyle name="comma zerodec" xfId="462"/>
    <cellStyle name="comma zerodec 2" xfId="1496"/>
    <cellStyle name="Comma_ SG&amp;A Bridge " xfId="463"/>
    <cellStyle name="Copied" xfId="464"/>
    <cellStyle name="Copied 2" xfId="1497"/>
    <cellStyle name="Currency [0]_ SG&amp;A Bridge " xfId="465"/>
    <cellStyle name="Currency_ SG&amp;A Bridge " xfId="466"/>
    <cellStyle name="Currency1" xfId="467"/>
    <cellStyle name="Currency1 2" xfId="1498"/>
    <cellStyle name="Date" xfId="468"/>
    <cellStyle name="Date 2" xfId="1499"/>
    <cellStyle name="Dezimal [0]_laroux" xfId="469"/>
    <cellStyle name="Dezimal_laroux" xfId="470"/>
    <cellStyle name="Dollar (zero dec)" xfId="471"/>
    <cellStyle name="Dollar (zero dec) 2" xfId="1500"/>
    <cellStyle name="Entered" xfId="472"/>
    <cellStyle name="Entered 2" xfId="1501"/>
    <cellStyle name="Explanatory Text" xfId="273"/>
    <cellStyle name="Explanatory Text 2" xfId="474"/>
    <cellStyle name="Explanatory Text 2 2" xfId="1502"/>
    <cellStyle name="Explanatory Text 3" xfId="1503"/>
    <cellStyle name="Explanatory Text 4" xfId="473"/>
    <cellStyle name="Explanatory Text_1) 도로시설물" xfId="475"/>
    <cellStyle name="Fixed" xfId="476"/>
    <cellStyle name="Fixed 2" xfId="1504"/>
    <cellStyle name="Good" xfId="274"/>
    <cellStyle name="Good 2" xfId="478"/>
    <cellStyle name="Good 2 2" xfId="1505"/>
    <cellStyle name="Good 3" xfId="1506"/>
    <cellStyle name="Good 4" xfId="477"/>
    <cellStyle name="Good_1) 도로시설물" xfId="479"/>
    <cellStyle name="Grey" xfId="480"/>
    <cellStyle name="Grey 2" xfId="1507"/>
    <cellStyle name="HEADER" xfId="481"/>
    <cellStyle name="HEADER 2" xfId="1508"/>
    <cellStyle name="Header1" xfId="275"/>
    <cellStyle name="Header1 2" xfId="1509"/>
    <cellStyle name="Header2" xfId="276"/>
    <cellStyle name="Header2 2" xfId="1510"/>
    <cellStyle name="Heading 1" xfId="277"/>
    <cellStyle name="Heading 1 2" xfId="483"/>
    <cellStyle name="Heading 1 2 2" xfId="1511"/>
    <cellStyle name="Heading 1 3" xfId="1512"/>
    <cellStyle name="Heading 1 4" xfId="482"/>
    <cellStyle name="Heading 1_1) 도로시설물" xfId="484"/>
    <cellStyle name="Heading 2" xfId="278"/>
    <cellStyle name="Heading 2 2" xfId="486"/>
    <cellStyle name="Heading 2 2 2" xfId="1513"/>
    <cellStyle name="Heading 2 3" xfId="1514"/>
    <cellStyle name="Heading 2 4" xfId="485"/>
    <cellStyle name="Heading 2_1) 도로시설물" xfId="487"/>
    <cellStyle name="Heading 3" xfId="279"/>
    <cellStyle name="Heading 3 2" xfId="489"/>
    <cellStyle name="Heading 3 2 2" xfId="1515"/>
    <cellStyle name="Heading 3 3" xfId="1516"/>
    <cellStyle name="Heading 3 4" xfId="488"/>
    <cellStyle name="Heading 3_1) 도로시설물" xfId="490"/>
    <cellStyle name="Heading 4" xfId="280"/>
    <cellStyle name="Heading 4 2" xfId="492"/>
    <cellStyle name="Heading 4 2 2" xfId="1517"/>
    <cellStyle name="Heading 4 3" xfId="1518"/>
    <cellStyle name="Heading 4 4" xfId="491"/>
    <cellStyle name="Heading 4_1) 도로시설물" xfId="493"/>
    <cellStyle name="HEADING1" xfId="494"/>
    <cellStyle name="HEADING1 2" xfId="1519"/>
    <cellStyle name="HEADING2" xfId="495"/>
    <cellStyle name="HEADING2 2" xfId="1520"/>
    <cellStyle name="Input" xfId="281"/>
    <cellStyle name="Input [yellow]" xfId="497"/>
    <cellStyle name="Input [yellow] 2" xfId="1521"/>
    <cellStyle name="Input 10" xfId="498"/>
    <cellStyle name="Input 10 2" xfId="1522"/>
    <cellStyle name="Input 11" xfId="499"/>
    <cellStyle name="Input 11 2" xfId="1523"/>
    <cellStyle name="Input 12" xfId="500"/>
    <cellStyle name="Input 12 2" xfId="1524"/>
    <cellStyle name="Input 13" xfId="1525"/>
    <cellStyle name="Input 14" xfId="1526"/>
    <cellStyle name="Input 15" xfId="496"/>
    <cellStyle name="Input 16" xfId="2193"/>
    <cellStyle name="Input 17" xfId="2201"/>
    <cellStyle name="Input 18" xfId="2199"/>
    <cellStyle name="Input 19" xfId="2203"/>
    <cellStyle name="Input 2" xfId="501"/>
    <cellStyle name="Input 2 2" xfId="1527"/>
    <cellStyle name="Input 20" xfId="2194"/>
    <cellStyle name="Input 21" xfId="2200"/>
    <cellStyle name="Input 22" xfId="2204"/>
    <cellStyle name="Input 23" xfId="2202"/>
    <cellStyle name="Input 24" xfId="2198"/>
    <cellStyle name="Input 3" xfId="502"/>
    <cellStyle name="Input 3 2" xfId="1528"/>
    <cellStyle name="Input 4" xfId="503"/>
    <cellStyle name="Input 4 2" xfId="1529"/>
    <cellStyle name="Input 5" xfId="504"/>
    <cellStyle name="Input 5 2" xfId="1530"/>
    <cellStyle name="Input 6" xfId="505"/>
    <cellStyle name="Input 6 2" xfId="1531"/>
    <cellStyle name="Input 7" xfId="506"/>
    <cellStyle name="Input 7 2" xfId="1532"/>
    <cellStyle name="Input 8" xfId="507"/>
    <cellStyle name="Input 8 2" xfId="1533"/>
    <cellStyle name="Input 9" xfId="508"/>
    <cellStyle name="Input 9 2" xfId="1534"/>
    <cellStyle name="Input_1) 도로시설물" xfId="509"/>
    <cellStyle name="Linked Cell" xfId="282"/>
    <cellStyle name="Linked Cell 2" xfId="511"/>
    <cellStyle name="Linked Cell 2 2" xfId="1535"/>
    <cellStyle name="Linked Cell 3" xfId="1536"/>
    <cellStyle name="Linked Cell 4" xfId="510"/>
    <cellStyle name="Linked Cell_1) 도로시설물" xfId="512"/>
    <cellStyle name="Milliers [0]_Arabian Spec" xfId="513"/>
    <cellStyle name="Milliers_Arabian Spec" xfId="514"/>
    <cellStyle name="Model" xfId="515"/>
    <cellStyle name="Model 2" xfId="1537"/>
    <cellStyle name="Mon?aire [0]_Arabian Spec" xfId="516"/>
    <cellStyle name="Mon?aire_Arabian Spec" xfId="517"/>
    <cellStyle name="Neutral" xfId="283"/>
    <cellStyle name="Neutral 2" xfId="519"/>
    <cellStyle name="Neutral 2 2" xfId="1538"/>
    <cellStyle name="Neutral 3" xfId="1539"/>
    <cellStyle name="Neutral 4" xfId="518"/>
    <cellStyle name="Neutral_1) 도로시설물" xfId="520"/>
    <cellStyle name="Normal - Style1" xfId="521"/>
    <cellStyle name="Normal - Style1 2" xfId="1540"/>
    <cellStyle name="Normal_ SG&amp;A Bridge " xfId="522"/>
    <cellStyle name="Note" xfId="284"/>
    <cellStyle name="Note 2" xfId="1541"/>
    <cellStyle name="Output" xfId="285"/>
    <cellStyle name="Output 2" xfId="524"/>
    <cellStyle name="Output 2 2" xfId="1542"/>
    <cellStyle name="Output 3" xfId="1543"/>
    <cellStyle name="Output 4" xfId="523"/>
    <cellStyle name="Output_1) 도로시설물" xfId="525"/>
    <cellStyle name="Percent [2]" xfId="526"/>
    <cellStyle name="Percent [2] 2" xfId="1544"/>
    <cellStyle name="Standard_laroux" xfId="527"/>
    <cellStyle name="subhead" xfId="528"/>
    <cellStyle name="subhead 2" xfId="1545"/>
    <cellStyle name="Title" xfId="286"/>
    <cellStyle name="Title 2" xfId="530"/>
    <cellStyle name="Title 2 2" xfId="1546"/>
    <cellStyle name="Title 3" xfId="1547"/>
    <cellStyle name="Title 4" xfId="529"/>
    <cellStyle name="Title_1) 도로시설물" xfId="531"/>
    <cellStyle name="Total" xfId="287"/>
    <cellStyle name="Total 2" xfId="533"/>
    <cellStyle name="Total 2 2" xfId="1548"/>
    <cellStyle name="Total 3" xfId="1549"/>
    <cellStyle name="Total 4" xfId="532"/>
    <cellStyle name="Total_1) 도로시설물" xfId="534"/>
    <cellStyle name="W?rung [0]_laroux" xfId="535"/>
    <cellStyle name="W?rung_laroux" xfId="536"/>
    <cellStyle name="Warning Text" xfId="288"/>
    <cellStyle name="Warning Text 2" xfId="538"/>
    <cellStyle name="Warning Text 2 2" xfId="1550"/>
    <cellStyle name="Warning Text 3" xfId="1551"/>
    <cellStyle name="Warning Text 4" xfId="537"/>
    <cellStyle name="Warning Text_1) 도로시설물" xfId="539"/>
    <cellStyle name="강조색1 2" xfId="103"/>
    <cellStyle name="강조색1 2 2" xfId="104"/>
    <cellStyle name="강조색1 2 2 2" xfId="1552"/>
    <cellStyle name="강조색1 2 3" xfId="1553"/>
    <cellStyle name="강조색1 2_1) 도로시설물" xfId="540"/>
    <cellStyle name="강조색1 3" xfId="105"/>
    <cellStyle name="강조색1 3 2" xfId="1554"/>
    <cellStyle name="강조색1 4" xfId="106"/>
    <cellStyle name="강조색1 4 2" xfId="1555"/>
    <cellStyle name="강조색1 5" xfId="1556"/>
    <cellStyle name="강조색2 2" xfId="107"/>
    <cellStyle name="강조색2 2 2" xfId="108"/>
    <cellStyle name="강조색2 2 2 2" xfId="1557"/>
    <cellStyle name="강조색2 2 3" xfId="1558"/>
    <cellStyle name="강조색2 2_1) 도로시설물" xfId="541"/>
    <cellStyle name="강조색2 3" xfId="109"/>
    <cellStyle name="강조색2 3 2" xfId="1559"/>
    <cellStyle name="강조색2 4" xfId="110"/>
    <cellStyle name="강조색2 4 2" xfId="1560"/>
    <cellStyle name="강조색2 5" xfId="1561"/>
    <cellStyle name="강조색3 2" xfId="111"/>
    <cellStyle name="강조색3 2 2" xfId="112"/>
    <cellStyle name="강조색3 2 2 2" xfId="1562"/>
    <cellStyle name="강조색3 2 3" xfId="1563"/>
    <cellStyle name="강조색3 2_1) 도로시설물" xfId="542"/>
    <cellStyle name="강조색3 3" xfId="113"/>
    <cellStyle name="강조색3 3 2" xfId="1564"/>
    <cellStyle name="강조색3 4" xfId="114"/>
    <cellStyle name="강조색3 4 2" xfId="1565"/>
    <cellStyle name="강조색3 5" xfId="1566"/>
    <cellStyle name="강조색4 2" xfId="115"/>
    <cellStyle name="강조색4 2 2" xfId="116"/>
    <cellStyle name="강조색4 2 2 2" xfId="1567"/>
    <cellStyle name="강조색4 2 3" xfId="1568"/>
    <cellStyle name="강조색4 2_1) 도로시설물" xfId="543"/>
    <cellStyle name="강조색4 3" xfId="117"/>
    <cellStyle name="강조색4 3 2" xfId="1569"/>
    <cellStyle name="강조색4 4" xfId="118"/>
    <cellStyle name="강조색4 4 2" xfId="1570"/>
    <cellStyle name="강조색4 5" xfId="1571"/>
    <cellStyle name="강조색5 2" xfId="119"/>
    <cellStyle name="강조색5 2 2" xfId="120"/>
    <cellStyle name="강조색5 2 2 2" xfId="1572"/>
    <cellStyle name="강조색5 2 3" xfId="1573"/>
    <cellStyle name="강조색5 3" xfId="121"/>
    <cellStyle name="강조색5 3 2" xfId="1574"/>
    <cellStyle name="강조색5 4" xfId="122"/>
    <cellStyle name="강조색5 4 2" xfId="1575"/>
    <cellStyle name="강조색5 5" xfId="1576"/>
    <cellStyle name="강조색6 2" xfId="123"/>
    <cellStyle name="강조색6 2 2" xfId="124"/>
    <cellStyle name="강조색6 2 2 2" xfId="1577"/>
    <cellStyle name="강조색6 2 3" xfId="1578"/>
    <cellStyle name="강조색6 2_1) 도로시설물" xfId="544"/>
    <cellStyle name="강조색6 3" xfId="125"/>
    <cellStyle name="강조색6 3 2" xfId="1579"/>
    <cellStyle name="강조색6 4" xfId="126"/>
    <cellStyle name="강조색6 4 2" xfId="1580"/>
    <cellStyle name="강조색6 5" xfId="1581"/>
    <cellStyle name="경고문 2" xfId="127"/>
    <cellStyle name="경고문 2 2" xfId="128"/>
    <cellStyle name="경고문 2 2 2" xfId="1582"/>
    <cellStyle name="경고문 2 3" xfId="1583"/>
    <cellStyle name="경고문 3" xfId="129"/>
    <cellStyle name="경고문 3 2" xfId="1584"/>
    <cellStyle name="경고문 4" xfId="130"/>
    <cellStyle name="경고문 4 2" xfId="1585"/>
    <cellStyle name="경고문 5" xfId="1586"/>
    <cellStyle name="계산 2" xfId="131"/>
    <cellStyle name="계산 2 2" xfId="132"/>
    <cellStyle name="계산 2 2 2" xfId="1587"/>
    <cellStyle name="계산 2 3" xfId="1588"/>
    <cellStyle name="계산 2_1) 도로시설물" xfId="545"/>
    <cellStyle name="계산 3" xfId="133"/>
    <cellStyle name="계산 3 2" xfId="1589"/>
    <cellStyle name="계산 4" xfId="134"/>
    <cellStyle name="계산 4 2" xfId="1590"/>
    <cellStyle name="계산 5" xfId="1591"/>
    <cellStyle name="고정소숫점" xfId="546"/>
    <cellStyle name="고정소숫점 2" xfId="1592"/>
    <cellStyle name="고정출력1" xfId="547"/>
    <cellStyle name="고정출력1 2" xfId="1593"/>
    <cellStyle name="고정출력2" xfId="548"/>
    <cellStyle name="고정출력2 2" xfId="1594"/>
    <cellStyle name="과정별배정" xfId="549"/>
    <cellStyle name="과정별배정 2" xfId="1595"/>
    <cellStyle name="나쁨 2" xfId="135"/>
    <cellStyle name="나쁨 2 2" xfId="136"/>
    <cellStyle name="나쁨 2 2 2" xfId="1596"/>
    <cellStyle name="나쁨 2 3" xfId="1597"/>
    <cellStyle name="나쁨 2_1) 도로시설물" xfId="550"/>
    <cellStyle name="나쁨 3" xfId="137"/>
    <cellStyle name="나쁨 3 2" xfId="1598"/>
    <cellStyle name="나쁨 4" xfId="138"/>
    <cellStyle name="나쁨 4 2" xfId="1599"/>
    <cellStyle name="나쁨 5" xfId="1600"/>
    <cellStyle name="날짜" xfId="551"/>
    <cellStyle name="날짜 2" xfId="1601"/>
    <cellStyle name="달러" xfId="552"/>
    <cellStyle name="달러 2" xfId="1602"/>
    <cellStyle name="똿뗦먛귟 [0.00]_NT Server " xfId="553"/>
    <cellStyle name="똿뗦먛귟_NT Server " xfId="554"/>
    <cellStyle name="메모 10" xfId="829"/>
    <cellStyle name="메모 10 2" xfId="1603"/>
    <cellStyle name="메모 10 3" xfId="1604"/>
    <cellStyle name="메모 10 4" xfId="1605"/>
    <cellStyle name="메모 10 5" xfId="2232"/>
    <cellStyle name="메모 11" xfId="830"/>
    <cellStyle name="메모 11 2" xfId="1606"/>
    <cellStyle name="메모 11 3" xfId="1607"/>
    <cellStyle name="메모 11 4" xfId="1608"/>
    <cellStyle name="메모 11 5" xfId="2233"/>
    <cellStyle name="메모 12" xfId="831"/>
    <cellStyle name="메모 12 2" xfId="1609"/>
    <cellStyle name="메모 12 3" xfId="1610"/>
    <cellStyle name="메모 12 4" xfId="2234"/>
    <cellStyle name="메모 13" xfId="832"/>
    <cellStyle name="메모 13 2" xfId="1611"/>
    <cellStyle name="메모 13 3" xfId="1612"/>
    <cellStyle name="메모 13 4" xfId="2235"/>
    <cellStyle name="메모 14" xfId="833"/>
    <cellStyle name="메모 14 2" xfId="1613"/>
    <cellStyle name="메모 14 3" xfId="1614"/>
    <cellStyle name="메모 14 4" xfId="2236"/>
    <cellStyle name="메모 15" xfId="834"/>
    <cellStyle name="메모 15 2" xfId="1615"/>
    <cellStyle name="메모 15 3" xfId="1616"/>
    <cellStyle name="메모 15 4" xfId="2237"/>
    <cellStyle name="메모 16" xfId="835"/>
    <cellStyle name="메모 16 2" xfId="1617"/>
    <cellStyle name="메모 16 3" xfId="1618"/>
    <cellStyle name="메모 16 4" xfId="2238"/>
    <cellStyle name="메모 17" xfId="836"/>
    <cellStyle name="메모 17 2" xfId="1619"/>
    <cellStyle name="메모 17 3" xfId="1620"/>
    <cellStyle name="메모 17 4" xfId="2239"/>
    <cellStyle name="메모 18" xfId="837"/>
    <cellStyle name="메모 18 2" xfId="1621"/>
    <cellStyle name="메모 18 3" xfId="1622"/>
    <cellStyle name="메모 18 4" xfId="2240"/>
    <cellStyle name="메모 19" xfId="838"/>
    <cellStyle name="메모 19 2" xfId="1623"/>
    <cellStyle name="메모 19 3" xfId="1624"/>
    <cellStyle name="메모 19 4" xfId="2241"/>
    <cellStyle name="메모 2" xfId="139"/>
    <cellStyle name="메모 2 10" xfId="1625"/>
    <cellStyle name="메모 2 11" xfId="2195"/>
    <cellStyle name="메모 2 2" xfId="140"/>
    <cellStyle name="메모 2 2 2" xfId="141"/>
    <cellStyle name="메모 2 2 2 2" xfId="1626"/>
    <cellStyle name="메모 2 2 3" xfId="1627"/>
    <cellStyle name="메모 2 2_1) 도로시설물" xfId="555"/>
    <cellStyle name="메모 2 3" xfId="142"/>
    <cellStyle name="메모 2 3 2" xfId="1628"/>
    <cellStyle name="메모 2 3 3" xfId="839"/>
    <cellStyle name="메모 2 4" xfId="1629"/>
    <cellStyle name="메모 2 5" xfId="1630"/>
    <cellStyle name="메모 2 6" xfId="1631"/>
    <cellStyle name="메모 2 7" xfId="1632"/>
    <cellStyle name="메모 2 8" xfId="1633"/>
    <cellStyle name="메모 2 9" xfId="1634"/>
    <cellStyle name="메모 2_1) 도로시설물" xfId="556"/>
    <cellStyle name="메모 20" xfId="840"/>
    <cellStyle name="메모 20 2" xfId="1635"/>
    <cellStyle name="메모 20 3" xfId="1636"/>
    <cellStyle name="메모 20 4" xfId="2242"/>
    <cellStyle name="메모 21" xfId="841"/>
    <cellStyle name="메모 21 2" xfId="1637"/>
    <cellStyle name="메모 21 3" xfId="1638"/>
    <cellStyle name="메모 21 4" xfId="2243"/>
    <cellStyle name="메모 22" xfId="842"/>
    <cellStyle name="메모 22 2" xfId="1639"/>
    <cellStyle name="메모 22 3" xfId="1640"/>
    <cellStyle name="메모 22 4" xfId="2244"/>
    <cellStyle name="메모 23" xfId="843"/>
    <cellStyle name="메모 23 2" xfId="1641"/>
    <cellStyle name="메모 23 3" xfId="1642"/>
    <cellStyle name="메모 23 4" xfId="2245"/>
    <cellStyle name="메모 24" xfId="844"/>
    <cellStyle name="메모 24 2" xfId="1643"/>
    <cellStyle name="메모 24 3" xfId="1644"/>
    <cellStyle name="메모 24 4" xfId="2246"/>
    <cellStyle name="메모 25" xfId="845"/>
    <cellStyle name="메모 25 2" xfId="1645"/>
    <cellStyle name="메모 25 3" xfId="1646"/>
    <cellStyle name="메모 25 4" xfId="2247"/>
    <cellStyle name="메모 26" xfId="846"/>
    <cellStyle name="메모 26 2" xfId="2248"/>
    <cellStyle name="메모 27" xfId="847"/>
    <cellStyle name="메모 27 2" xfId="2249"/>
    <cellStyle name="메모 28" xfId="848"/>
    <cellStyle name="메모 28 2" xfId="2250"/>
    <cellStyle name="메모 29" xfId="849"/>
    <cellStyle name="메모 29 2" xfId="2251"/>
    <cellStyle name="메모 3" xfId="143"/>
    <cellStyle name="메모 3 2" xfId="144"/>
    <cellStyle name="메모 3 2 2" xfId="1647"/>
    <cellStyle name="메모 3 3" xfId="1648"/>
    <cellStyle name="메모 3 4" xfId="1649"/>
    <cellStyle name="메모 3 5" xfId="1650"/>
    <cellStyle name="메모 3_1) 도로시설물" xfId="557"/>
    <cellStyle name="메모 30" xfId="850"/>
    <cellStyle name="메모 30 2" xfId="2252"/>
    <cellStyle name="메모 31" xfId="851"/>
    <cellStyle name="메모 31 2" xfId="2253"/>
    <cellStyle name="메모 32" xfId="852"/>
    <cellStyle name="메모 32 2" xfId="2254"/>
    <cellStyle name="메모 33" xfId="853"/>
    <cellStyle name="메모 33 2" xfId="2255"/>
    <cellStyle name="메모 34" xfId="854"/>
    <cellStyle name="메모 34 2" xfId="2256"/>
    <cellStyle name="메모 35" xfId="855"/>
    <cellStyle name="메모 35 2" xfId="2257"/>
    <cellStyle name="메모 36" xfId="856"/>
    <cellStyle name="메모 36 2" xfId="2258"/>
    <cellStyle name="메모 37" xfId="857"/>
    <cellStyle name="메모 37 2" xfId="2259"/>
    <cellStyle name="메모 38" xfId="858"/>
    <cellStyle name="메모 38 2" xfId="2260"/>
    <cellStyle name="메모 39" xfId="859"/>
    <cellStyle name="메모 39 2" xfId="2261"/>
    <cellStyle name="메모 4" xfId="145"/>
    <cellStyle name="메모 4 2" xfId="1651"/>
    <cellStyle name="메모 4 3" xfId="1652"/>
    <cellStyle name="메모 4 4" xfId="1653"/>
    <cellStyle name="메모 4 5" xfId="1654"/>
    <cellStyle name="메모 4 6" xfId="860"/>
    <cellStyle name="메모 4 6 2" xfId="2262"/>
    <cellStyle name="메모 40" xfId="861"/>
    <cellStyle name="메모 40 2" xfId="2263"/>
    <cellStyle name="메모 41" xfId="862"/>
    <cellStyle name="메모 41 2" xfId="2264"/>
    <cellStyle name="메모 42" xfId="863"/>
    <cellStyle name="메모 42 2" xfId="2265"/>
    <cellStyle name="메모 43" xfId="864"/>
    <cellStyle name="메모 43 2" xfId="2266"/>
    <cellStyle name="메모 44" xfId="865"/>
    <cellStyle name="메모 44 2" xfId="2267"/>
    <cellStyle name="메모 45" xfId="866"/>
    <cellStyle name="메모 45 2" xfId="2268"/>
    <cellStyle name="메모 46" xfId="867"/>
    <cellStyle name="메모 46 2" xfId="2269"/>
    <cellStyle name="메모 47" xfId="868"/>
    <cellStyle name="메모 47 2" xfId="2270"/>
    <cellStyle name="메모 48" xfId="869"/>
    <cellStyle name="메모 48 2" xfId="2271"/>
    <cellStyle name="메모 49" xfId="870"/>
    <cellStyle name="메모 49 2" xfId="2272"/>
    <cellStyle name="메모 5" xfId="871"/>
    <cellStyle name="메모 5 2" xfId="1655"/>
    <cellStyle name="메모 5 3" xfId="1656"/>
    <cellStyle name="메모 5 4" xfId="1657"/>
    <cellStyle name="메모 5 5" xfId="1658"/>
    <cellStyle name="메모 5 6" xfId="2273"/>
    <cellStyle name="메모 50" xfId="872"/>
    <cellStyle name="메모 50 2" xfId="2274"/>
    <cellStyle name="메모 51" xfId="873"/>
    <cellStyle name="메모 51 2" xfId="2275"/>
    <cellStyle name="메모 52" xfId="874"/>
    <cellStyle name="메모 52 2" xfId="2276"/>
    <cellStyle name="메모 53" xfId="875"/>
    <cellStyle name="메모 53 2" xfId="2277"/>
    <cellStyle name="메모 54" xfId="876"/>
    <cellStyle name="메모 54 2" xfId="2278"/>
    <cellStyle name="메모 55" xfId="877"/>
    <cellStyle name="메모 55 2" xfId="2279"/>
    <cellStyle name="메모 56" xfId="878"/>
    <cellStyle name="메모 56 2" xfId="2280"/>
    <cellStyle name="메모 57" xfId="879"/>
    <cellStyle name="메모 57 2" xfId="2281"/>
    <cellStyle name="메모 58" xfId="880"/>
    <cellStyle name="메모 58 2" xfId="2282"/>
    <cellStyle name="메모 59" xfId="881"/>
    <cellStyle name="메모 59 2" xfId="2283"/>
    <cellStyle name="메모 6" xfId="882"/>
    <cellStyle name="메모 6 2" xfId="1659"/>
    <cellStyle name="메모 6 3" xfId="1660"/>
    <cellStyle name="메모 6 4" xfId="1661"/>
    <cellStyle name="메모 6 5" xfId="2284"/>
    <cellStyle name="메모 60" xfId="883"/>
    <cellStyle name="메모 60 2" xfId="2285"/>
    <cellStyle name="메모 61" xfId="884"/>
    <cellStyle name="메모 61 2" xfId="2286"/>
    <cellStyle name="메모 62" xfId="885"/>
    <cellStyle name="메모 62 2" xfId="2287"/>
    <cellStyle name="메모 63" xfId="886"/>
    <cellStyle name="메모 63 2" xfId="2288"/>
    <cellStyle name="메모 64" xfId="887"/>
    <cellStyle name="메모 64 2" xfId="2289"/>
    <cellStyle name="메모 65" xfId="888"/>
    <cellStyle name="메모 65 2" xfId="2290"/>
    <cellStyle name="메모 66" xfId="889"/>
    <cellStyle name="메모 66 2" xfId="2291"/>
    <cellStyle name="메모 67" xfId="890"/>
    <cellStyle name="메모 67 2" xfId="2292"/>
    <cellStyle name="메모 68" xfId="891"/>
    <cellStyle name="메모 68 2" xfId="2293"/>
    <cellStyle name="메모 69" xfId="892"/>
    <cellStyle name="메모 69 2" xfId="2294"/>
    <cellStyle name="메모 7" xfId="893"/>
    <cellStyle name="메모 7 2" xfId="1662"/>
    <cellStyle name="메모 7 3" xfId="1663"/>
    <cellStyle name="메모 7 4" xfId="1664"/>
    <cellStyle name="메모 7 5" xfId="2295"/>
    <cellStyle name="메모 70" xfId="894"/>
    <cellStyle name="메모 70 2" xfId="2296"/>
    <cellStyle name="메모 71" xfId="895"/>
    <cellStyle name="메모 71 2" xfId="2297"/>
    <cellStyle name="메모 72" xfId="896"/>
    <cellStyle name="메모 72 2" xfId="2298"/>
    <cellStyle name="메모 73" xfId="897"/>
    <cellStyle name="메모 73 2" xfId="2299"/>
    <cellStyle name="메모 74" xfId="898"/>
    <cellStyle name="메모 74 2" xfId="2300"/>
    <cellStyle name="메모 75" xfId="899"/>
    <cellStyle name="메모 75 2" xfId="2301"/>
    <cellStyle name="메모 76" xfId="900"/>
    <cellStyle name="메모 76 2" xfId="2302"/>
    <cellStyle name="메모 77" xfId="901"/>
    <cellStyle name="메모 77 2" xfId="2303"/>
    <cellStyle name="메모 78" xfId="902"/>
    <cellStyle name="메모 78 2" xfId="2304"/>
    <cellStyle name="메모 79" xfId="903"/>
    <cellStyle name="메모 79 2" xfId="2305"/>
    <cellStyle name="메모 8" xfId="904"/>
    <cellStyle name="메모 8 2" xfId="1665"/>
    <cellStyle name="메모 8 3" xfId="1666"/>
    <cellStyle name="메모 8 4" xfId="1667"/>
    <cellStyle name="메모 8 5" xfId="2306"/>
    <cellStyle name="메모 80" xfId="905"/>
    <cellStyle name="메모 80 2" xfId="2307"/>
    <cellStyle name="메모 81" xfId="906"/>
    <cellStyle name="메모 81 2" xfId="2308"/>
    <cellStyle name="메모 82" xfId="907"/>
    <cellStyle name="메모 82 2" xfId="2309"/>
    <cellStyle name="메모 83" xfId="908"/>
    <cellStyle name="메모 83 2" xfId="2310"/>
    <cellStyle name="메모 84" xfId="909"/>
    <cellStyle name="메모 84 2" xfId="2311"/>
    <cellStyle name="메모 85" xfId="910"/>
    <cellStyle name="메모 85 2" xfId="2312"/>
    <cellStyle name="메모 86" xfId="911"/>
    <cellStyle name="메모 86 2" xfId="2313"/>
    <cellStyle name="메모 87" xfId="912"/>
    <cellStyle name="메모 87 2" xfId="2314"/>
    <cellStyle name="메모 9" xfId="913"/>
    <cellStyle name="메모 9 2" xfId="1668"/>
    <cellStyle name="메모 9 3" xfId="1669"/>
    <cellStyle name="메모 9 4" xfId="1670"/>
    <cellStyle name="메모 9 5" xfId="2315"/>
    <cellStyle name="믅됞 [0.00]_NT Server " xfId="558"/>
    <cellStyle name="믅됞_NT Server " xfId="559"/>
    <cellStyle name="백분율 2" xfId="560"/>
    <cellStyle name="백분율 2 2" xfId="561"/>
    <cellStyle name="백분율 2 2 2" xfId="1671"/>
    <cellStyle name="백분율 2 3" xfId="1672"/>
    <cellStyle name="백분율 3" xfId="562"/>
    <cellStyle name="백분율 3 2" xfId="1673"/>
    <cellStyle name="백분율 4" xfId="563"/>
    <cellStyle name="보통 2" xfId="146"/>
    <cellStyle name="보통 2 2" xfId="147"/>
    <cellStyle name="보통 2 2 2" xfId="1674"/>
    <cellStyle name="보통 2 3" xfId="1675"/>
    <cellStyle name="보통 2_1) 도로시설물" xfId="564"/>
    <cellStyle name="보통 3" xfId="148"/>
    <cellStyle name="보통 3 2" xfId="1676"/>
    <cellStyle name="보통 4" xfId="149"/>
    <cellStyle name="보통 4 2" xfId="1677"/>
    <cellStyle name="보통 5" xfId="1678"/>
    <cellStyle name="뷭?_빟랹둴봃섟 " xfId="565"/>
    <cellStyle name="설명 텍스트 2" xfId="150"/>
    <cellStyle name="설명 텍스트 2 2" xfId="151"/>
    <cellStyle name="설명 텍스트 2 2 2" xfId="1679"/>
    <cellStyle name="설명 텍스트 2 3" xfId="1680"/>
    <cellStyle name="설명 텍스트 3" xfId="152"/>
    <cellStyle name="설명 텍스트 3 2" xfId="1681"/>
    <cellStyle name="설명 텍스트 4" xfId="153"/>
    <cellStyle name="설명 텍스트 4 2" xfId="1682"/>
    <cellStyle name="설명 텍스트 5" xfId="1683"/>
    <cellStyle name="셀 확인 2" xfId="154"/>
    <cellStyle name="셀 확인 2 2" xfId="155"/>
    <cellStyle name="셀 확인 2 2 2" xfId="1684"/>
    <cellStyle name="셀 확인 2 3" xfId="1685"/>
    <cellStyle name="셀 확인 2_1) 도로시설물" xfId="566"/>
    <cellStyle name="셀 확인 3" xfId="156"/>
    <cellStyle name="셀 확인 3 2" xfId="1686"/>
    <cellStyle name="셀 확인 4" xfId="157"/>
    <cellStyle name="셀 확인 4 2" xfId="1687"/>
    <cellStyle name="셀 확인 5" xfId="1688"/>
    <cellStyle name="숫자(R)" xfId="567"/>
    <cellStyle name="숫자(R) 2" xfId="1689"/>
    <cellStyle name="쉼표 [0]" xfId="158" builtinId="6"/>
    <cellStyle name="쉼표 [0] 10" xfId="159"/>
    <cellStyle name="쉼표 [0] 10 2" xfId="568"/>
    <cellStyle name="쉼표 [0] 10 2 2" xfId="1690"/>
    <cellStyle name="쉼표 [0] 10 3" xfId="569"/>
    <cellStyle name="쉼표 [0] 10 3 2" xfId="570"/>
    <cellStyle name="쉼표 [0] 10 4" xfId="1691"/>
    <cellStyle name="쉼표 [0] 10 5" xfId="1692"/>
    <cellStyle name="쉼표 [0] 11" xfId="160"/>
    <cellStyle name="쉼표 [0] 11 2" xfId="1693"/>
    <cellStyle name="쉼표 [0] 12" xfId="161"/>
    <cellStyle name="쉼표 [0] 12 2" xfId="1694"/>
    <cellStyle name="쉼표 [0] 12 3" xfId="1695"/>
    <cellStyle name="쉼표 [0] 12 4" xfId="1696"/>
    <cellStyle name="쉼표 [0] 12 5" xfId="1697"/>
    <cellStyle name="쉼표 [0] 13" xfId="162"/>
    <cellStyle name="쉼표 [0] 13 10" xfId="571"/>
    <cellStyle name="쉼표 [0] 13 10 2" xfId="1698"/>
    <cellStyle name="쉼표 [0] 13 11" xfId="572"/>
    <cellStyle name="쉼표 [0] 13 11 2" xfId="740"/>
    <cellStyle name="쉼표 [0] 13 2" xfId="573"/>
    <cellStyle name="쉼표 [0] 13 2 2" xfId="1699"/>
    <cellStyle name="쉼표 [0] 13 3" xfId="291"/>
    <cellStyle name="쉼표 [0] 13 4" xfId="741"/>
    <cellStyle name="쉼표 [0] 13 5" xfId="742"/>
    <cellStyle name="쉼표 [0] 13 6" xfId="574"/>
    <cellStyle name="쉼표 [0] 13 6 2" xfId="1700"/>
    <cellStyle name="쉼표 [0] 13 7" xfId="575"/>
    <cellStyle name="쉼표 [0] 13 7 2" xfId="1701"/>
    <cellStyle name="쉼표 [0] 13 8" xfId="576"/>
    <cellStyle name="쉼표 [0] 13 8 2" xfId="1702"/>
    <cellStyle name="쉼표 [0] 13 9" xfId="577"/>
    <cellStyle name="쉼표 [0] 13 9 2" xfId="1703"/>
    <cellStyle name="쉼표 [0] 14" xfId="578"/>
    <cellStyle name="쉼표 [0] 14 2" xfId="579"/>
    <cellStyle name="쉼표 [0] 14 2 2" xfId="1704"/>
    <cellStyle name="쉼표 [0] 14 3" xfId="1705"/>
    <cellStyle name="쉼표 [0] 14 4" xfId="1706"/>
    <cellStyle name="쉼표 [0] 14 5" xfId="1707"/>
    <cellStyle name="쉼표 [0] 15" xfId="163"/>
    <cellStyle name="쉼표 [0] 15 2" xfId="1708"/>
    <cellStyle name="쉼표 [0] 15 3" xfId="1709"/>
    <cellStyle name="쉼표 [0] 15 4" xfId="1710"/>
    <cellStyle name="쉼표 [0] 16" xfId="580"/>
    <cellStyle name="쉼표 [0] 16 2" xfId="1711"/>
    <cellStyle name="쉼표 [0] 16 3" xfId="1712"/>
    <cellStyle name="쉼표 [0] 16 4" xfId="1713"/>
    <cellStyle name="쉼표 [0] 16 5" xfId="1714"/>
    <cellStyle name="쉼표 [0] 17" xfId="581"/>
    <cellStyle name="쉼표 [0] 17 2" xfId="1715"/>
    <cellStyle name="쉼표 [0] 17 3" xfId="1716"/>
    <cellStyle name="쉼표 [0] 17 4" xfId="1717"/>
    <cellStyle name="쉼표 [0] 17 5" xfId="1718"/>
    <cellStyle name="쉼표 [0] 18" xfId="582"/>
    <cellStyle name="쉼표 [0] 18 2" xfId="1719"/>
    <cellStyle name="쉼표 [0] 18 3" xfId="1720"/>
    <cellStyle name="쉼표 [0] 18 4" xfId="1721"/>
    <cellStyle name="쉼표 [0] 18 5" xfId="1722"/>
    <cellStyle name="쉼표 [0] 19" xfId="583"/>
    <cellStyle name="쉼표 [0] 19 2" xfId="1723"/>
    <cellStyle name="쉼표 [0] 19 3" xfId="1724"/>
    <cellStyle name="쉼표 [0] 19 4" xfId="1725"/>
    <cellStyle name="쉼표 [0] 19 5" xfId="1726"/>
    <cellStyle name="쉼표 [0] 2" xfId="164"/>
    <cellStyle name="쉼표 [0] 2 10" xfId="584"/>
    <cellStyle name="쉼표 [0] 2 10 2" xfId="585"/>
    <cellStyle name="쉼표 [0] 2 10 2 2" xfId="1727"/>
    <cellStyle name="쉼표 [0] 2 10 3" xfId="1728"/>
    <cellStyle name="쉼표 [0] 2 11" xfId="586"/>
    <cellStyle name="쉼표 [0] 2 12" xfId="1729"/>
    <cellStyle name="쉼표 [0] 2 2" xfId="165"/>
    <cellStyle name="쉼표 [0] 2 2 2" xfId="166"/>
    <cellStyle name="쉼표 [0] 2 2 2 2" xfId="587"/>
    <cellStyle name="쉼표 [0] 2 2 2 2 2" xfId="1730"/>
    <cellStyle name="쉼표 [0] 2 2 2 3" xfId="588"/>
    <cellStyle name="쉼표 [0] 2 2 2 3 2" xfId="1731"/>
    <cellStyle name="쉼표 [0] 2 2 2 4" xfId="1732"/>
    <cellStyle name="쉼표 [0] 2 2 3" xfId="167"/>
    <cellStyle name="쉼표 [0] 2 2 3 2" xfId="1733"/>
    <cellStyle name="쉼표 [0] 2 2 3 3" xfId="589"/>
    <cellStyle name="쉼표 [0] 2 2 4" xfId="168"/>
    <cellStyle name="쉼표 [0] 2 2 4 2" xfId="1734"/>
    <cellStyle name="쉼표 [0] 2 2 4 3" xfId="590"/>
    <cellStyle name="쉼표 [0] 2 2 5" xfId="591"/>
    <cellStyle name="쉼표 [0] 2 2 5 2" xfId="1735"/>
    <cellStyle name="쉼표 [0] 2 2 6" xfId="1736"/>
    <cellStyle name="쉼표 [0] 2 2_1) 도로시설물" xfId="592"/>
    <cellStyle name="쉼표 [0] 2 3" xfId="169"/>
    <cellStyle name="쉼표 [0] 2 3 2" xfId="170"/>
    <cellStyle name="쉼표 [0] 2 3 2 2" xfId="1737"/>
    <cellStyle name="쉼표 [0] 2 3 3" xfId="171"/>
    <cellStyle name="쉼표 [0] 2 3 3 2" xfId="1738"/>
    <cellStyle name="쉼표 [0] 2 3_1) 도로시설물" xfId="593"/>
    <cellStyle name="쉼표 [0] 2 4" xfId="172"/>
    <cellStyle name="쉼표 [0] 2 4 2" xfId="594"/>
    <cellStyle name="쉼표 [0] 2 4 2 2" xfId="1739"/>
    <cellStyle name="쉼표 [0] 2 4 3" xfId="595"/>
    <cellStyle name="쉼표 [0] 2 4 3 2" xfId="1740"/>
    <cellStyle name="쉼표 [0] 2 4 4" xfId="1741"/>
    <cellStyle name="쉼표 [0] 2 5" xfId="173"/>
    <cellStyle name="쉼표 [0] 2 5 2" xfId="597"/>
    <cellStyle name="쉼표 [0] 2 5 3" xfId="1742"/>
    <cellStyle name="쉼표 [0] 2 5 4" xfId="596"/>
    <cellStyle name="쉼표 [0] 2 6" xfId="598"/>
    <cellStyle name="쉼표 [0] 2 6 2" xfId="1743"/>
    <cellStyle name="쉼표 [0] 2 7" xfId="599"/>
    <cellStyle name="쉼표 [0] 2 7 2" xfId="1744"/>
    <cellStyle name="쉼표 [0] 2 8" xfId="600"/>
    <cellStyle name="쉼표 [0] 2 8 2" xfId="1745"/>
    <cellStyle name="쉼표 [0] 2 9" xfId="601"/>
    <cellStyle name="쉼표 [0] 2 9 2" xfId="602"/>
    <cellStyle name="쉼표 [0] 2 9 2 2" xfId="1746"/>
    <cellStyle name="쉼표 [0] 2 9 3" xfId="1747"/>
    <cellStyle name="쉼표 [0] 2_(완료)통계연보자료_사업체(출판인쇄기록매체등)이병우" xfId="603"/>
    <cellStyle name="쉼표 [0] 20" xfId="604"/>
    <cellStyle name="쉼표 [0] 20 2" xfId="1748"/>
    <cellStyle name="쉼표 [0] 20 3" xfId="1749"/>
    <cellStyle name="쉼표 [0] 20 4" xfId="1750"/>
    <cellStyle name="쉼표 [0] 20 5" xfId="1751"/>
    <cellStyle name="쉼표 [0] 21" xfId="605"/>
    <cellStyle name="쉼표 [0] 21 2" xfId="1752"/>
    <cellStyle name="쉼표 [0] 21 3" xfId="1753"/>
    <cellStyle name="쉼표 [0] 21 4" xfId="1754"/>
    <cellStyle name="쉼표 [0] 22" xfId="606"/>
    <cellStyle name="쉼표 [0] 22 2" xfId="1755"/>
    <cellStyle name="쉼표 [0] 22 3" xfId="1756"/>
    <cellStyle name="쉼표 [0] 22 4" xfId="1757"/>
    <cellStyle name="쉼표 [0] 23" xfId="607"/>
    <cellStyle name="쉼표 [0] 23 2" xfId="1758"/>
    <cellStyle name="쉼표 [0] 23 3" xfId="1759"/>
    <cellStyle name="쉼표 [0] 23 4" xfId="1760"/>
    <cellStyle name="쉼표 [0] 24" xfId="608"/>
    <cellStyle name="쉼표 [0] 24 2" xfId="1761"/>
    <cellStyle name="쉼표 [0] 24 3" xfId="1762"/>
    <cellStyle name="쉼표 [0] 24 4" xfId="1763"/>
    <cellStyle name="쉼표 [0] 25" xfId="609"/>
    <cellStyle name="쉼표 [0] 25 2" xfId="1764"/>
    <cellStyle name="쉼표 [0] 25 3" xfId="1765"/>
    <cellStyle name="쉼표 [0] 25 4" xfId="1766"/>
    <cellStyle name="쉼표 [0] 26" xfId="610"/>
    <cellStyle name="쉼표 [0] 26 2" xfId="1767"/>
    <cellStyle name="쉼표 [0] 27" xfId="611"/>
    <cellStyle name="쉼표 [0] 27 2" xfId="1768"/>
    <cellStyle name="쉼표 [0] 28" xfId="612"/>
    <cellStyle name="쉼표 [0] 28 2" xfId="1769"/>
    <cellStyle name="쉼표 [0] 29" xfId="613"/>
    <cellStyle name="쉼표 [0] 29 2" xfId="1770"/>
    <cellStyle name="쉼표 [0] 3" xfId="174"/>
    <cellStyle name="쉼표 [0] 3 10" xfId="1771"/>
    <cellStyle name="쉼표 [0] 3 2" xfId="175"/>
    <cellStyle name="쉼표 [0] 3 2 10" xfId="1772"/>
    <cellStyle name="쉼표 [0] 3 2 11" xfId="2196"/>
    <cellStyle name="쉼표 [0] 3 2 2" xfId="176"/>
    <cellStyle name="쉼표 [0] 3 2 2 2" xfId="615"/>
    <cellStyle name="쉼표 [0] 3 2 2 2 2" xfId="1773"/>
    <cellStyle name="쉼표 [0] 3 2 2 3" xfId="1774"/>
    <cellStyle name="쉼표 [0] 3 2 2 4" xfId="614"/>
    <cellStyle name="쉼표 [0] 3 2 2_1) 도로시설물" xfId="616"/>
    <cellStyle name="쉼표 [0] 3 2 3" xfId="177"/>
    <cellStyle name="쉼표 [0] 3 2 3 2" xfId="1775"/>
    <cellStyle name="쉼표 [0] 3 2 3 3" xfId="617"/>
    <cellStyle name="쉼표 [0] 3 2 4" xfId="1776"/>
    <cellStyle name="쉼표 [0] 3 2 5" xfId="1777"/>
    <cellStyle name="쉼표 [0] 3 2 6" xfId="1778"/>
    <cellStyle name="쉼표 [0] 3 2 7" xfId="1779"/>
    <cellStyle name="쉼표 [0] 3 2 8" xfId="1780"/>
    <cellStyle name="쉼표 [0] 3 2 9" xfId="1781"/>
    <cellStyle name="쉼표 [0] 3 3" xfId="618"/>
    <cellStyle name="쉼표 [0] 3 3 2" xfId="619"/>
    <cellStyle name="쉼표 [0] 3 3 2 2" xfId="1782"/>
    <cellStyle name="쉼표 [0] 3 3 3" xfId="620"/>
    <cellStyle name="쉼표 [0] 3 3 3 2" xfId="1783"/>
    <cellStyle name="쉼표 [0] 3 3 4" xfId="1784"/>
    <cellStyle name="쉼표 [0] 3 4" xfId="621"/>
    <cellStyle name="쉼표 [0] 3 4 2" xfId="1785"/>
    <cellStyle name="쉼표 [0] 3 5" xfId="622"/>
    <cellStyle name="쉼표 [0] 3 5 2" xfId="1786"/>
    <cellStyle name="쉼표 [0] 3 6" xfId="1787"/>
    <cellStyle name="쉼표 [0] 3 7" xfId="1788"/>
    <cellStyle name="쉼표 [0] 3 8" xfId="1789"/>
    <cellStyle name="쉼표 [0] 3 9" xfId="1790"/>
    <cellStyle name="쉼표 [0] 3_13.환경(2011)" xfId="623"/>
    <cellStyle name="쉼표 [0] 30" xfId="624"/>
    <cellStyle name="쉼표 [0] 30 2" xfId="1791"/>
    <cellStyle name="쉼표 [0] 31" xfId="625"/>
    <cellStyle name="쉼표 [0] 31 2" xfId="1792"/>
    <cellStyle name="쉼표 [0] 32" xfId="626"/>
    <cellStyle name="쉼표 [0] 32 2" xfId="1793"/>
    <cellStyle name="쉼표 [0] 33" xfId="627"/>
    <cellStyle name="쉼표 [0] 33 10" xfId="2206"/>
    <cellStyle name="쉼표 [0] 33 2" xfId="914"/>
    <cellStyle name="쉼표 [0] 33 2 2" xfId="915"/>
    <cellStyle name="쉼표 [0] 33 2 2 2" xfId="1794"/>
    <cellStyle name="쉼표 [0] 33 2 2 2 2" xfId="2432"/>
    <cellStyle name="쉼표 [0] 33 2 2 3" xfId="2317"/>
    <cellStyle name="쉼표 [0] 33 2 3" xfId="916"/>
    <cellStyle name="쉼표 [0] 33 2 3 2" xfId="1795"/>
    <cellStyle name="쉼표 [0] 33 2 3 2 2" xfId="2433"/>
    <cellStyle name="쉼표 [0] 33 2 3 3" xfId="2318"/>
    <cellStyle name="쉼표 [0] 33 2 4" xfId="1796"/>
    <cellStyle name="쉼표 [0] 33 2 4 2" xfId="2434"/>
    <cellStyle name="쉼표 [0] 33 2 5" xfId="2316"/>
    <cellStyle name="쉼표 [0] 33 3" xfId="917"/>
    <cellStyle name="쉼표 [0] 33 3 2" xfId="918"/>
    <cellStyle name="쉼표 [0] 33 3 2 2" xfId="1797"/>
    <cellStyle name="쉼표 [0] 33 3 2 2 2" xfId="2435"/>
    <cellStyle name="쉼표 [0] 33 3 2 3" xfId="2320"/>
    <cellStyle name="쉼표 [0] 33 3 3" xfId="919"/>
    <cellStyle name="쉼표 [0] 33 3 3 2" xfId="1798"/>
    <cellStyle name="쉼표 [0] 33 3 3 2 2" xfId="2436"/>
    <cellStyle name="쉼표 [0] 33 3 3 3" xfId="2321"/>
    <cellStyle name="쉼표 [0] 33 3 4" xfId="1799"/>
    <cellStyle name="쉼표 [0] 33 3 4 2" xfId="2437"/>
    <cellStyle name="쉼표 [0] 33 3 5" xfId="2319"/>
    <cellStyle name="쉼표 [0] 33 4" xfId="920"/>
    <cellStyle name="쉼표 [0] 33 4 2" xfId="1800"/>
    <cellStyle name="쉼표 [0] 33 4 2 2" xfId="2438"/>
    <cellStyle name="쉼표 [0] 33 4 3" xfId="2322"/>
    <cellStyle name="쉼표 [0] 33 5" xfId="921"/>
    <cellStyle name="쉼표 [0] 33 5 2" xfId="1801"/>
    <cellStyle name="쉼표 [0] 33 5 2 2" xfId="2439"/>
    <cellStyle name="쉼표 [0] 33 5 3" xfId="2323"/>
    <cellStyle name="쉼표 [0] 33 6" xfId="922"/>
    <cellStyle name="쉼표 [0] 33 6 2" xfId="1802"/>
    <cellStyle name="쉼표 [0] 33 6 2 2" xfId="2440"/>
    <cellStyle name="쉼표 [0] 33 6 3" xfId="2324"/>
    <cellStyle name="쉼표 [0] 33 7" xfId="923"/>
    <cellStyle name="쉼표 [0] 33 7 2" xfId="1803"/>
    <cellStyle name="쉼표 [0] 33 7 2 2" xfId="2441"/>
    <cellStyle name="쉼표 [0] 33 7 3" xfId="2325"/>
    <cellStyle name="쉼표 [0] 33 8" xfId="924"/>
    <cellStyle name="쉼표 [0] 33 8 2" xfId="1804"/>
    <cellStyle name="쉼표 [0] 33 8 2 2" xfId="2442"/>
    <cellStyle name="쉼표 [0] 33 8 3" xfId="2326"/>
    <cellStyle name="쉼표 [0] 33 9" xfId="1805"/>
    <cellStyle name="쉼표 [0] 33 9 2" xfId="2443"/>
    <cellStyle name="쉼표 [0] 34" xfId="628"/>
    <cellStyle name="쉼표 [0] 34 2" xfId="925"/>
    <cellStyle name="쉼표 [0] 34 3" xfId="1239"/>
    <cellStyle name="쉼표 [0] 35" xfId="629"/>
    <cellStyle name="쉼표 [0] 35 2" xfId="1806"/>
    <cellStyle name="쉼표 [0] 36" xfId="1807"/>
    <cellStyle name="쉼표 [0] 37" xfId="1808"/>
    <cellStyle name="쉼표 [0] 38" xfId="1809"/>
    <cellStyle name="쉼표 [0] 4" xfId="178"/>
    <cellStyle name="쉼표 [0] 4 2" xfId="179"/>
    <cellStyle name="쉼표 [0] 4 2 2" xfId="180"/>
    <cellStyle name="쉼표 [0] 4 2 2 2" xfId="1810"/>
    <cellStyle name="쉼표 [0] 4 2 3" xfId="181"/>
    <cellStyle name="쉼표 [0] 4 2 3 2" xfId="1811"/>
    <cellStyle name="쉼표 [0] 4 3" xfId="182"/>
    <cellStyle name="쉼표 [0] 4 3 2" xfId="630"/>
    <cellStyle name="쉼표 [0] 4 3 2 2" xfId="1812"/>
    <cellStyle name="쉼표 [0] 4 3 3" xfId="631"/>
    <cellStyle name="쉼표 [0] 4 3 3 2" xfId="1813"/>
    <cellStyle name="쉼표 [0] 4 3 4" xfId="1814"/>
    <cellStyle name="쉼표 [0] 4 4" xfId="183"/>
    <cellStyle name="쉼표 [0] 4 4 2" xfId="1815"/>
    <cellStyle name="쉼표 [0] 4 5" xfId="184"/>
    <cellStyle name="쉼표 [0] 4 5 2" xfId="1816"/>
    <cellStyle name="쉼표 [0] 4 6" xfId="632"/>
    <cellStyle name="쉼표 [0] 4 6 2" xfId="1817"/>
    <cellStyle name="쉼표 [0] 4 7" xfId="633"/>
    <cellStyle name="쉼표 [0] 4 7 2" xfId="1818"/>
    <cellStyle name="쉼표 [0] 4 8" xfId="1819"/>
    <cellStyle name="쉼표 [0] 4_13.환경(2011)" xfId="634"/>
    <cellStyle name="쉼표 [0] 47" xfId="1820"/>
    <cellStyle name="쉼표 [0] 47 2" xfId="1821"/>
    <cellStyle name="쉼표 [0] 5" xfId="185"/>
    <cellStyle name="쉼표 [0] 5 10" xfId="1822"/>
    <cellStyle name="쉼표 [0] 5 2" xfId="186"/>
    <cellStyle name="쉼표 [0] 5 2 10" xfId="1823"/>
    <cellStyle name="쉼표 [0] 5 2 11" xfId="2197"/>
    <cellStyle name="쉼표 [0] 5 2 2" xfId="187"/>
    <cellStyle name="쉼표 [0] 5 2 2 2" xfId="636"/>
    <cellStyle name="쉼표 [0] 5 2 2 2 2" xfId="1824"/>
    <cellStyle name="쉼표 [0] 5 2 2 3" xfId="1825"/>
    <cellStyle name="쉼표 [0] 5 2 2 4" xfId="635"/>
    <cellStyle name="쉼표 [0] 5 2 2_1) 도로시설물" xfId="637"/>
    <cellStyle name="쉼표 [0] 5 2 3" xfId="188"/>
    <cellStyle name="쉼표 [0] 5 2 3 2" xfId="1826"/>
    <cellStyle name="쉼표 [0] 5 2 4" xfId="189"/>
    <cellStyle name="쉼표 [0] 5 2 4 2" xfId="1827"/>
    <cellStyle name="쉼표 [0] 5 2 5" xfId="1828"/>
    <cellStyle name="쉼표 [0] 5 2 6" xfId="1829"/>
    <cellStyle name="쉼표 [0] 5 2 7" xfId="1830"/>
    <cellStyle name="쉼표 [0] 5 2 8" xfId="1831"/>
    <cellStyle name="쉼표 [0] 5 2 9" xfId="1832"/>
    <cellStyle name="쉼표 [0] 5 2_1) 도로시설물" xfId="638"/>
    <cellStyle name="쉼표 [0] 5 3" xfId="190"/>
    <cellStyle name="쉼표 [0] 5 3 2" xfId="639"/>
    <cellStyle name="쉼표 [0] 5 3 2 2" xfId="1833"/>
    <cellStyle name="쉼표 [0] 5 3 3" xfId="1834"/>
    <cellStyle name="쉼표 [0] 5 4" xfId="640"/>
    <cellStyle name="쉼표 [0] 5 4 2" xfId="1835"/>
    <cellStyle name="쉼표 [0] 5 5" xfId="641"/>
    <cellStyle name="쉼표 [0] 5 5 2" xfId="1836"/>
    <cellStyle name="쉼표 [0] 5 6" xfId="1837"/>
    <cellStyle name="쉼표 [0] 5 7" xfId="1838"/>
    <cellStyle name="쉼표 [0] 5 8" xfId="1839"/>
    <cellStyle name="쉼표 [0] 5 9" xfId="1840"/>
    <cellStyle name="쉼표 [0] 5_13.환경(2011)" xfId="642"/>
    <cellStyle name="쉼표 [0] 6" xfId="191"/>
    <cellStyle name="쉼표 [0] 6 2" xfId="192"/>
    <cellStyle name="쉼표 [0] 6 2 2" xfId="193"/>
    <cellStyle name="쉼표 [0] 6 2 2 2" xfId="1841"/>
    <cellStyle name="쉼표 [0] 6 2 3" xfId="194"/>
    <cellStyle name="쉼표 [0] 6 2 3 2" xfId="1842"/>
    <cellStyle name="쉼표 [0] 6 3" xfId="643"/>
    <cellStyle name="쉼표 [0] 6 3 2" xfId="1843"/>
    <cellStyle name="쉼표 [0] 6 4" xfId="644"/>
    <cellStyle name="쉼표 [0] 6 4 2" xfId="1844"/>
    <cellStyle name="쉼표 [0] 6 5" xfId="1845"/>
    <cellStyle name="쉼표 [0] 6_1) 도로시설물" xfId="645"/>
    <cellStyle name="쉼표 [0] 7" xfId="195"/>
    <cellStyle name="쉼표 [0] 7 2" xfId="646"/>
    <cellStyle name="쉼표 [0] 7 2 2" xfId="1846"/>
    <cellStyle name="쉼표 [0] 7 3" xfId="1847"/>
    <cellStyle name="쉼표 [0] 7 4" xfId="1848"/>
    <cellStyle name="쉼표 [0] 7 5" xfId="1849"/>
    <cellStyle name="쉼표 [0] 71" xfId="1850"/>
    <cellStyle name="쉼표 [0] 8" xfId="196"/>
    <cellStyle name="쉼표 [0] 8 2" xfId="1851"/>
    <cellStyle name="쉼표 [0] 8 3" xfId="1852"/>
    <cellStyle name="쉼표 [0] 8 4" xfId="1853"/>
    <cellStyle name="쉼표 [0] 8 5" xfId="1854"/>
    <cellStyle name="쉼표 [0] 9" xfId="197"/>
    <cellStyle name="쉼표 [0] 9 2" xfId="1855"/>
    <cellStyle name="쉼표 [0] 9 3" xfId="1856"/>
    <cellStyle name="쉼표 [0] 9 4" xfId="1857"/>
    <cellStyle name="쉼표 [0] 9 5" xfId="1858"/>
    <cellStyle name="쉼표 [0]_06-농업수산 3" xfId="198"/>
    <cellStyle name="쉼표 [0]_15-재정" xfId="199"/>
    <cellStyle name="쉼표 [0]_15-재정 2" xfId="2546"/>
    <cellStyle name="쉼표 [0]_15-재정 7" xfId="2545"/>
    <cellStyle name="쉼표 [0]_15-재정 9" xfId="2544"/>
    <cellStyle name="연결된 셀 2" xfId="200"/>
    <cellStyle name="연결된 셀 2 2" xfId="201"/>
    <cellStyle name="연결된 셀 2 2 2" xfId="1859"/>
    <cellStyle name="연결된 셀 2 3" xfId="1860"/>
    <cellStyle name="연결된 셀 2_09-주택건설" xfId="202"/>
    <cellStyle name="연결된 셀 3" xfId="203"/>
    <cellStyle name="연결된 셀 3 2" xfId="1861"/>
    <cellStyle name="연결된 셀 4" xfId="204"/>
    <cellStyle name="연결된 셀 4 2" xfId="1862"/>
    <cellStyle name="연결된 셀 5" xfId="1863"/>
    <cellStyle name="요약 2" xfId="205"/>
    <cellStyle name="요약 2 2" xfId="206"/>
    <cellStyle name="요약 2 2 2" xfId="1864"/>
    <cellStyle name="요약 2 3" xfId="1865"/>
    <cellStyle name="요약 2_1) 도로시설물" xfId="647"/>
    <cellStyle name="요약 3" xfId="207"/>
    <cellStyle name="요약 3 2" xfId="1866"/>
    <cellStyle name="요약 4" xfId="208"/>
    <cellStyle name="요약 4 2" xfId="1867"/>
    <cellStyle name="요약 5" xfId="1868"/>
    <cellStyle name="입력 2" xfId="209"/>
    <cellStyle name="입력 2 2" xfId="210"/>
    <cellStyle name="입력 2 2 2" xfId="1869"/>
    <cellStyle name="입력 2 3" xfId="1870"/>
    <cellStyle name="입력 2_1) 도로시설물" xfId="648"/>
    <cellStyle name="입력 3" xfId="211"/>
    <cellStyle name="입력 3 2" xfId="1871"/>
    <cellStyle name="입력 4" xfId="212"/>
    <cellStyle name="입력 4 2" xfId="1872"/>
    <cellStyle name="입력 5" xfId="1873"/>
    <cellStyle name="자리수" xfId="649"/>
    <cellStyle name="자리수 2" xfId="1874"/>
    <cellStyle name="자리수0" xfId="650"/>
    <cellStyle name="자리수0 2" xfId="1875"/>
    <cellStyle name="제목 1 2" xfId="213"/>
    <cellStyle name="제목 1 2 2" xfId="214"/>
    <cellStyle name="제목 1 2 2 2" xfId="1876"/>
    <cellStyle name="제목 1 2 3" xfId="1877"/>
    <cellStyle name="제목 1 2_09-주택건설" xfId="215"/>
    <cellStyle name="제목 1 3" xfId="216"/>
    <cellStyle name="제목 1 3 2" xfId="1878"/>
    <cellStyle name="제목 1 4" xfId="217"/>
    <cellStyle name="제목 1 4 2" xfId="1879"/>
    <cellStyle name="제목 1 5" xfId="1880"/>
    <cellStyle name="제목 10" xfId="1881"/>
    <cellStyle name="제목 11" xfId="1882"/>
    <cellStyle name="제목 12" xfId="1883"/>
    <cellStyle name="제목 13" xfId="1884"/>
    <cellStyle name="제목 14" xfId="1885"/>
    <cellStyle name="제목 15" xfId="1886"/>
    <cellStyle name="제목 16" xfId="1887"/>
    <cellStyle name="제목 17" xfId="1888"/>
    <cellStyle name="제목 18" xfId="1889"/>
    <cellStyle name="제목 19" xfId="1890"/>
    <cellStyle name="제목 2 2" xfId="218"/>
    <cellStyle name="제목 2 2 2" xfId="219"/>
    <cellStyle name="제목 2 2 2 2" xfId="1891"/>
    <cellStyle name="제목 2 2 3" xfId="1892"/>
    <cellStyle name="제목 2 2_09-주택건설" xfId="220"/>
    <cellStyle name="제목 2 3" xfId="221"/>
    <cellStyle name="제목 2 3 2" xfId="1893"/>
    <cellStyle name="제목 2 4" xfId="222"/>
    <cellStyle name="제목 2 4 2" xfId="1894"/>
    <cellStyle name="제목 2 5" xfId="1895"/>
    <cellStyle name="제목 20" xfId="1896"/>
    <cellStyle name="제목 21" xfId="1897"/>
    <cellStyle name="제목 22" xfId="1898"/>
    <cellStyle name="제목 23" xfId="1899"/>
    <cellStyle name="제목 24" xfId="1900"/>
    <cellStyle name="제목 25" xfId="1901"/>
    <cellStyle name="제목 26" xfId="1902"/>
    <cellStyle name="제목 27" xfId="1903"/>
    <cellStyle name="제목 28" xfId="1904"/>
    <cellStyle name="제목 29" xfId="1905"/>
    <cellStyle name="제목 3 2" xfId="223"/>
    <cellStyle name="제목 3 2 2" xfId="224"/>
    <cellStyle name="제목 3 2 2 2" xfId="1906"/>
    <cellStyle name="제목 3 2 3" xfId="1907"/>
    <cellStyle name="제목 3 2_09-주택건설" xfId="225"/>
    <cellStyle name="제목 3 3" xfId="226"/>
    <cellStyle name="제목 3 3 2" xfId="1908"/>
    <cellStyle name="제목 3 4" xfId="227"/>
    <cellStyle name="제목 3 4 2" xfId="1909"/>
    <cellStyle name="제목 3 5" xfId="1910"/>
    <cellStyle name="제목 30" xfId="1911"/>
    <cellStyle name="제목 31" xfId="1912"/>
    <cellStyle name="제목 32" xfId="1913"/>
    <cellStyle name="제목 33" xfId="1914"/>
    <cellStyle name="제목 34" xfId="1915"/>
    <cellStyle name="제목 35" xfId="1916"/>
    <cellStyle name="제목 36" xfId="1917"/>
    <cellStyle name="제목 37" xfId="1918"/>
    <cellStyle name="제목 38" xfId="1919"/>
    <cellStyle name="제목 39" xfId="1920"/>
    <cellStyle name="제목 4 2" xfId="228"/>
    <cellStyle name="제목 4 2 2" xfId="229"/>
    <cellStyle name="제목 4 2 2 2" xfId="1921"/>
    <cellStyle name="제목 4 2 3" xfId="1922"/>
    <cellStyle name="제목 4 2_09-주택건설" xfId="230"/>
    <cellStyle name="제목 4 3" xfId="231"/>
    <cellStyle name="제목 4 3 2" xfId="1923"/>
    <cellStyle name="제목 4 4" xfId="232"/>
    <cellStyle name="제목 4 4 2" xfId="1924"/>
    <cellStyle name="제목 4 5" xfId="1925"/>
    <cellStyle name="제목 40" xfId="1926"/>
    <cellStyle name="제목 41" xfId="1927"/>
    <cellStyle name="제목 5" xfId="233"/>
    <cellStyle name="제목 5 2" xfId="1928"/>
    <cellStyle name="제목 6" xfId="234"/>
    <cellStyle name="제목 6 2" xfId="1929"/>
    <cellStyle name="제목 7" xfId="235"/>
    <cellStyle name="제목 7 2" xfId="1930"/>
    <cellStyle name="제목 8" xfId="1931"/>
    <cellStyle name="제목 9" xfId="1932"/>
    <cellStyle name="좋음 2" xfId="236"/>
    <cellStyle name="좋음 2 2" xfId="237"/>
    <cellStyle name="좋음 2 2 2" xfId="1933"/>
    <cellStyle name="좋음 2 3" xfId="1934"/>
    <cellStyle name="좋음 2_1) 도로시설물" xfId="651"/>
    <cellStyle name="좋음 3" xfId="238"/>
    <cellStyle name="좋음 3 2" xfId="1935"/>
    <cellStyle name="좋음 4" xfId="239"/>
    <cellStyle name="좋음 4 2" xfId="1936"/>
    <cellStyle name="좋음 5" xfId="1937"/>
    <cellStyle name="쪽번호" xfId="240"/>
    <cellStyle name="쪽번호 2" xfId="1938"/>
    <cellStyle name="출력 2" xfId="241"/>
    <cellStyle name="출력 2 2" xfId="242"/>
    <cellStyle name="출력 2 2 2" xfId="1939"/>
    <cellStyle name="출력 2 3" xfId="1940"/>
    <cellStyle name="출력 2_1) 도로시설물" xfId="652"/>
    <cellStyle name="출력 3" xfId="243"/>
    <cellStyle name="출력 3 2" xfId="1941"/>
    <cellStyle name="출력 4" xfId="244"/>
    <cellStyle name="출력 4 2" xfId="1942"/>
    <cellStyle name="출력 5" xfId="1943"/>
    <cellStyle name="콤마 [0]_(월초P)" xfId="653"/>
    <cellStyle name="콤마_(type)총괄" xfId="654"/>
    <cellStyle name="통화 [0] 2" xfId="245"/>
    <cellStyle name="통화 [0] 2 2" xfId="246"/>
    <cellStyle name="통화 [0] 2 2 2" xfId="1944"/>
    <cellStyle name="통화 [0] 3" xfId="655"/>
    <cellStyle name="통화 [0] 3 2" xfId="1945"/>
    <cellStyle name="통화 [0] 4" xfId="926"/>
    <cellStyle name="퍼센트" xfId="656"/>
    <cellStyle name="퍼센트 2" xfId="1946"/>
    <cellStyle name="표준" xfId="0" builtinId="0"/>
    <cellStyle name="표준 10" xfId="657"/>
    <cellStyle name="표준 10 2" xfId="927"/>
    <cellStyle name="표준 10 2 2" xfId="1947"/>
    <cellStyle name="표준 10 3" xfId="1948"/>
    <cellStyle name="표준 10 4" xfId="1949"/>
    <cellStyle name="표준 100" xfId="808"/>
    <cellStyle name="표준 100 2" xfId="1950"/>
    <cellStyle name="표준 101" xfId="809"/>
    <cellStyle name="표준 101 2" xfId="1951"/>
    <cellStyle name="표준 102" xfId="928"/>
    <cellStyle name="표준 102 2" xfId="929"/>
    <cellStyle name="표준 102 3" xfId="1952"/>
    <cellStyle name="표준 102 3 2" xfId="2444"/>
    <cellStyle name="표준 102 4" xfId="2327"/>
    <cellStyle name="표준 103" xfId="930"/>
    <cellStyle name="표준 103 2" xfId="1953"/>
    <cellStyle name="표준 103 3" xfId="2328"/>
    <cellStyle name="표준 104" xfId="931"/>
    <cellStyle name="표준 104 2" xfId="1954"/>
    <cellStyle name="표준 104 3" xfId="2329"/>
    <cellStyle name="표준 105" xfId="932"/>
    <cellStyle name="표준 105 2" xfId="1955"/>
    <cellStyle name="표준 105 3" xfId="2330"/>
    <cellStyle name="표준 106" xfId="933"/>
    <cellStyle name="표준 106 2" xfId="1956"/>
    <cellStyle name="표준 106 3" xfId="2331"/>
    <cellStyle name="표준 107" xfId="934"/>
    <cellStyle name="표준 107 2" xfId="1957"/>
    <cellStyle name="표준 107 3" xfId="2332"/>
    <cellStyle name="표준 108" xfId="935"/>
    <cellStyle name="표준 108 2" xfId="1958"/>
    <cellStyle name="표준 108 3" xfId="2333"/>
    <cellStyle name="표준 109" xfId="936"/>
    <cellStyle name="표준 109 2" xfId="1959"/>
    <cellStyle name="표준 109 3" xfId="2334"/>
    <cellStyle name="표준 11" xfId="658"/>
    <cellStyle name="표준 11 2" xfId="937"/>
    <cellStyle name="표준 110" xfId="938"/>
    <cellStyle name="표준 110 2" xfId="2335"/>
    <cellStyle name="표준 111" xfId="939"/>
    <cellStyle name="표준 111 2" xfId="1960"/>
    <cellStyle name="표준 111 3" xfId="2336"/>
    <cellStyle name="표준 112" xfId="940"/>
    <cellStyle name="표준 112 2" xfId="1961"/>
    <cellStyle name="표준 112 3" xfId="2337"/>
    <cellStyle name="표준 113" xfId="941"/>
    <cellStyle name="표준 113 2" xfId="2338"/>
    <cellStyle name="표준 114" xfId="942"/>
    <cellStyle name="표준 114 2" xfId="2339"/>
    <cellStyle name="표준 115" xfId="1962"/>
    <cellStyle name="표준 116" xfId="1963"/>
    <cellStyle name="표준 117" xfId="943"/>
    <cellStyle name="표준 118" xfId="944"/>
    <cellStyle name="표준 119" xfId="945"/>
    <cellStyle name="표준 12" xfId="659"/>
    <cellStyle name="표준 12 2" xfId="946"/>
    <cellStyle name="표준 12 3" xfId="1964"/>
    <cellStyle name="표준 120" xfId="1965"/>
    <cellStyle name="표준 121" xfId="1966"/>
    <cellStyle name="표준 122" xfId="1967"/>
    <cellStyle name="표준 123" xfId="1968"/>
    <cellStyle name="표준 124" xfId="1969"/>
    <cellStyle name="표준 125" xfId="1970"/>
    <cellStyle name="표준 126" xfId="1971"/>
    <cellStyle name="표준 127" xfId="1972"/>
    <cellStyle name="표준 128" xfId="1973"/>
    <cellStyle name="표준 129" xfId="289"/>
    <cellStyle name="표준 129 2" xfId="2205"/>
    <cellStyle name="표준 13" xfId="660"/>
    <cellStyle name="표준 13 2" xfId="947"/>
    <cellStyle name="표준 13 3" xfId="1974"/>
    <cellStyle name="표준 14" xfId="661"/>
    <cellStyle name="표준 14 2" xfId="948"/>
    <cellStyle name="표준 15" xfId="662"/>
    <cellStyle name="표준 15 2" xfId="949"/>
    <cellStyle name="표준 16" xfId="663"/>
    <cellStyle name="표준 16 2" xfId="950"/>
    <cellStyle name="표준 17" xfId="664"/>
    <cellStyle name="표준 17 2" xfId="951"/>
    <cellStyle name="표준 18" xfId="665"/>
    <cellStyle name="표준 18 2" xfId="952"/>
    <cellStyle name="표준 19" xfId="666"/>
    <cellStyle name="표준 19 2" xfId="667"/>
    <cellStyle name="표준 19 2 2" xfId="1975"/>
    <cellStyle name="표준 19 3" xfId="668"/>
    <cellStyle name="표준 19 3 2" xfId="1976"/>
    <cellStyle name="표준 19 4" xfId="669"/>
    <cellStyle name="표준 19 4 2" xfId="1977"/>
    <cellStyle name="표준 19 5" xfId="953"/>
    <cellStyle name="표준 19_14-16.공공도서관" xfId="670"/>
    <cellStyle name="표준 2" xfId="247"/>
    <cellStyle name="표준 2 10" xfId="671"/>
    <cellStyle name="표준 2 10 2" xfId="1978"/>
    <cellStyle name="표준 2 11" xfId="672"/>
    <cellStyle name="표준 2 11 2" xfId="954"/>
    <cellStyle name="표준 2 12" xfId="673"/>
    <cellStyle name="표준 2 12 2" xfId="1979"/>
    <cellStyle name="표준 2 13" xfId="674"/>
    <cellStyle name="표준 2 13 2" xfId="1980"/>
    <cellStyle name="표준 2 14" xfId="675"/>
    <cellStyle name="표준 2 14 2" xfId="1981"/>
    <cellStyle name="표준 2 15" xfId="676"/>
    <cellStyle name="표준 2 2" xfId="248"/>
    <cellStyle name="표준 2 2 2" xfId="249"/>
    <cellStyle name="표준 2 2 2 2" xfId="290"/>
    <cellStyle name="표준 2 2 2 3" xfId="1982"/>
    <cellStyle name="표준 2 2 3" xfId="250"/>
    <cellStyle name="표준 2 2 3 2" xfId="1983"/>
    <cellStyle name="표준 2 2 3 3" xfId="955"/>
    <cellStyle name="표준 2 2 4" xfId="1984"/>
    <cellStyle name="표준 2 2_1) 도로시설물" xfId="677"/>
    <cellStyle name="표준 2 3" xfId="251"/>
    <cellStyle name="표준 2 3 2" xfId="678"/>
    <cellStyle name="표준 2 3 2 2" xfId="956"/>
    <cellStyle name="표준 2 3 3" xfId="1985"/>
    <cellStyle name="표준 2 4" xfId="679"/>
    <cellStyle name="표준 2 4 2" xfId="1986"/>
    <cellStyle name="표준 2 5" xfId="680"/>
    <cellStyle name="표준 2 5 2" xfId="681"/>
    <cellStyle name="표준 2 5 2 2" xfId="1987"/>
    <cellStyle name="표준 2 5 3" xfId="682"/>
    <cellStyle name="표준 2 5 4" xfId="1988"/>
    <cellStyle name="표준 2 6" xfId="683"/>
    <cellStyle name="표준 2 6 2" xfId="1989"/>
    <cellStyle name="표준 2 7" xfId="684"/>
    <cellStyle name="표준 2 7 2" xfId="1990"/>
    <cellStyle name="표준 2 8" xfId="685"/>
    <cellStyle name="표준 2 8 2" xfId="1991"/>
    <cellStyle name="표준 2 9" xfId="686"/>
    <cellStyle name="표준 2 9 2" xfId="1992"/>
    <cellStyle name="표준 2_(완료)통계연보자료_사업체(출판인쇄기록매체등)이병우" xfId="687"/>
    <cellStyle name="표준 20" xfId="688"/>
    <cellStyle name="표준 20 2" xfId="957"/>
    <cellStyle name="표준 20 3" xfId="958"/>
    <cellStyle name="표준 20 4" xfId="959"/>
    <cellStyle name="표준 20 5" xfId="960"/>
    <cellStyle name="표준 20 6" xfId="961"/>
    <cellStyle name="표준 21" xfId="689"/>
    <cellStyle name="표준 21 2" xfId="962"/>
    <cellStyle name="표준 21 3" xfId="963"/>
    <cellStyle name="표준 21 4" xfId="964"/>
    <cellStyle name="표준 21 5" xfId="965"/>
    <cellStyle name="표준 21 6" xfId="966"/>
    <cellStyle name="표준 22" xfId="690"/>
    <cellStyle name="표준 22 2" xfId="967"/>
    <cellStyle name="표준 22 3" xfId="968"/>
    <cellStyle name="표준 22 4" xfId="969"/>
    <cellStyle name="표준 22 5" xfId="970"/>
    <cellStyle name="표준 22 6" xfId="971"/>
    <cellStyle name="표준 23" xfId="691"/>
    <cellStyle name="표준 23 2" xfId="972"/>
    <cellStyle name="표준 24" xfId="692"/>
    <cellStyle name="표준 24 2" xfId="973"/>
    <cellStyle name="표준 25" xfId="693"/>
    <cellStyle name="표준 25 2" xfId="974"/>
    <cellStyle name="표준 25 3" xfId="1993"/>
    <cellStyle name="표준 256" xfId="975"/>
    <cellStyle name="표준 257" xfId="976"/>
    <cellStyle name="표준 258" xfId="977"/>
    <cellStyle name="표준 259" xfId="978"/>
    <cellStyle name="표준 26" xfId="694"/>
    <cellStyle name="표준 26 2" xfId="979"/>
    <cellStyle name="표준 26 2 2" xfId="1994"/>
    <cellStyle name="표준 26 3" xfId="1995"/>
    <cellStyle name="표준 260" xfId="980"/>
    <cellStyle name="표준 261" xfId="981"/>
    <cellStyle name="표준 262" xfId="982"/>
    <cellStyle name="표준 263" xfId="983"/>
    <cellStyle name="표준 264" xfId="984"/>
    <cellStyle name="표준 265" xfId="985"/>
    <cellStyle name="표준 266" xfId="986"/>
    <cellStyle name="표준 267" xfId="987"/>
    <cellStyle name="표준 268" xfId="988"/>
    <cellStyle name="표준 269" xfId="989"/>
    <cellStyle name="표준 27" xfId="695"/>
    <cellStyle name="표준 27 10" xfId="2207"/>
    <cellStyle name="표준 27 2" xfId="990"/>
    <cellStyle name="표준 27 2 2" xfId="991"/>
    <cellStyle name="표준 27 2 2 2" xfId="1996"/>
    <cellStyle name="표준 27 2 2 2 2" xfId="2445"/>
    <cellStyle name="표준 27 2 2 3" xfId="2341"/>
    <cellStyle name="표준 27 2 3" xfId="992"/>
    <cellStyle name="표준 27 2 3 2" xfId="1997"/>
    <cellStyle name="표준 27 2 3 2 2" xfId="2446"/>
    <cellStyle name="표준 27 2 3 3" xfId="2342"/>
    <cellStyle name="표준 27 2 4" xfId="1998"/>
    <cellStyle name="표준 27 2 5" xfId="2340"/>
    <cellStyle name="표준 27 3" xfId="993"/>
    <cellStyle name="표준 27 3 2" xfId="994"/>
    <cellStyle name="표준 27 3 2 2" xfId="1999"/>
    <cellStyle name="표준 27 3 2 2 2" xfId="2447"/>
    <cellStyle name="표준 27 3 2 3" xfId="2344"/>
    <cellStyle name="표준 27 3 3" xfId="995"/>
    <cellStyle name="표준 27 3 3 2" xfId="2000"/>
    <cellStyle name="표준 27 3 3 2 2" xfId="2448"/>
    <cellStyle name="표준 27 3 3 3" xfId="2345"/>
    <cellStyle name="표준 27 3 4" xfId="2001"/>
    <cellStyle name="표준 27 3 4 2" xfId="2449"/>
    <cellStyle name="표준 27 3 5" xfId="2343"/>
    <cellStyle name="표준 27 4" xfId="996"/>
    <cellStyle name="표준 27 4 2" xfId="2002"/>
    <cellStyle name="표준 27 4 2 2" xfId="2450"/>
    <cellStyle name="표준 27 4 3" xfId="2346"/>
    <cellStyle name="표준 27 5" xfId="997"/>
    <cellStyle name="표준 27 5 2" xfId="2003"/>
    <cellStyle name="표준 27 5 2 2" xfId="2451"/>
    <cellStyle name="표준 27 5 3" xfId="2347"/>
    <cellStyle name="표준 27 6" xfId="998"/>
    <cellStyle name="표준 27 6 2" xfId="2004"/>
    <cellStyle name="표준 27 6 2 2" xfId="2452"/>
    <cellStyle name="표준 27 6 3" xfId="2348"/>
    <cellStyle name="표준 27 7" xfId="999"/>
    <cellStyle name="표준 27 7 2" xfId="2005"/>
    <cellStyle name="표준 27 7 2 2" xfId="2453"/>
    <cellStyle name="표준 27 7 3" xfId="2349"/>
    <cellStyle name="표준 27 8" xfId="1000"/>
    <cellStyle name="표준 27 8 2" xfId="2006"/>
    <cellStyle name="표준 27 8 2 2" xfId="2454"/>
    <cellStyle name="표준 27 8 3" xfId="2350"/>
    <cellStyle name="표준 27 9" xfId="2007"/>
    <cellStyle name="표준 27 9 2" xfId="2455"/>
    <cellStyle name="표준 270" xfId="1001"/>
    <cellStyle name="표준 271" xfId="1002"/>
    <cellStyle name="표준 272" xfId="1003"/>
    <cellStyle name="표준 273" xfId="1004"/>
    <cellStyle name="표준 274" xfId="1005"/>
    <cellStyle name="표준 275" xfId="1006"/>
    <cellStyle name="표준 276" xfId="1007"/>
    <cellStyle name="표준 277" xfId="1008"/>
    <cellStyle name="표준 278" xfId="1009"/>
    <cellStyle name="표준 279" xfId="1010"/>
    <cellStyle name="표준 28" xfId="696"/>
    <cellStyle name="표준 28 10" xfId="2208"/>
    <cellStyle name="표준 28 2" xfId="1011"/>
    <cellStyle name="표준 28 2 2" xfId="1012"/>
    <cellStyle name="표준 28 2 2 2" xfId="2008"/>
    <cellStyle name="표준 28 2 2 2 2" xfId="2456"/>
    <cellStyle name="표준 28 2 2 3" xfId="2352"/>
    <cellStyle name="표준 28 2 3" xfId="1013"/>
    <cellStyle name="표준 28 2 3 2" xfId="2009"/>
    <cellStyle name="표준 28 2 3 2 2" xfId="2457"/>
    <cellStyle name="표준 28 2 3 3" xfId="2353"/>
    <cellStyle name="표준 28 2 4" xfId="2010"/>
    <cellStyle name="표준 28 2 5" xfId="2351"/>
    <cellStyle name="표준 28 3" xfId="1014"/>
    <cellStyle name="표준 28 3 2" xfId="1015"/>
    <cellStyle name="표준 28 3 2 2" xfId="2011"/>
    <cellStyle name="표준 28 3 2 2 2" xfId="2458"/>
    <cellStyle name="표준 28 3 2 3" xfId="2355"/>
    <cellStyle name="표준 28 3 3" xfId="1016"/>
    <cellStyle name="표준 28 3 3 2" xfId="2012"/>
    <cellStyle name="표준 28 3 3 2 2" xfId="2459"/>
    <cellStyle name="표준 28 3 3 3" xfId="2356"/>
    <cellStyle name="표준 28 3 4" xfId="2013"/>
    <cellStyle name="표준 28 3 4 2" xfId="2460"/>
    <cellStyle name="표준 28 3 5" xfId="2354"/>
    <cellStyle name="표준 28 4" xfId="1017"/>
    <cellStyle name="표준 28 4 2" xfId="2014"/>
    <cellStyle name="표준 28 4 2 2" xfId="2461"/>
    <cellStyle name="표준 28 4 3" xfId="2357"/>
    <cellStyle name="표준 28 5" xfId="1018"/>
    <cellStyle name="표준 28 5 2" xfId="2015"/>
    <cellStyle name="표준 28 5 2 2" xfId="2462"/>
    <cellStyle name="표준 28 5 3" xfId="2358"/>
    <cellStyle name="표준 28 6" xfId="1019"/>
    <cellStyle name="표준 28 6 2" xfId="2016"/>
    <cellStyle name="표준 28 6 2 2" xfId="2463"/>
    <cellStyle name="표준 28 6 3" xfId="2359"/>
    <cellStyle name="표준 28 7" xfId="1020"/>
    <cellStyle name="표준 28 7 2" xfId="2017"/>
    <cellStyle name="표준 28 7 2 2" xfId="2464"/>
    <cellStyle name="표준 28 7 3" xfId="2360"/>
    <cellStyle name="표준 28 8" xfId="1021"/>
    <cellStyle name="표준 28 8 2" xfId="2018"/>
    <cellStyle name="표준 28 8 2 2" xfId="2465"/>
    <cellStyle name="표준 28 8 3" xfId="2361"/>
    <cellStyle name="표준 28 9" xfId="2019"/>
    <cellStyle name="표준 28 9 2" xfId="2466"/>
    <cellStyle name="표준 280" xfId="1022"/>
    <cellStyle name="표준 281" xfId="1023"/>
    <cellStyle name="표준 282" xfId="1024"/>
    <cellStyle name="표준 283" xfId="1025"/>
    <cellStyle name="표준 284" xfId="1026"/>
    <cellStyle name="표준 285" xfId="1027"/>
    <cellStyle name="표준 286" xfId="1028"/>
    <cellStyle name="표준 287" xfId="1029"/>
    <cellStyle name="표준 288" xfId="1030"/>
    <cellStyle name="표준 289" xfId="1031"/>
    <cellStyle name="표준 29" xfId="697"/>
    <cellStyle name="표준 29 10" xfId="2209"/>
    <cellStyle name="표준 29 2" xfId="1032"/>
    <cellStyle name="표준 29 2 2" xfId="1033"/>
    <cellStyle name="표준 29 2 2 2" xfId="2020"/>
    <cellStyle name="표준 29 2 2 2 2" xfId="2467"/>
    <cellStyle name="표준 29 2 2 3" xfId="2363"/>
    <cellStyle name="표준 29 2 3" xfId="1034"/>
    <cellStyle name="표준 29 2 3 2" xfId="2021"/>
    <cellStyle name="표준 29 2 3 2 2" xfId="2468"/>
    <cellStyle name="표준 29 2 3 3" xfId="2364"/>
    <cellStyle name="표준 29 2 4" xfId="2362"/>
    <cellStyle name="표준 29 3" xfId="1035"/>
    <cellStyle name="표준 29 3 2" xfId="1036"/>
    <cellStyle name="표준 29 3 2 2" xfId="2022"/>
    <cellStyle name="표준 29 3 2 2 2" xfId="2469"/>
    <cellStyle name="표준 29 3 2 3" xfId="2366"/>
    <cellStyle name="표준 29 3 3" xfId="1037"/>
    <cellStyle name="표준 29 3 3 2" xfId="2023"/>
    <cellStyle name="표준 29 3 3 2 2" xfId="2470"/>
    <cellStyle name="표준 29 3 3 3" xfId="2367"/>
    <cellStyle name="표준 29 3 4" xfId="2024"/>
    <cellStyle name="표준 29 3 4 2" xfId="2471"/>
    <cellStyle name="표준 29 3 5" xfId="2365"/>
    <cellStyle name="표준 29 4" xfId="1038"/>
    <cellStyle name="표준 29 4 2" xfId="2025"/>
    <cellStyle name="표준 29 4 2 2" xfId="2472"/>
    <cellStyle name="표준 29 4 3" xfId="2368"/>
    <cellStyle name="표준 29 5" xfId="1039"/>
    <cellStyle name="표준 29 5 2" xfId="2026"/>
    <cellStyle name="표준 29 5 2 2" xfId="2473"/>
    <cellStyle name="표준 29 5 3" xfId="2369"/>
    <cellStyle name="표준 29 6" xfId="1040"/>
    <cellStyle name="표준 29 6 2" xfId="2027"/>
    <cellStyle name="표준 29 6 2 2" xfId="2474"/>
    <cellStyle name="표준 29 6 3" xfId="2370"/>
    <cellStyle name="표준 29 7" xfId="1041"/>
    <cellStyle name="표준 29 7 2" xfId="2028"/>
    <cellStyle name="표준 29 7 2 2" xfId="2475"/>
    <cellStyle name="표준 29 7 3" xfId="2371"/>
    <cellStyle name="표준 29 8" xfId="1042"/>
    <cellStyle name="표준 29 8 2" xfId="2029"/>
    <cellStyle name="표준 29 8 2 2" xfId="2476"/>
    <cellStyle name="표준 29 8 3" xfId="2372"/>
    <cellStyle name="표준 29 9" xfId="2030"/>
    <cellStyle name="표준 29 9 2" xfId="2477"/>
    <cellStyle name="표준 290" xfId="1043"/>
    <cellStyle name="표준 291" xfId="1044"/>
    <cellStyle name="표준 292" xfId="1045"/>
    <cellStyle name="표준 293" xfId="1046"/>
    <cellStyle name="표준 294" xfId="1047"/>
    <cellStyle name="표준 295" xfId="1048"/>
    <cellStyle name="표준 296" xfId="1049"/>
    <cellStyle name="표준 297" xfId="1050"/>
    <cellStyle name="표준 298" xfId="1051"/>
    <cellStyle name="표준 299" xfId="1052"/>
    <cellStyle name="표준 3" xfId="252"/>
    <cellStyle name="표준 3 10" xfId="1053"/>
    <cellStyle name="표준 3 10 2" xfId="2031"/>
    <cellStyle name="표준 3 2" xfId="253"/>
    <cellStyle name="표준 3 2 2" xfId="2032"/>
    <cellStyle name="표준 3 3" xfId="254"/>
    <cellStyle name="표준 3 3 2" xfId="2033"/>
    <cellStyle name="표준 3 4" xfId="255"/>
    <cellStyle name="표준 3 4 2" xfId="2034"/>
    <cellStyle name="표준 3 4 3" xfId="698"/>
    <cellStyle name="표준 3 5" xfId="699"/>
    <cellStyle name="표준 3 5 2" xfId="2035"/>
    <cellStyle name="표준 3 6" xfId="700"/>
    <cellStyle name="표준 3 6 2" xfId="2036"/>
    <cellStyle name="표준 3 7" xfId="701"/>
    <cellStyle name="표준 3 7 2" xfId="2037"/>
    <cellStyle name="표준 3 8" xfId="702"/>
    <cellStyle name="표준 3 8 2" xfId="2038"/>
    <cellStyle name="표준 3 9" xfId="703"/>
    <cellStyle name="표준 3 9 10" xfId="2210"/>
    <cellStyle name="표준 3 9 2" xfId="1054"/>
    <cellStyle name="표준 3 9 2 2" xfId="1055"/>
    <cellStyle name="표준 3 9 2 2 2" xfId="2039"/>
    <cellStyle name="표준 3 9 2 2 2 2" xfId="2478"/>
    <cellStyle name="표준 3 9 2 2 3" xfId="2374"/>
    <cellStyle name="표준 3 9 2 3" xfId="1056"/>
    <cellStyle name="표준 3 9 2 3 2" xfId="2040"/>
    <cellStyle name="표준 3 9 2 3 2 2" xfId="2479"/>
    <cellStyle name="표준 3 9 2 3 3" xfId="2375"/>
    <cellStyle name="표준 3 9 2 4" xfId="2041"/>
    <cellStyle name="표준 3 9 2 4 2" xfId="2480"/>
    <cellStyle name="표준 3 9 2 5" xfId="2373"/>
    <cellStyle name="표준 3 9 3" xfId="1057"/>
    <cellStyle name="표준 3 9 3 2" xfId="1058"/>
    <cellStyle name="표준 3 9 3 2 2" xfId="2042"/>
    <cellStyle name="표준 3 9 3 2 2 2" xfId="2481"/>
    <cellStyle name="표준 3 9 3 2 3" xfId="2377"/>
    <cellStyle name="표준 3 9 3 3" xfId="1059"/>
    <cellStyle name="표준 3 9 3 3 2" xfId="2043"/>
    <cellStyle name="표준 3 9 3 3 2 2" xfId="2482"/>
    <cellStyle name="표준 3 9 3 3 3" xfId="2378"/>
    <cellStyle name="표준 3 9 3 4" xfId="2044"/>
    <cellStyle name="표준 3 9 3 4 2" xfId="2483"/>
    <cellStyle name="표준 3 9 3 5" xfId="2376"/>
    <cellStyle name="표준 3 9 4" xfId="1060"/>
    <cellStyle name="표준 3 9 4 2" xfId="2045"/>
    <cellStyle name="표준 3 9 4 2 2" xfId="2484"/>
    <cellStyle name="표준 3 9 4 3" xfId="2379"/>
    <cellStyle name="표준 3 9 5" xfId="1061"/>
    <cellStyle name="표준 3 9 5 2" xfId="2046"/>
    <cellStyle name="표준 3 9 5 2 2" xfId="2485"/>
    <cellStyle name="표준 3 9 5 3" xfId="2380"/>
    <cellStyle name="표준 3 9 6" xfId="1062"/>
    <cellStyle name="표준 3 9 6 2" xfId="2047"/>
    <cellStyle name="표준 3 9 6 2 2" xfId="2486"/>
    <cellStyle name="표준 3 9 6 3" xfId="2381"/>
    <cellStyle name="표준 3 9 7" xfId="1063"/>
    <cellStyle name="표준 3 9 7 2" xfId="2048"/>
    <cellStyle name="표준 3 9 7 2 2" xfId="2487"/>
    <cellStyle name="표준 3 9 7 3" xfId="2382"/>
    <cellStyle name="표준 3 9 8" xfId="1064"/>
    <cellStyle name="표준 3 9 8 2" xfId="2049"/>
    <cellStyle name="표준 3 9 8 2 2" xfId="2488"/>
    <cellStyle name="표준 3 9 8 3" xfId="2383"/>
    <cellStyle name="표준 3 9 9" xfId="2050"/>
    <cellStyle name="표준 3 9 9 2" xfId="2489"/>
    <cellStyle name="표준 3_09-주택건설" xfId="256"/>
    <cellStyle name="표준 30" xfId="704"/>
    <cellStyle name="표준 30 10" xfId="2051"/>
    <cellStyle name="표준 30 11" xfId="2052"/>
    <cellStyle name="표준 30 12" xfId="2053"/>
    <cellStyle name="표준 30 13" xfId="2054"/>
    <cellStyle name="표준 30 14" xfId="2055"/>
    <cellStyle name="표준 30 15" xfId="2056"/>
    <cellStyle name="표준 30 16" xfId="2057"/>
    <cellStyle name="표준 30 17" xfId="2058"/>
    <cellStyle name="표준 30 18" xfId="2059"/>
    <cellStyle name="표준 30 19" xfId="2060"/>
    <cellStyle name="표준 30 2" xfId="1065"/>
    <cellStyle name="표준 30 2 2" xfId="2061"/>
    <cellStyle name="표준 30 2 2 2" xfId="2490"/>
    <cellStyle name="표준 30 2 3" xfId="2384"/>
    <cellStyle name="표준 30 20" xfId="2062"/>
    <cellStyle name="표준 30 21" xfId="2063"/>
    <cellStyle name="표준 30 22" xfId="2064"/>
    <cellStyle name="표준 30 3" xfId="2065"/>
    <cellStyle name="표준 30 3 2" xfId="2491"/>
    <cellStyle name="표준 30 4" xfId="2066"/>
    <cellStyle name="표준 30 5" xfId="2067"/>
    <cellStyle name="표준 30 6" xfId="2068"/>
    <cellStyle name="표준 30 7" xfId="2069"/>
    <cellStyle name="표준 30 8" xfId="2070"/>
    <cellStyle name="표준 30 9" xfId="2071"/>
    <cellStyle name="표준 300" xfId="1066"/>
    <cellStyle name="표준 301" xfId="1067"/>
    <cellStyle name="표준 302" xfId="1068"/>
    <cellStyle name="표준 303" xfId="1069"/>
    <cellStyle name="표준 304" xfId="1070"/>
    <cellStyle name="표준 305" xfId="1071"/>
    <cellStyle name="표준 306" xfId="1072"/>
    <cellStyle name="표준 307" xfId="1073"/>
    <cellStyle name="표준 308" xfId="1074"/>
    <cellStyle name="표준 309" xfId="1075"/>
    <cellStyle name="표준 31" xfId="705"/>
    <cellStyle name="표준 31 2" xfId="1076"/>
    <cellStyle name="표준 31 2 2" xfId="2072"/>
    <cellStyle name="표준 31 2 2 2" xfId="2492"/>
    <cellStyle name="표준 31 2 3" xfId="2385"/>
    <cellStyle name="표준 31 3" xfId="2073"/>
    <cellStyle name="표준 31 3 2" xfId="2493"/>
    <cellStyle name="표준 310" xfId="1077"/>
    <cellStyle name="표준 311" xfId="1078"/>
    <cellStyle name="표준 312" xfId="1079"/>
    <cellStyle name="표준 313" xfId="1080"/>
    <cellStyle name="표준 314" xfId="1081"/>
    <cellStyle name="표준 315" xfId="1082"/>
    <cellStyle name="표준 316" xfId="1083"/>
    <cellStyle name="표준 317" xfId="1084"/>
    <cellStyle name="표준 318" xfId="1085"/>
    <cellStyle name="표준 319" xfId="1086"/>
    <cellStyle name="표준 32" xfId="706"/>
    <cellStyle name="표준 32 2" xfId="1087"/>
    <cellStyle name="표준 32 2 2" xfId="2074"/>
    <cellStyle name="표준 32 2 2 2" xfId="2494"/>
    <cellStyle name="표준 32 2 3" xfId="2386"/>
    <cellStyle name="표준 32 3" xfId="2075"/>
    <cellStyle name="표준 32 3 2" xfId="2495"/>
    <cellStyle name="표준 320" xfId="1088"/>
    <cellStyle name="표준 321" xfId="1089"/>
    <cellStyle name="표준 322" xfId="1090"/>
    <cellStyle name="표준 323" xfId="1091"/>
    <cellStyle name="표준 324" xfId="1092"/>
    <cellStyle name="표준 325" xfId="1093"/>
    <cellStyle name="표준 326" xfId="1094"/>
    <cellStyle name="표준 327" xfId="1095"/>
    <cellStyle name="표준 328" xfId="1096"/>
    <cellStyle name="표준 329" xfId="1097"/>
    <cellStyle name="표준 33" xfId="743"/>
    <cellStyle name="표준 33 2" xfId="1098"/>
    <cellStyle name="표준 33 2 2" xfId="2076"/>
    <cellStyle name="표준 33 2 2 2" xfId="2496"/>
    <cellStyle name="표준 33 2 3" xfId="2387"/>
    <cellStyle name="표준 33 3" xfId="2077"/>
    <cellStyle name="표준 33 3 2" xfId="2497"/>
    <cellStyle name="표준 330" xfId="1099"/>
    <cellStyle name="표준 331" xfId="1100"/>
    <cellStyle name="표준 332" xfId="1101"/>
    <cellStyle name="표준 333" xfId="1102"/>
    <cellStyle name="표준 334" xfId="1103"/>
    <cellStyle name="표준 335" xfId="1104"/>
    <cellStyle name="표준 336" xfId="1105"/>
    <cellStyle name="표준 337" xfId="1106"/>
    <cellStyle name="표준 338" xfId="1107"/>
    <cellStyle name="표준 339" xfId="1108"/>
    <cellStyle name="표준 34" xfId="744"/>
    <cellStyle name="표준 34 2" xfId="1109"/>
    <cellStyle name="표준 34 2 2" xfId="2078"/>
    <cellStyle name="표준 34 2 2 2" xfId="2498"/>
    <cellStyle name="표준 34 2 3" xfId="2388"/>
    <cellStyle name="표준 34 3" xfId="2079"/>
    <cellStyle name="표준 34 3 2" xfId="2499"/>
    <cellStyle name="표준 340" xfId="1110"/>
    <cellStyle name="표준 341" xfId="1111"/>
    <cellStyle name="표준 342" xfId="1112"/>
    <cellStyle name="표준 343" xfId="1113"/>
    <cellStyle name="표준 344" xfId="1114"/>
    <cellStyle name="표준 345" xfId="1115"/>
    <cellStyle name="표준 346" xfId="1116"/>
    <cellStyle name="표준 347" xfId="1117"/>
    <cellStyle name="표준 348" xfId="1118"/>
    <cellStyle name="표준 349" xfId="1119"/>
    <cellStyle name="표준 35" xfId="745"/>
    <cellStyle name="표준 35 2" xfId="1120"/>
    <cellStyle name="표준 35 2 2" xfId="2080"/>
    <cellStyle name="표준 35 2 2 2" xfId="2500"/>
    <cellStyle name="표준 35 2 3" xfId="2389"/>
    <cellStyle name="표준 35 3" xfId="2081"/>
    <cellStyle name="표준 35 3 2" xfId="2501"/>
    <cellStyle name="표준 350" xfId="1121"/>
    <cellStyle name="표준 351" xfId="1122"/>
    <cellStyle name="표준 352" xfId="1123"/>
    <cellStyle name="표준 353" xfId="1124"/>
    <cellStyle name="표준 354" xfId="1125"/>
    <cellStyle name="표준 355" xfId="1126"/>
    <cellStyle name="표준 36" xfId="746"/>
    <cellStyle name="표준 36 2" xfId="1127"/>
    <cellStyle name="표준 36 2 2" xfId="2082"/>
    <cellStyle name="표준 36 2 2 2" xfId="2502"/>
    <cellStyle name="표준 36 2 3" xfId="2390"/>
    <cellStyle name="표준 36 3" xfId="2083"/>
    <cellStyle name="표준 36 3 2" xfId="2503"/>
    <cellStyle name="표준 37" xfId="747"/>
    <cellStyle name="표준 37 2" xfId="1128"/>
    <cellStyle name="표준 37 2 2" xfId="2084"/>
    <cellStyle name="표준 37 2 2 2" xfId="2504"/>
    <cellStyle name="표준 37 2 3" xfId="2391"/>
    <cellStyle name="표준 37 3" xfId="2085"/>
    <cellStyle name="표준 37 3 2" xfId="2505"/>
    <cellStyle name="표준 38" xfId="748"/>
    <cellStyle name="표준 38 2" xfId="1129"/>
    <cellStyle name="표준 38 2 2" xfId="2086"/>
    <cellStyle name="표준 38 3" xfId="1130"/>
    <cellStyle name="표준 38 4" xfId="1131"/>
    <cellStyle name="표준 38 5" xfId="2087"/>
    <cellStyle name="표준 38 5 2" xfId="2506"/>
    <cellStyle name="표준 39" xfId="749"/>
    <cellStyle name="표준 39 2" xfId="1132"/>
    <cellStyle name="표준 39 2 2" xfId="2088"/>
    <cellStyle name="표준 39 3" xfId="1133"/>
    <cellStyle name="표준 39 4" xfId="1134"/>
    <cellStyle name="표준 4" xfId="257"/>
    <cellStyle name="표준 4 2" xfId="707"/>
    <cellStyle name="표준 4 2 2" xfId="2089"/>
    <cellStyle name="표준 4 3" xfId="708"/>
    <cellStyle name="표준 4 3 2" xfId="2090"/>
    <cellStyle name="표준 4 4" xfId="709"/>
    <cellStyle name="표준 4 4 2" xfId="2091"/>
    <cellStyle name="표준 4 5" xfId="710"/>
    <cellStyle name="표준 4 5 2" xfId="2092"/>
    <cellStyle name="표준 4 6" xfId="711"/>
    <cellStyle name="표준 4 6 2" xfId="2093"/>
    <cellStyle name="표준 4 7" xfId="712"/>
    <cellStyle name="표준 4 7 2" xfId="2094"/>
    <cellStyle name="표준 4 8" xfId="1135"/>
    <cellStyle name="표준 4_1) 도로시설물" xfId="713"/>
    <cellStyle name="표준 40" xfId="750"/>
    <cellStyle name="표준 40 2" xfId="1136"/>
    <cellStyle name="표준 40 2 2" xfId="2095"/>
    <cellStyle name="표준 40 3" xfId="1137"/>
    <cellStyle name="표준 40 4" xfId="1138"/>
    <cellStyle name="표준 41" xfId="751"/>
    <cellStyle name="표준 41 2" xfId="1139"/>
    <cellStyle name="표준 41 2 2" xfId="2096"/>
    <cellStyle name="표준 41 3" xfId="1140"/>
    <cellStyle name="표준 41 4" xfId="1141"/>
    <cellStyle name="표준 42" xfId="752"/>
    <cellStyle name="표준 42 2" xfId="1142"/>
    <cellStyle name="표준 42 2 2" xfId="2097"/>
    <cellStyle name="표준 42 3" xfId="1143"/>
    <cellStyle name="표준 42 4" xfId="1144"/>
    <cellStyle name="표준 43" xfId="753"/>
    <cellStyle name="표준 43 2" xfId="1145"/>
    <cellStyle name="표준 43 2 2" xfId="2098"/>
    <cellStyle name="표준 43 2 2 2" xfId="2507"/>
    <cellStyle name="표준 43 2 3" xfId="2392"/>
    <cellStyle name="표준 43 3" xfId="2099"/>
    <cellStyle name="표준 44" xfId="754"/>
    <cellStyle name="표준 44 2" xfId="1146"/>
    <cellStyle name="표준 44 2 2" xfId="2100"/>
    <cellStyle name="표준 44 3" xfId="1147"/>
    <cellStyle name="표준 44 4" xfId="1148"/>
    <cellStyle name="표준 45" xfId="755"/>
    <cellStyle name="표준 45 2" xfId="1149"/>
    <cellStyle name="표준 45 3" xfId="1150"/>
    <cellStyle name="표준 45 4" xfId="1151"/>
    <cellStyle name="표준 46" xfId="756"/>
    <cellStyle name="표준 46 2" xfId="1152"/>
    <cellStyle name="표준 46 3" xfId="1153"/>
    <cellStyle name="표준 46 4" xfId="1154"/>
    <cellStyle name="표준 47" xfId="757"/>
    <cellStyle name="표준 47 2" xfId="1155"/>
    <cellStyle name="표준 47 3" xfId="1156"/>
    <cellStyle name="표준 47 4" xfId="1157"/>
    <cellStyle name="표준 48" xfId="714"/>
    <cellStyle name="표준 48 2" xfId="1158"/>
    <cellStyle name="표준 48 3" xfId="1159"/>
    <cellStyle name="표준 48 4" xfId="1160"/>
    <cellStyle name="표준 49" xfId="758"/>
    <cellStyle name="표준 49 2" xfId="1161"/>
    <cellStyle name="표준 49 3" xfId="1162"/>
    <cellStyle name="표준 49 4" xfId="1163"/>
    <cellStyle name="표준 5" xfId="258"/>
    <cellStyle name="표준 5 2" xfId="716"/>
    <cellStyle name="표준 5 2 2" xfId="2101"/>
    <cellStyle name="표준 5 3" xfId="717"/>
    <cellStyle name="표준 5 3 2" xfId="2102"/>
    <cellStyle name="표준 5 4" xfId="718"/>
    <cellStyle name="표준 5 4 2" xfId="2103"/>
    <cellStyle name="표준 5 5" xfId="719"/>
    <cellStyle name="표준 5 5 2" xfId="2104"/>
    <cellStyle name="표준 5 6" xfId="1164"/>
    <cellStyle name="표준 5 7" xfId="715"/>
    <cellStyle name="표준 50" xfId="759"/>
    <cellStyle name="표준 50 2" xfId="1165"/>
    <cellStyle name="표준 50 3" xfId="1166"/>
    <cellStyle name="표준 50 4" xfId="1167"/>
    <cellStyle name="표준 51" xfId="760"/>
    <cellStyle name="표준 51 2" xfId="1168"/>
    <cellStyle name="표준 51 3" xfId="1169"/>
    <cellStyle name="표준 51 4" xfId="1170"/>
    <cellStyle name="표준 52" xfId="761"/>
    <cellStyle name="표준 52 2" xfId="1171"/>
    <cellStyle name="표준 52 3" xfId="1172"/>
    <cellStyle name="표준 52 4" xfId="1173"/>
    <cellStyle name="표준 53" xfId="762"/>
    <cellStyle name="표준 53 2" xfId="1174"/>
    <cellStyle name="표준 53 3" xfId="1175"/>
    <cellStyle name="표준 53 4" xfId="1176"/>
    <cellStyle name="표준 54" xfId="763"/>
    <cellStyle name="표준 54 2" xfId="1177"/>
    <cellStyle name="표준 54 3" xfId="1178"/>
    <cellStyle name="표준 54 4" xfId="1179"/>
    <cellStyle name="표준 55" xfId="764"/>
    <cellStyle name="표준 55 2" xfId="1180"/>
    <cellStyle name="표준 55 3" xfId="1181"/>
    <cellStyle name="표준 55 4" xfId="1182"/>
    <cellStyle name="표준 56" xfId="765"/>
    <cellStyle name="표준 56 2" xfId="1183"/>
    <cellStyle name="표준 56 3" xfId="1184"/>
    <cellStyle name="표준 56 4" xfId="1185"/>
    <cellStyle name="표준 57" xfId="766"/>
    <cellStyle name="표준 57 2" xfId="1186"/>
    <cellStyle name="표준 57 3" xfId="1187"/>
    <cellStyle name="표준 57 4" xfId="1188"/>
    <cellStyle name="표준 58" xfId="767"/>
    <cellStyle name="표준 58 2" xfId="1189"/>
    <cellStyle name="표준 58 3" xfId="1190"/>
    <cellStyle name="표준 58 4" xfId="1191"/>
    <cellStyle name="표준 59" xfId="768"/>
    <cellStyle name="표준 59 2" xfId="1192"/>
    <cellStyle name="표준 59 3" xfId="1193"/>
    <cellStyle name="표준 59 4" xfId="1194"/>
    <cellStyle name="표준 6" xfId="259"/>
    <cellStyle name="표준 6 2" xfId="720"/>
    <cellStyle name="표준 6 2 2" xfId="2105"/>
    <cellStyle name="표준 6 3" xfId="1195"/>
    <cellStyle name="표준 6 3 2" xfId="2106"/>
    <cellStyle name="표준 6 4" xfId="2107"/>
    <cellStyle name="표준 60" xfId="769"/>
    <cellStyle name="표준 60 2" xfId="1196"/>
    <cellStyle name="표준 60 3" xfId="1197"/>
    <cellStyle name="표준 60 4" xfId="1198"/>
    <cellStyle name="표준 61" xfId="770"/>
    <cellStyle name="표준 61 2" xfId="1199"/>
    <cellStyle name="표준 61 3" xfId="1200"/>
    <cellStyle name="표준 61 4" xfId="1201"/>
    <cellStyle name="표준 62" xfId="771"/>
    <cellStyle name="표준 62 2" xfId="721"/>
    <cellStyle name="표준 62 2 10" xfId="2211"/>
    <cellStyle name="표준 62 2 2" xfId="1202"/>
    <cellStyle name="표준 62 2 2 2" xfId="1203"/>
    <cellStyle name="표준 62 2 2 2 2" xfId="2108"/>
    <cellStyle name="표준 62 2 2 2 2 2" xfId="2508"/>
    <cellStyle name="표준 62 2 2 2 3" xfId="2394"/>
    <cellStyle name="표준 62 2 2 3" xfId="1204"/>
    <cellStyle name="표준 62 2 2 3 2" xfId="2109"/>
    <cellStyle name="표준 62 2 2 3 2 2" xfId="2509"/>
    <cellStyle name="표준 62 2 2 3 3" xfId="2395"/>
    <cellStyle name="표준 62 2 2 4" xfId="2110"/>
    <cellStyle name="표준 62 2 2 4 2" xfId="2510"/>
    <cellStyle name="표준 62 2 2 5" xfId="2393"/>
    <cellStyle name="표준 62 2 3" xfId="1205"/>
    <cellStyle name="표준 62 2 3 2" xfId="1206"/>
    <cellStyle name="표준 62 2 3 2 2" xfId="2111"/>
    <cellStyle name="표준 62 2 3 2 2 2" xfId="2511"/>
    <cellStyle name="표준 62 2 3 2 3" xfId="2397"/>
    <cellStyle name="표준 62 2 3 3" xfId="1207"/>
    <cellStyle name="표준 62 2 3 3 2" xfId="2112"/>
    <cellStyle name="표준 62 2 3 3 2 2" xfId="2512"/>
    <cellStyle name="표준 62 2 3 3 3" xfId="2398"/>
    <cellStyle name="표준 62 2 3 4" xfId="2113"/>
    <cellStyle name="표준 62 2 3 4 2" xfId="2513"/>
    <cellStyle name="표준 62 2 3 5" xfId="2396"/>
    <cellStyle name="표준 62 2 4" xfId="1208"/>
    <cellStyle name="표준 62 2 4 2" xfId="2114"/>
    <cellStyle name="표준 62 2 4 2 2" xfId="2514"/>
    <cellStyle name="표준 62 2 4 3" xfId="2399"/>
    <cellStyle name="표준 62 2 5" xfId="1209"/>
    <cellStyle name="표준 62 2 5 2" xfId="2115"/>
    <cellStyle name="표준 62 2 5 2 2" xfId="2515"/>
    <cellStyle name="표준 62 2 5 3" xfId="2400"/>
    <cellStyle name="표준 62 2 6" xfId="1210"/>
    <cellStyle name="표준 62 2 6 2" xfId="2116"/>
    <cellStyle name="표준 62 2 6 2 2" xfId="2516"/>
    <cellStyle name="표준 62 2 6 3" xfId="2401"/>
    <cellStyle name="표준 62 2 7" xfId="1211"/>
    <cellStyle name="표준 62 2 7 2" xfId="2117"/>
    <cellStyle name="표준 62 2 7 2 2" xfId="2517"/>
    <cellStyle name="표준 62 2 7 3" xfId="2402"/>
    <cellStyle name="표준 62 2 8" xfId="1212"/>
    <cellStyle name="표준 62 2 8 2" xfId="2118"/>
    <cellStyle name="표준 62 2 8 2 2" xfId="2518"/>
    <cellStyle name="표준 62 2 8 3" xfId="2403"/>
    <cellStyle name="표준 62 2 9" xfId="2119"/>
    <cellStyle name="표준 62 2 9 2" xfId="2519"/>
    <cellStyle name="표준 63" xfId="772"/>
    <cellStyle name="표준 63 2" xfId="722"/>
    <cellStyle name="표준 63 2 10" xfId="2212"/>
    <cellStyle name="표준 63 2 2" xfId="1213"/>
    <cellStyle name="표준 63 2 2 2" xfId="1214"/>
    <cellStyle name="표준 63 2 2 2 2" xfId="2120"/>
    <cellStyle name="표준 63 2 2 2 2 2" xfId="2520"/>
    <cellStyle name="표준 63 2 2 2 3" xfId="2405"/>
    <cellStyle name="표준 63 2 2 3" xfId="1215"/>
    <cellStyle name="표준 63 2 2 3 2" xfId="2121"/>
    <cellStyle name="표준 63 2 2 3 2 2" xfId="2521"/>
    <cellStyle name="표준 63 2 2 3 3" xfId="2406"/>
    <cellStyle name="표준 63 2 2 4" xfId="2122"/>
    <cellStyle name="표준 63 2 2 4 2" xfId="2522"/>
    <cellStyle name="표준 63 2 2 5" xfId="2404"/>
    <cellStyle name="표준 63 2 3" xfId="1216"/>
    <cellStyle name="표준 63 2 3 2" xfId="1217"/>
    <cellStyle name="표준 63 2 3 2 2" xfId="2123"/>
    <cellStyle name="표준 63 2 3 2 2 2" xfId="2523"/>
    <cellStyle name="표준 63 2 3 2 3" xfId="2408"/>
    <cellStyle name="표준 63 2 3 3" xfId="1218"/>
    <cellStyle name="표준 63 2 3 3 2" xfId="2124"/>
    <cellStyle name="표준 63 2 3 3 2 2" xfId="2524"/>
    <cellStyle name="표준 63 2 3 3 3" xfId="2409"/>
    <cellStyle name="표준 63 2 3 4" xfId="2125"/>
    <cellStyle name="표준 63 2 3 4 2" xfId="2525"/>
    <cellStyle name="표준 63 2 3 5" xfId="2407"/>
    <cellStyle name="표준 63 2 4" xfId="1219"/>
    <cellStyle name="표준 63 2 4 2" xfId="2126"/>
    <cellStyle name="표준 63 2 4 2 2" xfId="2526"/>
    <cellStyle name="표준 63 2 4 3" xfId="2410"/>
    <cellStyle name="표준 63 2 5" xfId="1220"/>
    <cellStyle name="표준 63 2 5 2" xfId="2127"/>
    <cellStyle name="표준 63 2 5 2 2" xfId="2527"/>
    <cellStyle name="표준 63 2 5 3" xfId="2411"/>
    <cellStyle name="표준 63 2 6" xfId="1221"/>
    <cellStyle name="표준 63 2 6 2" xfId="2128"/>
    <cellStyle name="표준 63 2 6 2 2" xfId="2528"/>
    <cellStyle name="표준 63 2 6 3" xfId="2412"/>
    <cellStyle name="표준 63 2 7" xfId="1222"/>
    <cellStyle name="표준 63 2 7 2" xfId="2129"/>
    <cellStyle name="표준 63 2 7 2 2" xfId="2529"/>
    <cellStyle name="표준 63 2 7 3" xfId="2413"/>
    <cellStyle name="표준 63 2 8" xfId="1223"/>
    <cellStyle name="표준 63 2 8 2" xfId="2130"/>
    <cellStyle name="표준 63 2 8 2 2" xfId="2530"/>
    <cellStyle name="표준 63 2 8 3" xfId="2414"/>
    <cellStyle name="표준 63 2 9" xfId="2131"/>
    <cellStyle name="표준 63 2 9 2" xfId="2531"/>
    <cellStyle name="표준 64" xfId="773"/>
    <cellStyle name="표준 64 2" xfId="723"/>
    <cellStyle name="표준 64 2 10" xfId="2213"/>
    <cellStyle name="표준 64 2 2" xfId="1224"/>
    <cellStyle name="표준 64 2 2 2" xfId="1225"/>
    <cellStyle name="표준 64 2 2 2 2" xfId="2132"/>
    <cellStyle name="표준 64 2 2 2 2 2" xfId="2532"/>
    <cellStyle name="표준 64 2 2 2 3" xfId="2416"/>
    <cellStyle name="표준 64 2 2 3" xfId="1226"/>
    <cellStyle name="표준 64 2 2 3 2" xfId="2133"/>
    <cellStyle name="표준 64 2 2 3 2 2" xfId="2533"/>
    <cellStyle name="표준 64 2 2 3 3" xfId="2417"/>
    <cellStyle name="표준 64 2 2 4" xfId="2134"/>
    <cellStyle name="표준 64 2 2 4 2" xfId="2534"/>
    <cellStyle name="표준 64 2 2 5" xfId="2415"/>
    <cellStyle name="표준 64 2 3" xfId="1227"/>
    <cellStyle name="표준 64 2 3 2" xfId="1228"/>
    <cellStyle name="표준 64 2 3 2 2" xfId="2135"/>
    <cellStyle name="표준 64 2 3 2 2 2" xfId="2535"/>
    <cellStyle name="표준 64 2 3 2 3" xfId="2419"/>
    <cellStyle name="표준 64 2 3 3" xfId="1229"/>
    <cellStyle name="표준 64 2 3 3 2" xfId="2136"/>
    <cellStyle name="표준 64 2 3 3 2 2" xfId="2536"/>
    <cellStyle name="표준 64 2 3 3 3" xfId="2420"/>
    <cellStyle name="표준 64 2 3 4" xfId="2137"/>
    <cellStyle name="표준 64 2 3 4 2" xfId="2537"/>
    <cellStyle name="표준 64 2 3 5" xfId="2418"/>
    <cellStyle name="표준 64 2 4" xfId="1230"/>
    <cellStyle name="표준 64 2 4 2" xfId="2138"/>
    <cellStyle name="표준 64 2 4 2 2" xfId="2538"/>
    <cellStyle name="표준 64 2 4 3" xfId="2421"/>
    <cellStyle name="표준 64 2 5" xfId="1231"/>
    <cellStyle name="표준 64 2 5 2" xfId="2139"/>
    <cellStyle name="표준 64 2 5 2 2" xfId="2539"/>
    <cellStyle name="표준 64 2 5 3" xfId="2422"/>
    <cellStyle name="표준 64 2 6" xfId="1232"/>
    <cellStyle name="표준 64 2 6 2" xfId="2140"/>
    <cellStyle name="표준 64 2 6 2 2" xfId="2540"/>
    <cellStyle name="표준 64 2 6 3" xfId="2423"/>
    <cellStyle name="표준 64 2 7" xfId="1233"/>
    <cellStyle name="표준 64 2 7 2" xfId="2141"/>
    <cellStyle name="표준 64 2 7 2 2" xfId="2541"/>
    <cellStyle name="표준 64 2 7 3" xfId="2424"/>
    <cellStyle name="표준 64 2 8" xfId="1234"/>
    <cellStyle name="표준 64 2 8 2" xfId="2142"/>
    <cellStyle name="표준 64 2 8 2 2" xfId="2542"/>
    <cellStyle name="표준 64 2 8 3" xfId="2425"/>
    <cellStyle name="표준 64 2 9" xfId="2143"/>
    <cellStyle name="표준 64 2 9 2" xfId="2543"/>
    <cellStyle name="표준 65" xfId="774"/>
    <cellStyle name="표준 65 2" xfId="2144"/>
    <cellStyle name="표준 66" xfId="775"/>
    <cellStyle name="표준 66 2" xfId="2145"/>
    <cellStyle name="표준 66 3" xfId="2146"/>
    <cellStyle name="표준 67" xfId="776"/>
    <cellStyle name="표준 67 2" xfId="2147"/>
    <cellStyle name="표준 68" xfId="777"/>
    <cellStyle name="표준 69" xfId="724"/>
    <cellStyle name="표준 69 2" xfId="1235"/>
    <cellStyle name="표준 7" xfId="260"/>
    <cellStyle name="표준 7 2" xfId="726"/>
    <cellStyle name="표준 7 2 2" xfId="2148"/>
    <cellStyle name="표준 7 3" xfId="1236"/>
    <cellStyle name="표준 7 4" xfId="2149"/>
    <cellStyle name="표준 7 5" xfId="2150"/>
    <cellStyle name="표준 7 6" xfId="725"/>
    <cellStyle name="표준 7_14-16.공공도서관" xfId="727"/>
    <cellStyle name="표준 70" xfId="778"/>
    <cellStyle name="표준 70 2" xfId="2151"/>
    <cellStyle name="표준 71" xfId="779"/>
    <cellStyle name="표준 71 2" xfId="2152"/>
    <cellStyle name="표준 72" xfId="780"/>
    <cellStyle name="표준 72 2" xfId="2153"/>
    <cellStyle name="표준 73" xfId="781"/>
    <cellStyle name="표준 73 2" xfId="2154"/>
    <cellStyle name="표준 74" xfId="782"/>
    <cellStyle name="표준 74 2" xfId="2155"/>
    <cellStyle name="표준 75" xfId="783"/>
    <cellStyle name="표준 75 2" xfId="2156"/>
    <cellStyle name="표준 76" xfId="784"/>
    <cellStyle name="표준 76 2" xfId="2157"/>
    <cellStyle name="표준 77" xfId="785"/>
    <cellStyle name="표준 77 2" xfId="2158"/>
    <cellStyle name="표준 77 3" xfId="2159"/>
    <cellStyle name="표준 78" xfId="786"/>
    <cellStyle name="표준 78 2" xfId="2160"/>
    <cellStyle name="표준 78 3" xfId="2161"/>
    <cellStyle name="표준 79" xfId="787"/>
    <cellStyle name="표준 79 2" xfId="2162"/>
    <cellStyle name="표준 79 3" xfId="2163"/>
    <cellStyle name="표준 8" xfId="728"/>
    <cellStyle name="표준 8 2" xfId="729"/>
    <cellStyle name="표준 8 2 2" xfId="2164"/>
    <cellStyle name="표준 8 3" xfId="1237"/>
    <cellStyle name="표준 8_14-16.공공도서관" xfId="730"/>
    <cellStyle name="표준 80" xfId="788"/>
    <cellStyle name="표준 80 2" xfId="2165"/>
    <cellStyle name="표준 80 3" xfId="2166"/>
    <cellStyle name="표준 81" xfId="789"/>
    <cellStyle name="표준 81 2" xfId="2167"/>
    <cellStyle name="표준 81 3" xfId="2168"/>
    <cellStyle name="표준 82" xfId="790"/>
    <cellStyle name="표준 82 2" xfId="2169"/>
    <cellStyle name="표준 82 3" xfId="2170"/>
    <cellStyle name="표준 83" xfId="791"/>
    <cellStyle name="표준 84" xfId="792"/>
    <cellStyle name="표준 84 2" xfId="2171"/>
    <cellStyle name="표준 85" xfId="793"/>
    <cellStyle name="표준 85 2" xfId="2172"/>
    <cellStyle name="표준 86" xfId="794"/>
    <cellStyle name="표준 86 2" xfId="2173"/>
    <cellStyle name="표준 87" xfId="795"/>
    <cellStyle name="표준 87 2" xfId="2174"/>
    <cellStyle name="표준 88" xfId="796"/>
    <cellStyle name="표준 88 2" xfId="2175"/>
    <cellStyle name="표준 89" xfId="797"/>
    <cellStyle name="표준 89 2" xfId="2176"/>
    <cellStyle name="표준 9" xfId="731"/>
    <cellStyle name="표준 9 2" xfId="732"/>
    <cellStyle name="표준 9 2 2" xfId="2177"/>
    <cellStyle name="표준 9 3" xfId="733"/>
    <cellStyle name="표준 9 3 2" xfId="2178"/>
    <cellStyle name="표준 9 4" xfId="734"/>
    <cellStyle name="표준 9 4 2" xfId="2179"/>
    <cellStyle name="표준 9 5" xfId="735"/>
    <cellStyle name="표준 9 5 2" xfId="2180"/>
    <cellStyle name="표준 9 6" xfId="1238"/>
    <cellStyle name="표준 9_14-16.공공도서관" xfId="736"/>
    <cellStyle name="표준 90" xfId="798"/>
    <cellStyle name="표준 90 2" xfId="2181"/>
    <cellStyle name="표준 91" xfId="799"/>
    <cellStyle name="표준 91 2" xfId="2182"/>
    <cellStyle name="표준 92" xfId="800"/>
    <cellStyle name="표준 92 2" xfId="2183"/>
    <cellStyle name="표준 93" xfId="801"/>
    <cellStyle name="표준 93 2" xfId="2184"/>
    <cellStyle name="표준 94" xfId="802"/>
    <cellStyle name="표준 94 2" xfId="2185"/>
    <cellStyle name="표준 95" xfId="803"/>
    <cellStyle name="표준 96" xfId="804"/>
    <cellStyle name="표준 96 2" xfId="2186"/>
    <cellStyle name="표준 97" xfId="805"/>
    <cellStyle name="표준 98" xfId="806"/>
    <cellStyle name="표준 98 2" xfId="2187"/>
    <cellStyle name="표준 99" xfId="807"/>
    <cellStyle name="표준 99 2" xfId="2188"/>
    <cellStyle name="표준_02-토지(군)" xfId="261"/>
    <cellStyle name="표준_03-인구(군)" xfId="262"/>
    <cellStyle name="표준_14-재정(시군)" xfId="263"/>
    <cellStyle name="하이퍼링크 2" xfId="2189"/>
    <cellStyle name="합산" xfId="737"/>
    <cellStyle name="합산 2" xfId="2190"/>
    <cellStyle name="화폐기호" xfId="738"/>
    <cellStyle name="화폐기호 2" xfId="2191"/>
    <cellStyle name="화폐기호0" xfId="739"/>
    <cellStyle name="화폐기호0 2" xfId="219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7</xdr:row>
      <xdr:rowOff>104775</xdr:rowOff>
    </xdr:from>
    <xdr:to>
      <xdr:col>4</xdr:col>
      <xdr:colOff>142875</xdr:colOff>
      <xdr:row>7</xdr:row>
      <xdr:rowOff>361950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2381250" y="2371725"/>
          <a:ext cx="3048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ⅩⅤ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H14" sqref="H14"/>
    </sheetView>
  </sheetViews>
  <sheetFormatPr defaultColWidth="10.28515625" defaultRowHeight="17.25"/>
  <cols>
    <col min="1" max="1" width="10.28515625" style="1" customWidth="1"/>
    <col min="2" max="2" width="7.28515625" style="1" customWidth="1"/>
    <col min="3" max="16384" width="10.2851562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100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99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2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/>
  </sheetPr>
  <dimension ref="A1:E67"/>
  <sheetViews>
    <sheetView view="pageBreakPreview" zoomScaleNormal="100" workbookViewId="0">
      <selection activeCell="L62" sqref="L62"/>
    </sheetView>
  </sheetViews>
  <sheetFormatPr defaultRowHeight="13.5" outlineLevelRow="1"/>
  <cols>
    <col min="1" max="1" width="24.28515625" style="88" customWidth="1"/>
    <col min="2" max="2" width="12.5703125" style="88" customWidth="1"/>
    <col min="3" max="5" width="21.28515625" style="88" customWidth="1"/>
    <col min="6" max="16384" width="9.140625" style="88"/>
  </cols>
  <sheetData>
    <row r="1" spans="1:5" s="70" customFormat="1" ht="24.95" customHeight="1">
      <c r="B1" s="125"/>
      <c r="C1" s="125"/>
      <c r="D1" s="125"/>
      <c r="E1" s="125"/>
    </row>
    <row r="2" spans="1:5" s="127" customFormat="1" ht="24.95" customHeight="1">
      <c r="A2" s="72" t="s">
        <v>85</v>
      </c>
      <c r="B2" s="126"/>
      <c r="C2" s="126"/>
      <c r="D2" s="126"/>
      <c r="E2" s="126"/>
    </row>
    <row r="3" spans="1:5" s="128" customFormat="1" ht="31.5">
      <c r="A3" s="74" t="s">
        <v>86</v>
      </c>
      <c r="B3" s="74"/>
      <c r="C3" s="75"/>
      <c r="D3" s="75"/>
      <c r="E3" s="75"/>
    </row>
    <row r="4" spans="1:5" s="128" customFormat="1" ht="23.1" customHeight="1">
      <c r="A4" s="74"/>
      <c r="B4" s="74"/>
      <c r="C4" s="75"/>
      <c r="D4" s="75"/>
      <c r="E4" s="75"/>
    </row>
    <row r="5" spans="1:5" s="452" customFormat="1" ht="17.25" thickBot="1">
      <c r="A5" s="452" t="s">
        <v>33</v>
      </c>
      <c r="E5" s="453" t="s">
        <v>423</v>
      </c>
    </row>
    <row r="6" spans="1:5" s="127" customFormat="1" ht="18" customHeight="1">
      <c r="A6" s="288" t="s">
        <v>82</v>
      </c>
      <c r="B6" s="320" t="s">
        <v>351</v>
      </c>
      <c r="C6" s="288" t="s">
        <v>454</v>
      </c>
      <c r="D6" s="320" t="s">
        <v>352</v>
      </c>
      <c r="E6" s="308" t="s">
        <v>353</v>
      </c>
    </row>
    <row r="7" spans="1:5" s="127" customFormat="1" ht="18" customHeight="1">
      <c r="A7" s="301" t="s">
        <v>382</v>
      </c>
      <c r="B7" s="333" t="s">
        <v>83</v>
      </c>
      <c r="C7" s="301" t="s">
        <v>10</v>
      </c>
      <c r="D7" s="301" t="s">
        <v>84</v>
      </c>
      <c r="E7" s="314" t="s">
        <v>11</v>
      </c>
    </row>
    <row r="8" spans="1:5" ht="32.25" hidden="1" customHeight="1">
      <c r="A8" s="129">
        <v>2010</v>
      </c>
      <c r="B8" s="130">
        <v>10</v>
      </c>
      <c r="C8" s="99">
        <v>41687</v>
      </c>
      <c r="D8" s="99">
        <v>41755</v>
      </c>
      <c r="E8" s="99">
        <v>30472</v>
      </c>
    </row>
    <row r="9" spans="1:5" ht="32.25" hidden="1" customHeight="1">
      <c r="A9" s="77">
        <v>2012</v>
      </c>
      <c r="B9" s="130">
        <v>10</v>
      </c>
      <c r="C9" s="80">
        <v>50497</v>
      </c>
      <c r="D9" s="80">
        <v>51726</v>
      </c>
      <c r="E9" s="80">
        <v>34139</v>
      </c>
    </row>
    <row r="10" spans="1:5" ht="32.25" customHeight="1">
      <c r="A10" s="77">
        <v>2013</v>
      </c>
      <c r="B10" s="130">
        <v>11</v>
      </c>
      <c r="C10" s="80">
        <v>71885</v>
      </c>
      <c r="D10" s="80">
        <v>71326</v>
      </c>
      <c r="E10" s="80">
        <v>61965</v>
      </c>
    </row>
    <row r="11" spans="1:5" ht="32.25" customHeight="1">
      <c r="A11" s="77">
        <v>2014</v>
      </c>
      <c r="B11" s="130">
        <v>10</v>
      </c>
      <c r="C11" s="80">
        <v>57626</v>
      </c>
      <c r="D11" s="80">
        <v>59108</v>
      </c>
      <c r="E11" s="80">
        <v>48096</v>
      </c>
    </row>
    <row r="12" spans="1:5" ht="32.25" customHeight="1">
      <c r="A12" s="77">
        <v>2015</v>
      </c>
      <c r="B12" s="130">
        <f>COUNTA(A14:A24)</f>
        <v>11</v>
      </c>
      <c r="C12" s="80">
        <f>SUM(C14:C24)</f>
        <v>60596</v>
      </c>
      <c r="D12" s="80">
        <f>SUM(D14:D24)</f>
        <v>61045</v>
      </c>
      <c r="E12" s="80">
        <f>SUM(E14:E24)</f>
        <v>49829</v>
      </c>
    </row>
    <row r="13" spans="1:5" ht="10.5" hidden="1" customHeight="1" outlineLevel="1">
      <c r="A13" s="131"/>
      <c r="B13" s="132"/>
      <c r="C13" s="99"/>
      <c r="D13" s="99"/>
      <c r="E13" s="99"/>
    </row>
    <row r="14" spans="1:5" s="127" customFormat="1" ht="29.25" hidden="1" customHeight="1" outlineLevel="1">
      <c r="A14" s="102" t="s">
        <v>90</v>
      </c>
      <c r="B14" s="133">
        <v>1</v>
      </c>
      <c r="C14" s="134">
        <v>14230</v>
      </c>
      <c r="D14" s="134">
        <v>14367</v>
      </c>
      <c r="E14" s="134">
        <v>12197</v>
      </c>
    </row>
    <row r="15" spans="1:5" s="127" customFormat="1" ht="30" hidden="1" customHeight="1" outlineLevel="1">
      <c r="A15" s="102" t="s">
        <v>87</v>
      </c>
      <c r="B15" s="133">
        <v>1</v>
      </c>
      <c r="C15" s="134">
        <v>0</v>
      </c>
      <c r="D15" s="134">
        <v>0</v>
      </c>
      <c r="E15" s="134">
        <v>0</v>
      </c>
    </row>
    <row r="16" spans="1:5" s="127" customFormat="1" ht="30" hidden="1" customHeight="1" outlineLevel="1">
      <c r="A16" s="102" t="s">
        <v>91</v>
      </c>
      <c r="B16" s="133">
        <v>1</v>
      </c>
      <c r="C16" s="134">
        <v>1315</v>
      </c>
      <c r="D16" s="134">
        <v>1310</v>
      </c>
      <c r="E16" s="134">
        <v>1249</v>
      </c>
    </row>
    <row r="17" spans="1:5" s="127" customFormat="1" ht="30" hidden="1" customHeight="1" outlineLevel="1">
      <c r="A17" s="102" t="s">
        <v>101</v>
      </c>
      <c r="B17" s="133">
        <v>1</v>
      </c>
      <c r="C17" s="134">
        <v>2038</v>
      </c>
      <c r="D17" s="134">
        <v>2056</v>
      </c>
      <c r="E17" s="134">
        <v>31</v>
      </c>
    </row>
    <row r="18" spans="1:5" s="127" customFormat="1" ht="30" hidden="1" customHeight="1" outlineLevel="1">
      <c r="A18" s="102" t="s">
        <v>92</v>
      </c>
      <c r="B18" s="133">
        <v>1</v>
      </c>
      <c r="C18" s="134">
        <v>37225</v>
      </c>
      <c r="D18" s="134">
        <v>37490</v>
      </c>
      <c r="E18" s="134">
        <v>34471</v>
      </c>
    </row>
    <row r="19" spans="1:5" s="127" customFormat="1" ht="30" hidden="1" customHeight="1" outlineLevel="1">
      <c r="A19" s="102" t="s">
        <v>93</v>
      </c>
      <c r="B19" s="133">
        <v>1</v>
      </c>
      <c r="C19" s="134">
        <v>3730</v>
      </c>
      <c r="D19" s="134">
        <v>3790</v>
      </c>
      <c r="E19" s="134">
        <v>893</v>
      </c>
    </row>
    <row r="20" spans="1:5" s="127" customFormat="1" ht="30" hidden="1" customHeight="1" outlineLevel="1">
      <c r="A20" s="102" t="s">
        <v>94</v>
      </c>
      <c r="B20" s="133">
        <v>1</v>
      </c>
      <c r="C20" s="134">
        <v>889</v>
      </c>
      <c r="D20" s="134">
        <v>863</v>
      </c>
      <c r="E20" s="134">
        <v>746</v>
      </c>
    </row>
    <row r="21" spans="1:5" s="127" customFormat="1" ht="30" hidden="1" customHeight="1" outlineLevel="1">
      <c r="A21" s="102" t="s">
        <v>95</v>
      </c>
      <c r="B21" s="133">
        <v>1</v>
      </c>
      <c r="C21" s="134">
        <v>380</v>
      </c>
      <c r="D21" s="134">
        <v>382</v>
      </c>
      <c r="E21" s="134">
        <v>209</v>
      </c>
    </row>
    <row r="22" spans="1:5" s="127" customFormat="1" ht="30" hidden="1" customHeight="1" outlineLevel="1">
      <c r="A22" s="102" t="s">
        <v>96</v>
      </c>
      <c r="B22" s="133">
        <v>1</v>
      </c>
      <c r="C22" s="134">
        <v>309</v>
      </c>
      <c r="D22" s="134">
        <v>309</v>
      </c>
      <c r="E22" s="134">
        <v>0</v>
      </c>
    </row>
    <row r="23" spans="1:5" s="127" customFormat="1" ht="30" hidden="1" customHeight="1" outlineLevel="1">
      <c r="A23" s="102" t="s">
        <v>325</v>
      </c>
      <c r="B23" s="133">
        <v>1</v>
      </c>
      <c r="C23" s="134">
        <v>34</v>
      </c>
      <c r="D23" s="134">
        <v>33</v>
      </c>
      <c r="E23" s="134">
        <v>33</v>
      </c>
    </row>
    <row r="24" spans="1:5" s="127" customFormat="1" ht="19.5" hidden="1" customHeight="1" outlineLevel="1">
      <c r="A24" s="135" t="s">
        <v>383</v>
      </c>
      <c r="B24" s="136">
        <v>1</v>
      </c>
      <c r="C24" s="137">
        <v>446</v>
      </c>
      <c r="D24" s="137">
        <v>445</v>
      </c>
      <c r="E24" s="137">
        <v>0</v>
      </c>
    </row>
    <row r="25" spans="1:5" s="127" customFormat="1" ht="36.75" customHeight="1" outlineLevel="1">
      <c r="A25" s="102">
        <v>2016</v>
      </c>
      <c r="B25" s="130">
        <v>11</v>
      </c>
      <c r="C25" s="80">
        <v>55684</v>
      </c>
      <c r="D25" s="80">
        <v>60252</v>
      </c>
      <c r="E25" s="80">
        <v>45198</v>
      </c>
    </row>
    <row r="26" spans="1:5" s="141" customFormat="1" ht="32.25" hidden="1" customHeight="1">
      <c r="A26" s="138">
        <v>2016</v>
      </c>
      <c r="B26" s="139">
        <f>COUNTA(A28:A38)</f>
        <v>11</v>
      </c>
      <c r="C26" s="140">
        <f>SUM(C28:C38)</f>
        <v>55684</v>
      </c>
      <c r="D26" s="140">
        <f>SUM(D28:D38)</f>
        <v>60252</v>
      </c>
      <c r="E26" s="140">
        <f>SUM(E28:E38)</f>
        <v>45198</v>
      </c>
    </row>
    <row r="27" spans="1:5" ht="10.5" hidden="1" customHeight="1" outlineLevel="1">
      <c r="A27" s="131"/>
      <c r="B27" s="132"/>
      <c r="C27" s="99"/>
      <c r="D27" s="99"/>
      <c r="E27" s="99"/>
    </row>
    <row r="28" spans="1:5" s="127" customFormat="1" ht="29.25" hidden="1" customHeight="1" outlineLevel="1">
      <c r="A28" s="102" t="s">
        <v>90</v>
      </c>
      <c r="B28" s="133">
        <v>1</v>
      </c>
      <c r="C28" s="134">
        <v>19277</v>
      </c>
      <c r="D28" s="134">
        <v>20378</v>
      </c>
      <c r="E28" s="134">
        <v>14365</v>
      </c>
    </row>
    <row r="29" spans="1:5" s="127" customFormat="1" ht="30" hidden="1" customHeight="1" outlineLevel="1">
      <c r="A29" s="102" t="s">
        <v>87</v>
      </c>
      <c r="B29" s="133">
        <v>1</v>
      </c>
      <c r="C29" s="134">
        <v>0</v>
      </c>
      <c r="D29" s="134">
        <v>0</v>
      </c>
      <c r="E29" s="134">
        <v>0</v>
      </c>
    </row>
    <row r="30" spans="1:5" s="127" customFormat="1" ht="30" hidden="1" customHeight="1" outlineLevel="1">
      <c r="A30" s="102" t="s">
        <v>91</v>
      </c>
      <c r="B30" s="133">
        <v>1</v>
      </c>
      <c r="C30" s="134">
        <v>1282</v>
      </c>
      <c r="D30" s="134">
        <v>1289</v>
      </c>
      <c r="E30" s="134">
        <v>1260</v>
      </c>
    </row>
    <row r="31" spans="1:5" s="127" customFormat="1" ht="30" hidden="1" customHeight="1" outlineLevel="1">
      <c r="A31" s="102" t="s">
        <v>101</v>
      </c>
      <c r="B31" s="133">
        <v>1</v>
      </c>
      <c r="C31" s="134">
        <v>2135</v>
      </c>
      <c r="D31" s="134">
        <v>2147</v>
      </c>
      <c r="E31" s="134">
        <v>70</v>
      </c>
    </row>
    <row r="32" spans="1:5" s="127" customFormat="1" ht="30" hidden="1" customHeight="1" outlineLevel="1">
      <c r="A32" s="102" t="s">
        <v>92</v>
      </c>
      <c r="B32" s="133">
        <v>1</v>
      </c>
      <c r="C32" s="134">
        <v>27357</v>
      </c>
      <c r="D32" s="134">
        <v>28684</v>
      </c>
      <c r="E32" s="134">
        <v>26266</v>
      </c>
    </row>
    <row r="33" spans="1:5" s="127" customFormat="1" ht="30" hidden="1" customHeight="1" outlineLevel="1">
      <c r="A33" s="102" t="s">
        <v>93</v>
      </c>
      <c r="B33" s="133">
        <v>1</v>
      </c>
      <c r="C33" s="134">
        <v>3625</v>
      </c>
      <c r="D33" s="134">
        <v>5564</v>
      </c>
      <c r="E33" s="134">
        <v>1564</v>
      </c>
    </row>
    <row r="34" spans="1:5" s="127" customFormat="1" ht="30" hidden="1" customHeight="1" outlineLevel="1">
      <c r="A34" s="102" t="s">
        <v>94</v>
      </c>
      <c r="B34" s="133">
        <v>1</v>
      </c>
      <c r="C34" s="134">
        <v>1006</v>
      </c>
      <c r="D34" s="134">
        <v>1026</v>
      </c>
      <c r="E34" s="134">
        <v>821</v>
      </c>
    </row>
    <row r="35" spans="1:5" s="127" customFormat="1" ht="30" hidden="1" customHeight="1" outlineLevel="1">
      <c r="A35" s="102" t="s">
        <v>95</v>
      </c>
      <c r="B35" s="133">
        <v>1</v>
      </c>
      <c r="C35" s="134">
        <v>194</v>
      </c>
      <c r="D35" s="134">
        <v>356</v>
      </c>
      <c r="E35" s="134">
        <v>311</v>
      </c>
    </row>
    <row r="36" spans="1:5" s="127" customFormat="1" ht="30" hidden="1" customHeight="1" outlineLevel="1">
      <c r="A36" s="102" t="s">
        <v>96</v>
      </c>
      <c r="B36" s="133">
        <v>1</v>
      </c>
      <c r="C36" s="134">
        <v>312</v>
      </c>
      <c r="D36" s="134">
        <v>312</v>
      </c>
      <c r="E36" s="134">
        <v>45</v>
      </c>
    </row>
    <row r="37" spans="1:5" s="127" customFormat="1" ht="30" hidden="1" customHeight="1" outlineLevel="1">
      <c r="A37" s="102" t="s">
        <v>325</v>
      </c>
      <c r="B37" s="133">
        <v>1</v>
      </c>
      <c r="C37" s="134">
        <v>50</v>
      </c>
      <c r="D37" s="134">
        <v>50</v>
      </c>
      <c r="E37" s="134">
        <v>50</v>
      </c>
    </row>
    <row r="38" spans="1:5" s="127" customFormat="1" ht="19.5" hidden="1" customHeight="1" outlineLevel="1">
      <c r="A38" s="135" t="s">
        <v>384</v>
      </c>
      <c r="B38" s="136">
        <v>1</v>
      </c>
      <c r="C38" s="137">
        <v>446</v>
      </c>
      <c r="D38" s="137">
        <v>446</v>
      </c>
      <c r="E38" s="137">
        <v>446</v>
      </c>
    </row>
    <row r="39" spans="1:5" ht="32.25" customHeight="1" collapsed="1">
      <c r="A39" s="77">
        <v>2017</v>
      </c>
      <c r="B39" s="130">
        <f>SUM(B41:B51)</f>
        <v>9</v>
      </c>
      <c r="C39" s="130">
        <f t="shared" ref="C39:E39" si="0">SUM(C41:C51)</f>
        <v>64675</v>
      </c>
      <c r="D39" s="130">
        <f t="shared" si="0"/>
        <v>72955</v>
      </c>
      <c r="E39" s="130">
        <f t="shared" si="0"/>
        <v>59263</v>
      </c>
    </row>
    <row r="40" spans="1:5" ht="10.5" hidden="1" customHeight="1" outlineLevel="1">
      <c r="A40" s="131"/>
      <c r="B40" s="132"/>
      <c r="C40" s="99"/>
      <c r="D40" s="99"/>
      <c r="E40" s="99"/>
    </row>
    <row r="41" spans="1:5" s="127" customFormat="1" ht="29.25" hidden="1" customHeight="1" outlineLevel="1">
      <c r="A41" s="102" t="s">
        <v>90</v>
      </c>
      <c r="B41" s="133">
        <v>1</v>
      </c>
      <c r="C41" s="134">
        <v>25644</v>
      </c>
      <c r="D41" s="134">
        <v>30046</v>
      </c>
      <c r="E41" s="134">
        <v>23500</v>
      </c>
    </row>
    <row r="42" spans="1:5" s="127" customFormat="1" ht="30" hidden="1" customHeight="1" outlineLevel="1">
      <c r="A42" s="102" t="s">
        <v>87</v>
      </c>
      <c r="B42" s="134">
        <v>0</v>
      </c>
      <c r="C42" s="134">
        <v>0</v>
      </c>
      <c r="D42" s="134">
        <v>0</v>
      </c>
      <c r="E42" s="134">
        <v>0</v>
      </c>
    </row>
    <row r="43" spans="1:5" s="127" customFormat="1" ht="30" hidden="1" customHeight="1" outlineLevel="1">
      <c r="A43" s="102" t="s">
        <v>91</v>
      </c>
      <c r="B43" s="133">
        <v>1</v>
      </c>
      <c r="C43" s="134">
        <v>1313</v>
      </c>
      <c r="D43" s="134">
        <v>1313</v>
      </c>
      <c r="E43" s="134">
        <v>1262</v>
      </c>
    </row>
    <row r="44" spans="1:5" s="127" customFormat="1" ht="30" hidden="1" customHeight="1" outlineLevel="1">
      <c r="A44" s="102" t="s">
        <v>434</v>
      </c>
      <c r="B44" s="133">
        <v>1</v>
      </c>
      <c r="C44" s="134">
        <v>2172</v>
      </c>
      <c r="D44" s="134">
        <v>2189</v>
      </c>
      <c r="E44" s="134">
        <v>51</v>
      </c>
    </row>
    <row r="45" spans="1:5" s="127" customFormat="1" ht="30" hidden="1" customHeight="1" outlineLevel="1">
      <c r="A45" s="102" t="s">
        <v>92</v>
      </c>
      <c r="B45" s="133">
        <v>1</v>
      </c>
      <c r="C45" s="134">
        <v>24692</v>
      </c>
      <c r="D45" s="134">
        <v>25489</v>
      </c>
      <c r="E45" s="134">
        <v>22987</v>
      </c>
    </row>
    <row r="46" spans="1:5" s="127" customFormat="1" ht="30" hidden="1" customHeight="1" outlineLevel="1">
      <c r="A46" s="102" t="s">
        <v>93</v>
      </c>
      <c r="B46" s="133">
        <v>1</v>
      </c>
      <c r="C46" s="134">
        <v>7564</v>
      </c>
      <c r="D46" s="134">
        <v>10683</v>
      </c>
      <c r="E46" s="134">
        <v>9039</v>
      </c>
    </row>
    <row r="47" spans="1:5" s="127" customFormat="1" ht="30" hidden="1" customHeight="1" outlineLevel="1">
      <c r="A47" s="102" t="s">
        <v>94</v>
      </c>
      <c r="B47" s="133">
        <v>1</v>
      </c>
      <c r="C47" s="134">
        <v>1134</v>
      </c>
      <c r="D47" s="134">
        <v>1059</v>
      </c>
      <c r="E47" s="134">
        <v>976</v>
      </c>
    </row>
    <row r="48" spans="1:5" s="127" customFormat="1" ht="30" hidden="1" customHeight="1" outlineLevel="1">
      <c r="A48" s="102" t="s">
        <v>95</v>
      </c>
      <c r="B48" s="133">
        <v>1</v>
      </c>
      <c r="C48" s="134">
        <v>731</v>
      </c>
      <c r="D48" s="134">
        <v>752</v>
      </c>
      <c r="E48" s="134">
        <v>238</v>
      </c>
    </row>
    <row r="49" spans="1:5" s="127" customFormat="1" ht="30" hidden="1" customHeight="1" outlineLevel="1">
      <c r="A49" s="102" t="s">
        <v>96</v>
      </c>
      <c r="B49" s="133">
        <v>1</v>
      </c>
      <c r="C49" s="134">
        <v>269</v>
      </c>
      <c r="D49" s="134">
        <v>268</v>
      </c>
      <c r="E49" s="134">
        <v>54</v>
      </c>
    </row>
    <row r="50" spans="1:5" s="127" customFormat="1" ht="30" hidden="1" customHeight="1" outlineLevel="1">
      <c r="A50" s="102" t="s">
        <v>325</v>
      </c>
      <c r="B50" s="133">
        <v>1</v>
      </c>
      <c r="C50" s="134">
        <v>1156</v>
      </c>
      <c r="D50" s="134">
        <v>1156</v>
      </c>
      <c r="E50" s="134">
        <v>1156</v>
      </c>
    </row>
    <row r="51" spans="1:5" s="127" customFormat="1" ht="19.5" hidden="1" customHeight="1" outlineLevel="1">
      <c r="A51" s="135" t="s">
        <v>384</v>
      </c>
      <c r="B51" s="137">
        <v>0</v>
      </c>
      <c r="C51" s="137">
        <v>0</v>
      </c>
      <c r="D51" s="137">
        <v>0</v>
      </c>
      <c r="E51" s="137">
        <v>0</v>
      </c>
    </row>
    <row r="52" spans="1:5" s="141" customFormat="1" ht="32.25" customHeight="1" collapsed="1">
      <c r="A52" s="138">
        <v>2018</v>
      </c>
      <c r="B52" s="563">
        <f>SUM(B54:B64)</f>
        <v>9</v>
      </c>
      <c r="C52" s="563">
        <f t="shared" ref="C52:E52" si="1">SUM(C54:C64)</f>
        <v>63542</v>
      </c>
      <c r="D52" s="563">
        <f t="shared" si="1"/>
        <v>69879</v>
      </c>
      <c r="E52" s="563">
        <f t="shared" si="1"/>
        <v>59522</v>
      </c>
    </row>
    <row r="53" spans="1:5" ht="10.5" customHeight="1" outlineLevel="1">
      <c r="A53" s="131"/>
      <c r="B53" s="132"/>
      <c r="C53" s="99"/>
      <c r="D53" s="99"/>
      <c r="E53" s="99"/>
    </row>
    <row r="54" spans="1:5" s="127" customFormat="1" ht="29.25" customHeight="1" outlineLevel="1">
      <c r="A54" s="102" t="s">
        <v>90</v>
      </c>
      <c r="B54" s="571">
        <v>1</v>
      </c>
      <c r="C54" s="572">
        <v>33687</v>
      </c>
      <c r="D54" s="572">
        <v>37527</v>
      </c>
      <c r="E54" s="572">
        <v>32261</v>
      </c>
    </row>
    <row r="55" spans="1:5" s="127" customFormat="1" ht="30" customHeight="1" outlineLevel="1">
      <c r="A55" s="102" t="s">
        <v>87</v>
      </c>
      <c r="B55" s="574">
        <v>0</v>
      </c>
      <c r="C55" s="572">
        <v>0</v>
      </c>
      <c r="D55" s="572">
        <v>0</v>
      </c>
      <c r="E55" s="572">
        <v>0</v>
      </c>
    </row>
    <row r="56" spans="1:5" s="127" customFormat="1" ht="30" customHeight="1" outlineLevel="1">
      <c r="A56" s="102" t="s">
        <v>91</v>
      </c>
      <c r="B56" s="575">
        <v>1</v>
      </c>
      <c r="C56" s="572">
        <v>694</v>
      </c>
      <c r="D56" s="572">
        <v>697</v>
      </c>
      <c r="E56" s="572">
        <v>667</v>
      </c>
    </row>
    <row r="57" spans="1:5" s="127" customFormat="1" ht="30" customHeight="1" outlineLevel="1">
      <c r="A57" s="102" t="s">
        <v>434</v>
      </c>
      <c r="B57" s="571">
        <v>1</v>
      </c>
      <c r="C57" s="572">
        <v>2236</v>
      </c>
      <c r="D57" s="572">
        <v>2225</v>
      </c>
      <c r="E57" s="572">
        <v>1</v>
      </c>
    </row>
    <row r="58" spans="1:5" s="127" customFormat="1" ht="30" customHeight="1" outlineLevel="1">
      <c r="A58" s="102" t="s">
        <v>92</v>
      </c>
      <c r="B58" s="571">
        <v>1</v>
      </c>
      <c r="C58" s="572">
        <v>24178</v>
      </c>
      <c r="D58" s="572">
        <v>25027</v>
      </c>
      <c r="E58" s="572">
        <v>23641</v>
      </c>
    </row>
    <row r="59" spans="1:5" s="127" customFormat="1" ht="30" customHeight="1" outlineLevel="1">
      <c r="A59" s="102" t="s">
        <v>93</v>
      </c>
      <c r="B59" s="571">
        <v>1</v>
      </c>
      <c r="C59" s="572">
        <v>906</v>
      </c>
      <c r="D59" s="572">
        <v>2163</v>
      </c>
      <c r="E59" s="572">
        <v>1356</v>
      </c>
    </row>
    <row r="60" spans="1:5" s="127" customFormat="1" ht="30" customHeight="1" outlineLevel="1">
      <c r="A60" s="102" t="s">
        <v>94</v>
      </c>
      <c r="B60" s="571">
        <v>1</v>
      </c>
      <c r="C60" s="572">
        <v>1415</v>
      </c>
      <c r="D60" s="572">
        <v>1301</v>
      </c>
      <c r="E60" s="572">
        <v>1164</v>
      </c>
    </row>
    <row r="61" spans="1:5" s="127" customFormat="1" ht="30" customHeight="1" outlineLevel="1">
      <c r="A61" s="102" t="s">
        <v>95</v>
      </c>
      <c r="B61" s="571">
        <v>1</v>
      </c>
      <c r="C61" s="572">
        <v>136</v>
      </c>
      <c r="D61" s="572">
        <v>648</v>
      </c>
      <c r="E61" s="572">
        <v>359</v>
      </c>
    </row>
    <row r="62" spans="1:5" s="127" customFormat="1" ht="30" customHeight="1" outlineLevel="1">
      <c r="A62" s="102" t="s">
        <v>96</v>
      </c>
      <c r="B62" s="571">
        <v>1</v>
      </c>
      <c r="C62" s="572">
        <v>216</v>
      </c>
      <c r="D62" s="572">
        <v>216</v>
      </c>
      <c r="E62" s="572">
        <v>0</v>
      </c>
    </row>
    <row r="63" spans="1:5" s="127" customFormat="1" ht="30" customHeight="1" outlineLevel="1">
      <c r="A63" s="102" t="s">
        <v>325</v>
      </c>
      <c r="B63" s="571">
        <v>1</v>
      </c>
      <c r="C63" s="572">
        <v>74</v>
      </c>
      <c r="D63" s="572">
        <v>75</v>
      </c>
      <c r="E63" s="572">
        <v>73</v>
      </c>
    </row>
    <row r="64" spans="1:5" s="127" customFormat="1" ht="19.5" customHeight="1" outlineLevel="1">
      <c r="A64" s="135" t="s">
        <v>384</v>
      </c>
      <c r="B64" s="573">
        <v>0</v>
      </c>
      <c r="C64" s="573">
        <v>0</v>
      </c>
      <c r="D64" s="573">
        <v>0</v>
      </c>
      <c r="E64" s="573">
        <v>0</v>
      </c>
    </row>
    <row r="65" spans="1:5" s="127" customFormat="1" ht="19.5" customHeight="1" outlineLevel="1">
      <c r="A65" s="436"/>
      <c r="B65" s="451"/>
      <c r="C65" s="451"/>
      <c r="D65" s="451"/>
      <c r="E65" s="451"/>
    </row>
    <row r="66" spans="1:5" s="76" customFormat="1" ht="37.5" customHeight="1">
      <c r="A66" s="607" t="s">
        <v>460</v>
      </c>
      <c r="B66" s="607"/>
      <c r="C66" s="607"/>
      <c r="D66" s="98"/>
      <c r="E66" s="98"/>
    </row>
    <row r="67" spans="1:5">
      <c r="A67" s="142"/>
      <c r="B67" s="143"/>
      <c r="C67" s="143"/>
      <c r="D67" s="143"/>
      <c r="E67" s="143"/>
    </row>
  </sheetData>
  <mergeCells count="1">
    <mergeCell ref="A66:C66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45"/>
  <sheetViews>
    <sheetView view="pageBreakPreview" topLeftCell="A17" zoomScaleNormal="100" zoomScaleSheetLayoutView="100" workbookViewId="0">
      <selection activeCell="R25" sqref="R25"/>
    </sheetView>
  </sheetViews>
  <sheetFormatPr defaultRowHeight="13.5"/>
  <cols>
    <col min="1" max="1" width="9.42578125" style="71" bestFit="1" customWidth="1"/>
    <col min="2" max="5" width="11.28515625" style="71" customWidth="1"/>
    <col min="6" max="6" width="16.42578125" style="71" customWidth="1"/>
    <col min="7" max="7" width="15" style="71" customWidth="1"/>
    <col min="8" max="9" width="14.42578125" style="71" customWidth="1"/>
    <col min="10" max="16384" width="9.140625" style="71"/>
  </cols>
  <sheetData>
    <row r="1" spans="1:9" ht="20.25" customHeight="1">
      <c r="A1" s="70"/>
      <c r="B1" s="70"/>
      <c r="C1" s="70"/>
      <c r="D1" s="70"/>
      <c r="E1" s="70"/>
      <c r="F1" s="70"/>
      <c r="G1" s="70"/>
      <c r="H1" s="70"/>
      <c r="I1" s="70"/>
    </row>
    <row r="2" spans="1:9" ht="31.5">
      <c r="A2" s="72" t="s">
        <v>247</v>
      </c>
      <c r="B2" s="73"/>
      <c r="C2" s="73"/>
      <c r="D2" s="73"/>
      <c r="E2" s="73"/>
      <c r="F2" s="73"/>
      <c r="G2" s="73"/>
      <c r="H2" s="73"/>
      <c r="I2" s="73"/>
    </row>
    <row r="3" spans="1:9" s="456" customFormat="1" ht="52.5">
      <c r="A3" s="454" t="s">
        <v>431</v>
      </c>
      <c r="B3" s="455"/>
      <c r="C3" s="455"/>
      <c r="D3" s="455"/>
      <c r="E3" s="455"/>
      <c r="F3" s="455"/>
      <c r="G3" s="455"/>
      <c r="H3" s="455"/>
      <c r="I3" s="455"/>
    </row>
    <row r="4" spans="1:9" ht="14.25" thickBot="1">
      <c r="A4" s="76" t="s">
        <v>318</v>
      </c>
      <c r="B4" s="76"/>
      <c r="C4" s="76"/>
      <c r="D4" s="76"/>
      <c r="E4" s="76"/>
      <c r="F4" s="76"/>
      <c r="G4" s="76"/>
      <c r="H4" s="76"/>
      <c r="I4" s="431" t="s">
        <v>430</v>
      </c>
    </row>
    <row r="5" spans="1:9" ht="21" customHeight="1">
      <c r="A5" s="288"/>
      <c r="B5" s="463" t="s">
        <v>248</v>
      </c>
      <c r="C5" s="320" t="s">
        <v>249</v>
      </c>
      <c r="D5" s="320"/>
      <c r="E5" s="320" t="s">
        <v>250</v>
      </c>
      <c r="F5" s="320"/>
      <c r="G5" s="288" t="s">
        <v>345</v>
      </c>
      <c r="H5" s="288" t="s">
        <v>251</v>
      </c>
      <c r="I5" s="457" t="s">
        <v>346</v>
      </c>
    </row>
    <row r="6" spans="1:9" ht="21" customHeight="1">
      <c r="A6" s="458" t="s">
        <v>252</v>
      </c>
      <c r="B6" s="458"/>
      <c r="C6" s="321" t="s">
        <v>253</v>
      </c>
      <c r="D6" s="321"/>
      <c r="E6" s="321" t="s">
        <v>81</v>
      </c>
      <c r="F6" s="321"/>
      <c r="G6" s="458" t="s">
        <v>254</v>
      </c>
      <c r="H6" s="458" t="s">
        <v>81</v>
      </c>
      <c r="I6" s="461" t="s">
        <v>255</v>
      </c>
    </row>
    <row r="7" spans="1:9" ht="21" customHeight="1">
      <c r="A7" s="460"/>
      <c r="B7" s="460" t="s">
        <v>10</v>
      </c>
      <c r="C7" s="333" t="s">
        <v>256</v>
      </c>
      <c r="D7" s="333"/>
      <c r="E7" s="333" t="s">
        <v>257</v>
      </c>
      <c r="F7" s="333"/>
      <c r="G7" s="460" t="s">
        <v>258</v>
      </c>
      <c r="H7" s="460" t="s">
        <v>259</v>
      </c>
      <c r="I7" s="459" t="s">
        <v>260</v>
      </c>
    </row>
    <row r="8" spans="1:9" ht="21" hidden="1" customHeight="1">
      <c r="A8" s="77">
        <v>2010</v>
      </c>
      <c r="B8" s="78" t="s">
        <v>326</v>
      </c>
      <c r="C8" s="79"/>
      <c r="D8" s="79">
        <v>2786</v>
      </c>
      <c r="E8" s="79"/>
      <c r="F8" s="79">
        <v>2765</v>
      </c>
      <c r="G8" s="80">
        <v>0</v>
      </c>
      <c r="H8" s="80">
        <v>21</v>
      </c>
      <c r="I8" s="81">
        <v>2765</v>
      </c>
    </row>
    <row r="9" spans="1:9" ht="21" hidden="1" customHeight="1">
      <c r="A9" s="77">
        <v>2011</v>
      </c>
      <c r="B9" s="78" t="s">
        <v>326</v>
      </c>
      <c r="C9" s="79"/>
      <c r="D9" s="79">
        <v>3225</v>
      </c>
      <c r="E9" s="79"/>
      <c r="F9" s="79">
        <v>3266</v>
      </c>
      <c r="G9" s="80">
        <v>0</v>
      </c>
      <c r="H9" s="80">
        <v>19</v>
      </c>
      <c r="I9" s="81">
        <v>3266</v>
      </c>
    </row>
    <row r="10" spans="1:9" ht="21" hidden="1" customHeight="1">
      <c r="A10" s="77">
        <v>2012</v>
      </c>
      <c r="B10" s="78" t="s">
        <v>326</v>
      </c>
      <c r="C10" s="79"/>
      <c r="D10" s="79">
        <v>3753</v>
      </c>
      <c r="E10" s="79"/>
      <c r="F10" s="79">
        <v>5262</v>
      </c>
      <c r="G10" s="78" t="s">
        <v>242</v>
      </c>
      <c r="H10" s="80">
        <v>20</v>
      </c>
      <c r="I10" s="81">
        <v>5262</v>
      </c>
    </row>
    <row r="11" spans="1:9" ht="21" customHeight="1">
      <c r="A11" s="77">
        <v>2013</v>
      </c>
      <c r="B11" s="78" t="s">
        <v>326</v>
      </c>
      <c r="C11" s="79"/>
      <c r="D11" s="79">
        <v>5019</v>
      </c>
      <c r="E11" s="79"/>
      <c r="F11" s="79">
        <v>4994</v>
      </c>
      <c r="G11" s="78">
        <v>0</v>
      </c>
      <c r="H11" s="80">
        <v>25</v>
      </c>
      <c r="I11" s="81">
        <v>4994</v>
      </c>
    </row>
    <row r="12" spans="1:9" ht="21" customHeight="1">
      <c r="A12" s="82">
        <v>2014</v>
      </c>
      <c r="B12" s="83" t="s">
        <v>326</v>
      </c>
      <c r="C12" s="84"/>
      <c r="D12" s="84">
        <v>3869</v>
      </c>
      <c r="E12" s="84"/>
      <c r="F12" s="84">
        <v>3741</v>
      </c>
      <c r="G12" s="85"/>
      <c r="H12" s="85">
        <v>28</v>
      </c>
      <c r="I12" s="86">
        <v>3741</v>
      </c>
    </row>
    <row r="13" spans="1:9" s="88" customFormat="1" ht="21" customHeight="1">
      <c r="A13" s="82">
        <v>2015</v>
      </c>
      <c r="B13" s="87">
        <v>5238</v>
      </c>
      <c r="C13" s="84"/>
      <c r="D13" s="84">
        <v>10508</v>
      </c>
      <c r="E13" s="84"/>
      <c r="F13" s="84">
        <v>8201</v>
      </c>
      <c r="G13" s="85">
        <v>17</v>
      </c>
      <c r="H13" s="85">
        <v>2</v>
      </c>
      <c r="I13" s="86">
        <f>F13-B13</f>
        <v>2963</v>
      </c>
    </row>
    <row r="14" spans="1:9" s="88" customFormat="1" ht="21" customHeight="1">
      <c r="A14" s="82">
        <v>2016</v>
      </c>
      <c r="B14" s="87">
        <v>4258</v>
      </c>
      <c r="C14" s="84"/>
      <c r="D14" s="84">
        <v>7653</v>
      </c>
      <c r="E14" s="84"/>
      <c r="F14" s="84">
        <v>7627</v>
      </c>
      <c r="G14" s="85"/>
      <c r="H14" s="85">
        <v>26</v>
      </c>
      <c r="I14" s="86">
        <v>3369</v>
      </c>
    </row>
    <row r="15" spans="1:9" s="88" customFormat="1" ht="21" customHeight="1">
      <c r="A15" s="82">
        <v>2017</v>
      </c>
      <c r="B15" s="87">
        <v>5418</v>
      </c>
      <c r="C15" s="84"/>
      <c r="D15" s="84">
        <v>6457</v>
      </c>
      <c r="E15" s="84"/>
      <c r="F15" s="84">
        <v>6434</v>
      </c>
      <c r="G15" s="85"/>
      <c r="H15" s="85">
        <v>22</v>
      </c>
      <c r="I15" s="86">
        <v>1016</v>
      </c>
    </row>
    <row r="16" spans="1:9" ht="21" customHeight="1">
      <c r="A16" s="89">
        <v>2018</v>
      </c>
      <c r="B16" s="90">
        <v>6055</v>
      </c>
      <c r="C16" s="91"/>
      <c r="D16" s="91">
        <v>5772</v>
      </c>
      <c r="E16" s="91"/>
      <c r="F16" s="91">
        <v>5752</v>
      </c>
      <c r="G16" s="92"/>
      <c r="H16" s="92">
        <v>19</v>
      </c>
      <c r="I16" s="264">
        <f>F16-B16</f>
        <v>-303</v>
      </c>
    </row>
    <row r="17" spans="1:9" s="88" customFormat="1" ht="7.5" customHeight="1">
      <c r="A17" s="93"/>
      <c r="B17" s="94"/>
      <c r="C17" s="95"/>
      <c r="D17" s="95"/>
      <c r="E17" s="95"/>
      <c r="F17" s="95"/>
      <c r="G17" s="96"/>
      <c r="H17" s="96"/>
      <c r="I17" s="97"/>
    </row>
    <row r="18" spans="1:9" ht="15.75" customHeight="1">
      <c r="A18" s="76" t="s">
        <v>433</v>
      </c>
      <c r="B18" s="98"/>
      <c r="C18" s="98"/>
      <c r="D18" s="98"/>
      <c r="E18" s="98"/>
      <c r="F18" s="98"/>
      <c r="G18" s="98"/>
      <c r="H18" s="98"/>
      <c r="I18" s="98"/>
    </row>
    <row r="19" spans="1:9" ht="21" customHeight="1">
      <c r="A19" s="76"/>
      <c r="B19" s="98"/>
      <c r="C19" s="98"/>
      <c r="D19" s="98"/>
      <c r="E19" s="98"/>
      <c r="F19" s="98"/>
      <c r="G19" s="98"/>
      <c r="H19" s="98"/>
      <c r="I19" s="98"/>
    </row>
    <row r="20" spans="1:9" ht="31.5">
      <c r="A20" s="72" t="s">
        <v>261</v>
      </c>
      <c r="B20" s="73"/>
      <c r="C20" s="73"/>
      <c r="D20" s="73"/>
      <c r="E20" s="73"/>
      <c r="F20" s="73"/>
      <c r="G20" s="73"/>
      <c r="H20" s="73"/>
      <c r="I20" s="73"/>
    </row>
    <row r="21" spans="1:9" ht="63">
      <c r="A21" s="432" t="s">
        <v>432</v>
      </c>
      <c r="B21" s="75"/>
      <c r="C21" s="75"/>
      <c r="D21" s="75"/>
      <c r="E21" s="75"/>
      <c r="F21" s="75"/>
      <c r="G21" s="75"/>
      <c r="H21" s="75"/>
      <c r="I21" s="75"/>
    </row>
    <row r="22" spans="1:9" ht="21" customHeight="1" thickBot="1">
      <c r="A22" s="76" t="s">
        <v>318</v>
      </c>
      <c r="B22" s="76"/>
      <c r="C22" s="76"/>
      <c r="D22" s="76"/>
      <c r="E22" s="76"/>
      <c r="F22" s="76"/>
      <c r="G22" s="76"/>
      <c r="H22" s="76"/>
      <c r="I22" s="431" t="s">
        <v>430</v>
      </c>
    </row>
    <row r="23" spans="1:9" ht="21" customHeight="1">
      <c r="A23" s="288"/>
      <c r="B23" s="288" t="s">
        <v>248</v>
      </c>
      <c r="C23" s="290" t="s">
        <v>347</v>
      </c>
      <c r="D23" s="290"/>
      <c r="E23" s="320"/>
      <c r="F23" s="464" t="s">
        <v>262</v>
      </c>
      <c r="G23" s="288" t="s">
        <v>263</v>
      </c>
      <c r="H23" s="463" t="s">
        <v>264</v>
      </c>
      <c r="I23" s="457" t="s">
        <v>265</v>
      </c>
    </row>
    <row r="24" spans="1:9" ht="21" customHeight="1">
      <c r="A24" s="458"/>
      <c r="B24" s="458"/>
      <c r="C24" s="465" t="s">
        <v>266</v>
      </c>
      <c r="D24" s="465"/>
      <c r="E24" s="333"/>
      <c r="F24" s="321" t="s">
        <v>348</v>
      </c>
      <c r="G24" s="458"/>
      <c r="H24" s="298" t="s">
        <v>349</v>
      </c>
      <c r="I24" s="461"/>
    </row>
    <row r="25" spans="1:9" ht="21" customHeight="1">
      <c r="A25" s="458"/>
      <c r="B25" s="458"/>
      <c r="C25" s="458" t="s">
        <v>267</v>
      </c>
      <c r="D25" s="458" t="s">
        <v>268</v>
      </c>
      <c r="E25" s="458" t="s">
        <v>269</v>
      </c>
      <c r="F25" s="321"/>
      <c r="G25" s="458"/>
      <c r="H25" s="298"/>
      <c r="I25" s="461"/>
    </row>
    <row r="26" spans="1:9" ht="21" customHeight="1">
      <c r="A26" s="458" t="s">
        <v>270</v>
      </c>
      <c r="B26" s="458"/>
      <c r="C26" s="458" t="s">
        <v>271</v>
      </c>
      <c r="D26" s="458" t="s">
        <v>272</v>
      </c>
      <c r="E26" s="458" t="s">
        <v>350</v>
      </c>
      <c r="F26" s="321"/>
      <c r="G26" s="458"/>
      <c r="H26" s="298"/>
      <c r="I26" s="461"/>
    </row>
    <row r="27" spans="1:9" ht="21" customHeight="1">
      <c r="A27" s="458"/>
      <c r="B27" s="458"/>
      <c r="C27" s="458" t="s">
        <v>273</v>
      </c>
      <c r="D27" s="458" t="s">
        <v>274</v>
      </c>
      <c r="E27" s="458"/>
      <c r="F27" s="321"/>
      <c r="G27" s="458"/>
      <c r="H27" s="298" t="s">
        <v>273</v>
      </c>
      <c r="I27" s="461"/>
    </row>
    <row r="28" spans="1:9" ht="21" customHeight="1">
      <c r="A28" s="458"/>
      <c r="B28" s="458"/>
      <c r="C28" s="458" t="s">
        <v>275</v>
      </c>
      <c r="D28" s="458" t="s">
        <v>276</v>
      </c>
      <c r="E28" s="458" t="s">
        <v>277</v>
      </c>
      <c r="F28" s="321" t="s">
        <v>10</v>
      </c>
      <c r="G28" s="458" t="s">
        <v>278</v>
      </c>
      <c r="H28" s="298" t="s">
        <v>279</v>
      </c>
      <c r="I28" s="461"/>
    </row>
    <row r="29" spans="1:9" ht="21" customHeight="1">
      <c r="A29" s="460"/>
      <c r="B29" s="460" t="s">
        <v>10</v>
      </c>
      <c r="C29" s="460" t="s">
        <v>280</v>
      </c>
      <c r="D29" s="466" t="s">
        <v>281</v>
      </c>
      <c r="E29" s="460" t="s">
        <v>282</v>
      </c>
      <c r="F29" s="333" t="s">
        <v>283</v>
      </c>
      <c r="G29" s="460" t="s">
        <v>284</v>
      </c>
      <c r="H29" s="466" t="s">
        <v>285</v>
      </c>
      <c r="I29" s="459" t="s">
        <v>286</v>
      </c>
    </row>
    <row r="30" spans="1:9" ht="21" hidden="1" customHeight="1">
      <c r="A30" s="77">
        <v>2010</v>
      </c>
      <c r="B30" s="99">
        <v>21206</v>
      </c>
      <c r="C30" s="99">
        <v>1767</v>
      </c>
      <c r="D30" s="99">
        <v>0</v>
      </c>
      <c r="E30" s="100">
        <v>0</v>
      </c>
      <c r="F30" s="101">
        <v>22973</v>
      </c>
      <c r="G30" s="99">
        <v>21742</v>
      </c>
      <c r="H30" s="99">
        <v>385</v>
      </c>
      <c r="I30" s="86">
        <v>846</v>
      </c>
    </row>
    <row r="31" spans="1:9" ht="21" hidden="1" customHeight="1">
      <c r="A31" s="77">
        <v>2011</v>
      </c>
      <c r="B31" s="99">
        <v>23541</v>
      </c>
      <c r="C31" s="99">
        <v>385</v>
      </c>
      <c r="D31" s="99">
        <v>0</v>
      </c>
      <c r="E31" s="100">
        <v>10321</v>
      </c>
      <c r="F31" s="101">
        <v>34247</v>
      </c>
      <c r="G31" s="99">
        <v>30489</v>
      </c>
      <c r="H31" s="99">
        <v>2745</v>
      </c>
      <c r="I31" s="86">
        <v>1013</v>
      </c>
    </row>
    <row r="32" spans="1:9" ht="21" hidden="1" customHeight="1">
      <c r="A32" s="77">
        <v>2012</v>
      </c>
      <c r="B32" s="99">
        <v>31382</v>
      </c>
      <c r="C32" s="99">
        <v>2745</v>
      </c>
      <c r="D32" s="99">
        <v>0</v>
      </c>
      <c r="E32" s="100">
        <v>0</v>
      </c>
      <c r="F32" s="99">
        <v>34127</v>
      </c>
      <c r="G32" s="99">
        <v>29131</v>
      </c>
      <c r="H32" s="99">
        <v>4019</v>
      </c>
      <c r="I32" s="86">
        <v>977</v>
      </c>
    </row>
    <row r="33" spans="1:10" ht="21" customHeight="1">
      <c r="A33" s="77">
        <v>2013</v>
      </c>
      <c r="B33" s="99">
        <v>22729</v>
      </c>
      <c r="C33" s="99">
        <v>4019</v>
      </c>
      <c r="D33" s="99">
        <v>0</v>
      </c>
      <c r="E33" s="100">
        <v>0</v>
      </c>
      <c r="F33" s="99">
        <v>26748</v>
      </c>
      <c r="G33" s="99">
        <v>24986</v>
      </c>
      <c r="H33" s="99">
        <v>1491</v>
      </c>
      <c r="I33" s="86">
        <v>272</v>
      </c>
    </row>
    <row r="34" spans="1:10" ht="21" customHeight="1">
      <c r="A34" s="102">
        <v>2014</v>
      </c>
      <c r="B34" s="103">
        <v>24952</v>
      </c>
      <c r="C34" s="103">
        <v>1491</v>
      </c>
      <c r="D34" s="103">
        <v>0</v>
      </c>
      <c r="E34" s="104">
        <v>0</v>
      </c>
      <c r="F34" s="105">
        <v>26443</v>
      </c>
      <c r="G34" s="106">
        <v>23908</v>
      </c>
      <c r="H34" s="106">
        <v>2238</v>
      </c>
      <c r="I34" s="105">
        <v>298</v>
      </c>
    </row>
    <row r="35" spans="1:10" s="88" customFormat="1" ht="21" customHeight="1">
      <c r="A35" s="102">
        <v>2015</v>
      </c>
      <c r="B35" s="103">
        <v>21391</v>
      </c>
      <c r="C35" s="103">
        <v>2238</v>
      </c>
      <c r="D35" s="103">
        <v>0</v>
      </c>
      <c r="E35" s="104">
        <v>0</v>
      </c>
      <c r="F35" s="105">
        <f>SUM(B35,C35:E35)</f>
        <v>23629</v>
      </c>
      <c r="G35" s="106">
        <v>21245</v>
      </c>
      <c r="H35" s="106">
        <v>1326</v>
      </c>
      <c r="I35" s="105">
        <v>1057</v>
      </c>
      <c r="J35" s="107"/>
    </row>
    <row r="36" spans="1:10" s="88" customFormat="1" ht="21" customHeight="1">
      <c r="A36" s="102">
        <v>2016</v>
      </c>
      <c r="B36" s="103">
        <v>27424</v>
      </c>
      <c r="C36" s="103">
        <v>1326</v>
      </c>
      <c r="D36" s="103"/>
      <c r="E36" s="104">
        <v>-149</v>
      </c>
      <c r="F36" s="105">
        <v>28601</v>
      </c>
      <c r="G36" s="106">
        <v>22182</v>
      </c>
      <c r="H36" s="106">
        <v>5963</v>
      </c>
      <c r="I36" s="105">
        <v>456</v>
      </c>
      <c r="J36" s="107"/>
    </row>
    <row r="37" spans="1:10" s="88" customFormat="1" ht="21" customHeight="1">
      <c r="A37" s="102">
        <v>2017</v>
      </c>
      <c r="B37" s="103">
        <v>36263</v>
      </c>
      <c r="C37" s="103">
        <v>5962</v>
      </c>
      <c r="D37" s="103"/>
      <c r="E37" s="104"/>
      <c r="F37" s="105">
        <v>42226</v>
      </c>
      <c r="G37" s="106">
        <v>25359</v>
      </c>
      <c r="H37" s="106">
        <v>15122</v>
      </c>
      <c r="I37" s="105">
        <v>1744</v>
      </c>
      <c r="J37" s="107"/>
    </row>
    <row r="38" spans="1:10" ht="21" customHeight="1">
      <c r="A38" s="108">
        <v>2018</v>
      </c>
      <c r="B38" s="109">
        <v>41718</v>
      </c>
      <c r="C38" s="109">
        <v>15122</v>
      </c>
      <c r="D38" s="109">
        <v>0</v>
      </c>
      <c r="E38" s="110">
        <v>0</v>
      </c>
      <c r="F38" s="122">
        <f>SUM(B38:E38)</f>
        <v>56840</v>
      </c>
      <c r="G38" s="111">
        <v>44752</v>
      </c>
      <c r="H38" s="111">
        <v>10268</v>
      </c>
      <c r="I38" s="112">
        <v>1820</v>
      </c>
      <c r="J38" s="113"/>
    </row>
    <row r="39" spans="1:10" s="88" customFormat="1" ht="6" customHeight="1">
      <c r="A39" s="114"/>
      <c r="B39" s="115"/>
      <c r="C39" s="115"/>
      <c r="D39" s="115"/>
      <c r="E39" s="116"/>
      <c r="F39" s="117"/>
      <c r="G39" s="118"/>
      <c r="H39" s="118"/>
      <c r="I39" s="117"/>
    </row>
    <row r="40" spans="1:10" s="88" customFormat="1" ht="11.25" customHeight="1">
      <c r="A40" s="447"/>
      <c r="B40" s="120"/>
      <c r="C40" s="120"/>
      <c r="D40" s="120"/>
      <c r="E40" s="121"/>
      <c r="F40" s="122"/>
      <c r="G40" s="123"/>
      <c r="H40" s="123"/>
      <c r="I40" s="122"/>
    </row>
    <row r="41" spans="1:10" s="88" customFormat="1" ht="15.75" customHeight="1">
      <c r="A41" s="564"/>
      <c r="B41" s="120"/>
      <c r="C41" s="120"/>
      <c r="D41" s="120"/>
      <c r="E41" s="121"/>
      <c r="F41" s="122"/>
      <c r="G41" s="123"/>
      <c r="H41" s="123"/>
      <c r="I41" s="122"/>
    </row>
    <row r="42" spans="1:10" s="88" customFormat="1" ht="15.75" customHeight="1">
      <c r="A42" s="119" t="s">
        <v>455</v>
      </c>
      <c r="B42" s="120"/>
      <c r="C42" s="120"/>
      <c r="D42" s="120"/>
      <c r="E42" s="121"/>
      <c r="F42" s="122"/>
      <c r="G42" s="123"/>
      <c r="H42" s="123"/>
      <c r="I42" s="122"/>
    </row>
    <row r="43" spans="1:10" ht="15.75" customHeight="1">
      <c r="A43" s="76" t="s">
        <v>433</v>
      </c>
      <c r="B43" s="98"/>
      <c r="C43" s="98"/>
      <c r="D43" s="98"/>
      <c r="E43" s="98"/>
      <c r="F43" s="98"/>
      <c r="G43" s="98"/>
      <c r="H43" s="98"/>
      <c r="I43" s="98"/>
    </row>
    <row r="45" spans="1:10">
      <c r="A45" s="124"/>
    </row>
  </sheetData>
  <phoneticPr fontId="6" type="noConversion"/>
  <pageMargins left="0.70866141732283472" right="0.70866141732283472" top="0.74803149606299213" bottom="0.74803149606299213" header="0.31496062992125984" footer="0.31496062992125984"/>
  <pageSetup paperSize="9" scale="83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7"/>
  </sheetPr>
  <dimension ref="A1:N39"/>
  <sheetViews>
    <sheetView tabSelected="1" view="pageBreakPreview" topLeftCell="A4" zoomScaleNormal="100" workbookViewId="0">
      <selection activeCell="Q36" sqref="Q36"/>
    </sheetView>
  </sheetViews>
  <sheetFormatPr defaultRowHeight="13.5"/>
  <cols>
    <col min="1" max="1" width="10.42578125" style="25" customWidth="1"/>
    <col min="2" max="2" width="16.5703125" style="25" bestFit="1" customWidth="1"/>
    <col min="3" max="3" width="10.28515625" style="25" customWidth="1"/>
    <col min="4" max="4" width="14.85546875" style="25" bestFit="1" customWidth="1"/>
    <col min="5" max="5" width="8.7109375" style="25" customWidth="1"/>
    <col min="6" max="6" width="14.85546875" style="25" bestFit="1" customWidth="1"/>
    <col min="7" max="7" width="16.5703125" style="25" bestFit="1" customWidth="1"/>
    <col min="8" max="9" width="12.28515625" style="25" bestFit="1" customWidth="1"/>
    <col min="10" max="10" width="7.5703125" style="25" customWidth="1"/>
    <col min="11" max="11" width="8.85546875" style="25" customWidth="1"/>
    <col min="12" max="13" width="9.140625" style="25"/>
    <col min="14" max="14" width="12.7109375" style="25" bestFit="1" customWidth="1"/>
    <col min="15" max="16384" width="9.140625" style="25"/>
  </cols>
  <sheetData>
    <row r="1" spans="1:14" s="33" customFormat="1" ht="24.95" customHeight="1">
      <c r="K1" s="34"/>
    </row>
    <row r="2" spans="1:14" s="33" customFormat="1" ht="24.95" customHeight="1">
      <c r="K2" s="34"/>
    </row>
    <row r="3" spans="1:14" s="37" customFormat="1" ht="32.25" customHeight="1">
      <c r="A3" s="35" t="s">
        <v>88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4" s="39" customFormat="1" ht="23.1" customHeight="1">
      <c r="A4" s="35" t="s">
        <v>89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4" s="39" customFormat="1" ht="23.1" customHeight="1">
      <c r="A5" s="35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s="40" customFormat="1" ht="18" customHeight="1" thickBot="1">
      <c r="A6" s="40" t="s">
        <v>12</v>
      </c>
      <c r="K6" s="325" t="s">
        <v>428</v>
      </c>
    </row>
    <row r="7" spans="1:14" s="37" customFormat="1" ht="16.5" customHeight="1">
      <c r="A7" s="340"/>
      <c r="B7" s="423" t="s">
        <v>14</v>
      </c>
      <c r="C7" s="341" t="s">
        <v>341</v>
      </c>
      <c r="D7" s="424"/>
      <c r="E7" s="341" t="s">
        <v>342</v>
      </c>
      <c r="F7" s="424"/>
      <c r="G7" s="341" t="s">
        <v>15</v>
      </c>
      <c r="H7" s="424"/>
      <c r="I7" s="341" t="s">
        <v>343</v>
      </c>
      <c r="J7" s="341"/>
      <c r="K7" s="341"/>
    </row>
    <row r="8" spans="1:14" s="37" customFormat="1" ht="16.5" customHeight="1">
      <c r="A8" s="619" t="s">
        <v>332</v>
      </c>
      <c r="B8" s="425"/>
      <c r="C8" s="365" t="s">
        <v>16</v>
      </c>
      <c r="D8" s="426"/>
      <c r="E8" s="365" t="s">
        <v>17</v>
      </c>
      <c r="F8" s="426"/>
      <c r="G8" s="365" t="s">
        <v>34</v>
      </c>
      <c r="H8" s="426"/>
      <c r="I8" s="365" t="s">
        <v>35</v>
      </c>
      <c r="J8" s="365"/>
      <c r="K8" s="365"/>
    </row>
    <row r="9" spans="1:14" s="37" customFormat="1" ht="16.5" customHeight="1">
      <c r="A9" s="619"/>
      <c r="B9" s="427" t="s">
        <v>2</v>
      </c>
      <c r="C9" s="345" t="s">
        <v>380</v>
      </c>
      <c r="D9" s="345" t="s">
        <v>13</v>
      </c>
      <c r="E9" s="345" t="s">
        <v>380</v>
      </c>
      <c r="F9" s="345" t="s">
        <v>13</v>
      </c>
      <c r="G9" s="345" t="s">
        <v>18</v>
      </c>
      <c r="H9" s="345" t="s">
        <v>13</v>
      </c>
      <c r="I9" s="345" t="s">
        <v>333</v>
      </c>
      <c r="J9" s="345" t="s">
        <v>344</v>
      </c>
      <c r="K9" s="362" t="s">
        <v>13</v>
      </c>
    </row>
    <row r="10" spans="1:14" s="37" customFormat="1" ht="16.5" customHeight="1">
      <c r="A10" s="364"/>
      <c r="B10" s="428" t="s">
        <v>37</v>
      </c>
      <c r="C10" s="364" t="s">
        <v>19</v>
      </c>
      <c r="D10" s="364" t="s">
        <v>38</v>
      </c>
      <c r="E10" s="364"/>
      <c r="F10" s="364"/>
      <c r="G10" s="364" t="s">
        <v>39</v>
      </c>
      <c r="H10" s="364"/>
      <c r="I10" s="364" t="s">
        <v>40</v>
      </c>
      <c r="J10" s="364" t="s">
        <v>41</v>
      </c>
      <c r="K10" s="371"/>
    </row>
    <row r="11" spans="1:14" ht="27.75" hidden="1" customHeight="1">
      <c r="A11" s="41">
        <v>2010</v>
      </c>
      <c r="B11" s="42">
        <v>1711876539</v>
      </c>
      <c r="C11" s="43">
        <v>53287</v>
      </c>
      <c r="D11" s="43">
        <v>347759780</v>
      </c>
      <c r="E11" s="43">
        <v>269</v>
      </c>
      <c r="F11" s="43">
        <v>212145892</v>
      </c>
      <c r="G11" s="43">
        <v>294</v>
      </c>
      <c r="H11" s="43">
        <v>2063364</v>
      </c>
      <c r="I11" s="43">
        <v>0</v>
      </c>
      <c r="J11" s="43">
        <v>0</v>
      </c>
      <c r="K11" s="44">
        <v>0</v>
      </c>
      <c r="N11" s="45"/>
    </row>
    <row r="12" spans="1:14" s="46" customFormat="1" ht="39.950000000000003" hidden="1" customHeight="1">
      <c r="A12" s="41">
        <v>2012</v>
      </c>
      <c r="B12" s="42">
        <v>1943426552</v>
      </c>
      <c r="C12" s="43">
        <v>53563</v>
      </c>
      <c r="D12" s="43">
        <v>388775490</v>
      </c>
      <c r="E12" s="43">
        <v>246</v>
      </c>
      <c r="F12" s="43">
        <v>229249665</v>
      </c>
      <c r="G12" s="43">
        <v>294</v>
      </c>
      <c r="H12" s="43">
        <v>2063364</v>
      </c>
      <c r="I12" s="43">
        <v>0</v>
      </c>
      <c r="J12" s="43">
        <v>0</v>
      </c>
      <c r="K12" s="44">
        <v>0</v>
      </c>
      <c r="N12" s="45"/>
    </row>
    <row r="13" spans="1:14" s="46" customFormat="1" ht="39.950000000000003" customHeight="1">
      <c r="A13" s="41">
        <v>2013</v>
      </c>
      <c r="B13" s="42">
        <v>2123774861</v>
      </c>
      <c r="C13" s="43">
        <v>53809</v>
      </c>
      <c r="D13" s="43">
        <v>408028373</v>
      </c>
      <c r="E13" s="43">
        <v>199</v>
      </c>
      <c r="F13" s="43">
        <v>247326760</v>
      </c>
      <c r="G13" s="43">
        <v>294</v>
      </c>
      <c r="H13" s="43">
        <v>2063364</v>
      </c>
      <c r="I13" s="43">
        <v>0</v>
      </c>
      <c r="J13" s="43">
        <v>0</v>
      </c>
      <c r="K13" s="44">
        <v>0</v>
      </c>
      <c r="N13" s="45"/>
    </row>
    <row r="14" spans="1:14" ht="39.950000000000003" customHeight="1">
      <c r="A14" s="41">
        <v>2014</v>
      </c>
      <c r="B14" s="42">
        <f>SUM(D14,H14,F14,C29,E29,G29,K29)</f>
        <v>2256266051</v>
      </c>
      <c r="C14" s="47">
        <v>55239</v>
      </c>
      <c r="D14" s="47">
        <v>429901794</v>
      </c>
      <c r="E14" s="47">
        <v>209</v>
      </c>
      <c r="F14" s="47">
        <v>263052843</v>
      </c>
      <c r="G14" s="47">
        <v>294</v>
      </c>
      <c r="H14" s="47">
        <v>2063364</v>
      </c>
      <c r="I14" s="44">
        <v>0</v>
      </c>
      <c r="J14" s="44">
        <v>0</v>
      </c>
      <c r="K14" s="44">
        <v>0</v>
      </c>
    </row>
    <row r="15" spans="1:14" ht="39.950000000000003" customHeight="1">
      <c r="A15" s="41">
        <v>2015</v>
      </c>
      <c r="B15" s="42">
        <f>SUM(D15,H15,F15,C30,E30,G30,K30)</f>
        <v>2315203297</v>
      </c>
      <c r="C15" s="48">
        <v>58232</v>
      </c>
      <c r="D15" s="48">
        <v>436859146</v>
      </c>
      <c r="E15" s="48">
        <v>218</v>
      </c>
      <c r="F15" s="48">
        <v>314974311</v>
      </c>
      <c r="G15" s="48">
        <v>294</v>
      </c>
      <c r="H15" s="47">
        <v>2063364</v>
      </c>
      <c r="I15" s="44">
        <v>0</v>
      </c>
      <c r="J15" s="44">
        <v>0</v>
      </c>
      <c r="K15" s="44">
        <v>0</v>
      </c>
    </row>
    <row r="16" spans="1:14" ht="39.950000000000003" customHeight="1">
      <c r="A16" s="41">
        <v>2016</v>
      </c>
      <c r="B16" s="42">
        <v>2342831035</v>
      </c>
      <c r="C16" s="48">
        <v>58663</v>
      </c>
      <c r="D16" s="48">
        <v>458587336</v>
      </c>
      <c r="E16" s="48">
        <v>219</v>
      </c>
      <c r="F16" s="48">
        <v>317655894</v>
      </c>
      <c r="G16" s="48">
        <v>294</v>
      </c>
      <c r="H16" s="47">
        <v>2063364</v>
      </c>
      <c r="I16" s="44">
        <v>0</v>
      </c>
      <c r="J16" s="44">
        <v>0</v>
      </c>
      <c r="K16" s="44">
        <v>0</v>
      </c>
    </row>
    <row r="17" spans="1:11" ht="39.950000000000003" customHeight="1">
      <c r="A17" s="41">
        <v>2017</v>
      </c>
      <c r="B17" s="42">
        <f>SUM(D17,F17,H17,K17,C32,E32,G32,K32)</f>
        <v>1544568851</v>
      </c>
      <c r="C17" s="47">
        <v>55315</v>
      </c>
      <c r="D17" s="47">
        <v>480549371</v>
      </c>
      <c r="E17" s="47">
        <v>230</v>
      </c>
      <c r="F17" s="47">
        <v>254732027</v>
      </c>
      <c r="G17" s="47">
        <v>46</v>
      </c>
      <c r="H17" s="47">
        <v>1066134</v>
      </c>
      <c r="I17" s="44">
        <v>1</v>
      </c>
      <c r="J17" s="44"/>
      <c r="K17" s="44">
        <v>5720</v>
      </c>
    </row>
    <row r="18" spans="1:11" ht="39.950000000000003" customHeight="1">
      <c r="A18" s="49">
        <v>2018</v>
      </c>
      <c r="B18" s="565">
        <f>SUM(D18,F18,H18,K18,C33,E33,G33,K33)</f>
        <v>1594903193</v>
      </c>
      <c r="C18" s="566">
        <v>55915</v>
      </c>
      <c r="D18" s="566">
        <v>514831245</v>
      </c>
      <c r="E18" s="566">
        <v>230</v>
      </c>
      <c r="F18" s="566">
        <v>256929960</v>
      </c>
      <c r="G18" s="566">
        <v>48</v>
      </c>
      <c r="H18" s="566">
        <v>1141572</v>
      </c>
      <c r="I18" s="539">
        <v>1</v>
      </c>
      <c r="J18" s="539"/>
      <c r="K18" s="539">
        <v>5720</v>
      </c>
    </row>
    <row r="19" spans="1:11" s="46" customFormat="1" ht="7.5" customHeight="1">
      <c r="A19" s="63"/>
      <c r="B19" s="50"/>
      <c r="C19" s="51"/>
      <c r="D19" s="51"/>
      <c r="E19" s="51"/>
      <c r="F19" s="51"/>
      <c r="G19" s="51"/>
      <c r="H19" s="51"/>
      <c r="I19" s="52"/>
      <c r="J19" s="52"/>
      <c r="K19" s="52"/>
    </row>
    <row r="20" spans="1:11" s="46" customFormat="1" ht="24.75" customHeight="1">
      <c r="A20" s="437"/>
      <c r="B20" s="440"/>
      <c r="C20" s="441"/>
      <c r="D20" s="441"/>
      <c r="E20" s="441"/>
      <c r="F20" s="441"/>
      <c r="G20" s="441"/>
      <c r="H20" s="441"/>
      <c r="I20" s="44"/>
      <c r="J20" s="44"/>
      <c r="K20" s="44"/>
    </row>
    <row r="21" spans="1:11" ht="33" customHeight="1" thickBot="1">
      <c r="A21" s="442"/>
      <c r="B21" s="443"/>
      <c r="C21" s="443"/>
      <c r="D21" s="443"/>
      <c r="E21" s="443"/>
      <c r="F21" s="443"/>
      <c r="G21" s="444"/>
      <c r="H21" s="444"/>
      <c r="I21" s="444"/>
      <c r="J21" s="444"/>
      <c r="K21" s="56"/>
    </row>
    <row r="22" spans="1:11" s="37" customFormat="1" ht="27.75" customHeight="1">
      <c r="A22" s="340"/>
      <c r="B22" s="614" t="s">
        <v>310</v>
      </c>
      <c r="C22" s="615"/>
      <c r="D22" s="610" t="s">
        <v>381</v>
      </c>
      <c r="E22" s="611"/>
      <c r="F22" s="610" t="s">
        <v>334</v>
      </c>
      <c r="G22" s="611"/>
      <c r="H22" s="614" t="s">
        <v>339</v>
      </c>
      <c r="I22" s="622"/>
      <c r="J22" s="622"/>
      <c r="K22" s="622"/>
    </row>
    <row r="23" spans="1:11" s="37" customFormat="1" ht="30" customHeight="1">
      <c r="A23" s="619" t="s">
        <v>335</v>
      </c>
      <c r="B23" s="616" t="s">
        <v>311</v>
      </c>
      <c r="C23" s="617"/>
      <c r="D23" s="618" t="s">
        <v>457</v>
      </c>
      <c r="E23" s="613"/>
      <c r="F23" s="612" t="s">
        <v>36</v>
      </c>
      <c r="G23" s="613"/>
      <c r="H23" s="608" t="s">
        <v>337</v>
      </c>
      <c r="I23" s="623"/>
      <c r="J23" s="623"/>
      <c r="K23" s="623"/>
    </row>
    <row r="24" spans="1:11" s="37" customFormat="1" ht="16.5" customHeight="1">
      <c r="A24" s="619"/>
      <c r="B24" s="377" t="s">
        <v>312</v>
      </c>
      <c r="C24" s="377" t="s">
        <v>13</v>
      </c>
      <c r="D24" s="345" t="s">
        <v>160</v>
      </c>
      <c r="E24" s="345" t="s">
        <v>13</v>
      </c>
      <c r="F24" s="345" t="s">
        <v>18</v>
      </c>
      <c r="G24" s="345" t="s">
        <v>13</v>
      </c>
      <c r="H24" s="620" t="s">
        <v>338</v>
      </c>
      <c r="I24" s="621"/>
      <c r="J24" s="620" t="s">
        <v>13</v>
      </c>
      <c r="K24" s="624"/>
    </row>
    <row r="25" spans="1:11" s="37" customFormat="1" ht="16.5" customHeight="1">
      <c r="A25" s="364"/>
      <c r="B25" s="395" t="s">
        <v>313</v>
      </c>
      <c r="C25" s="395"/>
      <c r="D25" s="364" t="s">
        <v>161</v>
      </c>
      <c r="E25" s="367"/>
      <c r="F25" s="364" t="s">
        <v>39</v>
      </c>
      <c r="G25" s="364"/>
      <c r="H25" s="608" t="s">
        <v>340</v>
      </c>
      <c r="I25" s="609"/>
      <c r="J25" s="429"/>
      <c r="K25" s="429"/>
    </row>
    <row r="26" spans="1:11" ht="29.25" hidden="1" customHeight="1">
      <c r="A26" s="57">
        <v>2010</v>
      </c>
      <c r="B26" s="44"/>
      <c r="C26" s="44"/>
      <c r="D26" s="44">
        <v>1232</v>
      </c>
      <c r="E26" s="44">
        <v>2077153</v>
      </c>
      <c r="F26" s="43">
        <v>21777</v>
      </c>
      <c r="G26" s="43">
        <v>1147623218</v>
      </c>
      <c r="H26" s="43"/>
      <c r="I26" s="43"/>
      <c r="J26" s="43"/>
      <c r="K26" s="56"/>
    </row>
    <row r="27" spans="1:11" ht="39.950000000000003" hidden="1" customHeight="1">
      <c r="A27" s="41">
        <v>2012</v>
      </c>
      <c r="B27" s="44">
        <v>0</v>
      </c>
      <c r="C27" s="44">
        <v>0</v>
      </c>
      <c r="D27" s="44">
        <v>1244</v>
      </c>
      <c r="E27" s="58">
        <v>2086981</v>
      </c>
      <c r="F27" s="43">
        <v>24427</v>
      </c>
      <c r="G27" s="43">
        <v>1319908801</v>
      </c>
      <c r="H27" s="43"/>
      <c r="I27" s="43"/>
      <c r="J27" s="44"/>
      <c r="K27" s="59"/>
    </row>
    <row r="28" spans="1:11" ht="39.950000000000003" customHeight="1">
      <c r="A28" s="41">
        <v>2013</v>
      </c>
      <c r="B28" s="44">
        <v>0</v>
      </c>
      <c r="C28" s="44">
        <v>0</v>
      </c>
      <c r="D28" s="627">
        <v>1244</v>
      </c>
      <c r="E28" s="628" t="s">
        <v>464</v>
      </c>
      <c r="F28" s="43">
        <v>25642</v>
      </c>
      <c r="G28" s="43">
        <v>1462786657</v>
      </c>
      <c r="H28" s="43"/>
      <c r="I28" s="43"/>
      <c r="J28" s="44"/>
      <c r="K28" s="59"/>
    </row>
    <row r="29" spans="1:11" ht="39.950000000000003" customHeight="1">
      <c r="A29" s="41">
        <v>2014</v>
      </c>
      <c r="B29" s="44">
        <v>0</v>
      </c>
      <c r="C29" s="44">
        <v>0</v>
      </c>
      <c r="D29" s="629">
        <v>1244</v>
      </c>
      <c r="E29" s="630" t="s">
        <v>465</v>
      </c>
      <c r="F29" s="60">
        <v>27961</v>
      </c>
      <c r="G29" s="60">
        <v>1555365216</v>
      </c>
      <c r="H29" s="60"/>
      <c r="I29" s="60">
        <v>722</v>
      </c>
      <c r="J29" s="60"/>
      <c r="K29" s="61">
        <v>5882834</v>
      </c>
    </row>
    <row r="30" spans="1:11" ht="39.950000000000003" customHeight="1">
      <c r="A30" s="41">
        <v>2015</v>
      </c>
      <c r="B30" s="44">
        <v>0</v>
      </c>
      <c r="C30" s="44">
        <v>0</v>
      </c>
      <c r="D30" s="629">
        <v>1244</v>
      </c>
      <c r="E30" s="630" t="s">
        <v>465</v>
      </c>
      <c r="F30" s="62">
        <v>27961</v>
      </c>
      <c r="G30" s="62">
        <v>1555365216</v>
      </c>
      <c r="H30" s="62"/>
      <c r="I30" s="62">
        <v>724</v>
      </c>
      <c r="J30" s="62"/>
      <c r="K30" s="61">
        <v>5941260</v>
      </c>
    </row>
    <row r="31" spans="1:11" ht="39.950000000000003" customHeight="1">
      <c r="A31" s="41">
        <v>2016</v>
      </c>
      <c r="B31" s="44">
        <v>0</v>
      </c>
      <c r="C31" s="44">
        <v>0</v>
      </c>
      <c r="D31" s="629">
        <v>1244</v>
      </c>
      <c r="E31" s="630" t="s">
        <v>465</v>
      </c>
      <c r="F31" s="62">
        <v>27965</v>
      </c>
      <c r="G31" s="62">
        <v>1556496200</v>
      </c>
      <c r="H31" s="62"/>
      <c r="I31" s="62">
        <v>724</v>
      </c>
      <c r="J31" s="62"/>
      <c r="K31" s="61">
        <v>5941260</v>
      </c>
    </row>
    <row r="32" spans="1:11" ht="39.950000000000003" customHeight="1">
      <c r="A32" s="41">
        <v>2017</v>
      </c>
      <c r="B32" s="60">
        <v>0</v>
      </c>
      <c r="C32" s="60">
        <v>0</v>
      </c>
      <c r="D32" s="631">
        <v>28140</v>
      </c>
      <c r="E32" s="630">
        <v>1043823</v>
      </c>
      <c r="F32" s="62">
        <v>32097</v>
      </c>
      <c r="G32" s="62">
        <v>800978958</v>
      </c>
      <c r="H32" s="62"/>
      <c r="I32" s="62">
        <v>723</v>
      </c>
      <c r="J32" s="62"/>
      <c r="K32" s="61">
        <v>6192818</v>
      </c>
    </row>
    <row r="33" spans="1:11" ht="39.950000000000003" customHeight="1">
      <c r="A33" s="49">
        <v>2018</v>
      </c>
      <c r="B33" s="567">
        <v>0</v>
      </c>
      <c r="C33" s="567">
        <v>0</v>
      </c>
      <c r="D33" s="632">
        <v>28140</v>
      </c>
      <c r="E33" s="633">
        <v>1043823</v>
      </c>
      <c r="F33" s="568">
        <v>32165</v>
      </c>
      <c r="G33" s="568">
        <v>814757016</v>
      </c>
      <c r="H33" s="568"/>
      <c r="I33" s="568">
        <v>723</v>
      </c>
      <c r="J33" s="568"/>
      <c r="K33" s="529">
        <v>6193857</v>
      </c>
    </row>
    <row r="34" spans="1:11" s="46" customFormat="1" ht="6.75" customHeight="1">
      <c r="A34" s="63"/>
      <c r="B34" s="64"/>
      <c r="C34" s="64"/>
      <c r="D34" s="52"/>
      <c r="E34" s="65"/>
      <c r="F34" s="64"/>
      <c r="G34" s="64"/>
      <c r="H34" s="64"/>
      <c r="I34" s="64"/>
      <c r="J34" s="64"/>
      <c r="K34" s="66"/>
    </row>
    <row r="35" spans="1:11" s="46" customFormat="1" ht="41.25" customHeight="1">
      <c r="A35" s="437"/>
      <c r="B35" s="438"/>
      <c r="C35" s="438"/>
      <c r="D35" s="44"/>
      <c r="E35" s="439"/>
      <c r="F35" s="438"/>
      <c r="G35" s="438"/>
      <c r="H35" s="438"/>
      <c r="I35" s="438"/>
      <c r="J35" s="438"/>
      <c r="K35" s="202"/>
    </row>
    <row r="36" spans="1:11" ht="14.25" customHeight="1">
      <c r="A36" s="569"/>
      <c r="B36" s="62"/>
      <c r="C36" s="62"/>
      <c r="D36" s="62"/>
      <c r="E36" s="62"/>
      <c r="F36" s="62"/>
      <c r="G36" s="62"/>
      <c r="H36" s="62"/>
      <c r="I36" s="62"/>
      <c r="J36" s="62"/>
    </row>
    <row r="37" spans="1:11" s="40" customFormat="1" ht="14.25" customHeight="1">
      <c r="A37" s="40" t="s">
        <v>246</v>
      </c>
      <c r="B37" s="67"/>
      <c r="C37" s="67"/>
      <c r="D37" s="67"/>
      <c r="E37" s="67"/>
      <c r="F37" s="67"/>
      <c r="G37" s="67"/>
      <c r="H37" s="67"/>
      <c r="I37" s="67"/>
      <c r="J37" s="67"/>
    </row>
    <row r="38" spans="1:11">
      <c r="A38" s="68"/>
      <c r="B38" s="69"/>
      <c r="C38" s="69"/>
      <c r="D38" s="69"/>
      <c r="E38" s="69"/>
      <c r="F38" s="69"/>
      <c r="G38" s="69"/>
      <c r="H38" s="69"/>
      <c r="I38" s="69"/>
      <c r="J38" s="69"/>
    </row>
    <row r="39" spans="1:11">
      <c r="A39" s="40"/>
    </row>
  </sheetData>
  <mergeCells count="13">
    <mergeCell ref="A8:A9"/>
    <mergeCell ref="A23:A24"/>
    <mergeCell ref="H24:I24"/>
    <mergeCell ref="H22:K22"/>
    <mergeCell ref="H23:K23"/>
    <mergeCell ref="J24:K24"/>
    <mergeCell ref="H25:I25"/>
    <mergeCell ref="F22:G22"/>
    <mergeCell ref="F23:G23"/>
    <mergeCell ref="B22:C22"/>
    <mergeCell ref="B23:C23"/>
    <mergeCell ref="D23:E23"/>
    <mergeCell ref="D22:E22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5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1"/>
  <sheetViews>
    <sheetView view="pageBreakPreview" topLeftCell="A7" zoomScaleNormal="100" zoomScaleSheetLayoutView="100" workbookViewId="0">
      <selection activeCell="E19" sqref="E19"/>
    </sheetView>
  </sheetViews>
  <sheetFormatPr defaultRowHeight="13.5"/>
  <cols>
    <col min="1" max="1" width="15.140625" style="8" customWidth="1"/>
    <col min="2" max="4" width="26.85546875" style="8" customWidth="1"/>
    <col min="5" max="16384" width="9.140625" style="8"/>
  </cols>
  <sheetData>
    <row r="1" spans="1:4" ht="35.1" customHeight="1">
      <c r="A1" s="6"/>
      <c r="B1" s="7"/>
      <c r="C1" s="7"/>
      <c r="D1" s="7"/>
    </row>
    <row r="2" spans="1:4" ht="35.1" customHeight="1">
      <c r="A2" s="6"/>
      <c r="B2" s="7"/>
      <c r="C2" s="7"/>
      <c r="D2" s="7"/>
    </row>
    <row r="3" spans="1:4" ht="31.5">
      <c r="A3" s="9" t="s">
        <v>225</v>
      </c>
      <c r="B3" s="10"/>
      <c r="C3" s="10"/>
      <c r="D3" s="10"/>
    </row>
    <row r="4" spans="1:4" ht="31.5">
      <c r="A4" s="11" t="s">
        <v>219</v>
      </c>
      <c r="B4" s="12"/>
      <c r="C4" s="12"/>
      <c r="D4" s="12"/>
    </row>
    <row r="5" spans="1:4" ht="24.95" customHeight="1" thickBot="1">
      <c r="A5" s="13" t="s">
        <v>220</v>
      </c>
      <c r="B5" s="14"/>
      <c r="C5" s="14"/>
      <c r="D5" s="430" t="s">
        <v>429</v>
      </c>
    </row>
    <row r="6" spans="1:4" ht="28.5">
      <c r="A6" s="625" t="s">
        <v>221</v>
      </c>
      <c r="B6" s="15" t="s">
        <v>377</v>
      </c>
      <c r="C6" s="16" t="s">
        <v>378</v>
      </c>
      <c r="D6" s="17" t="s">
        <v>379</v>
      </c>
    </row>
    <row r="7" spans="1:4">
      <c r="A7" s="626"/>
      <c r="B7" s="18" t="s">
        <v>222</v>
      </c>
      <c r="C7" s="18" t="s">
        <v>223</v>
      </c>
      <c r="D7" s="19" t="s">
        <v>224</v>
      </c>
    </row>
    <row r="8" spans="1:4" ht="45" hidden="1" customHeight="1">
      <c r="A8" s="20">
        <v>2010</v>
      </c>
      <c r="B8" s="21">
        <v>19.100000000000001</v>
      </c>
      <c r="C8" s="22">
        <v>72.900000000000006</v>
      </c>
      <c r="D8" s="22">
        <v>19.899999999999999</v>
      </c>
    </row>
    <row r="9" spans="1:4" ht="54.95" hidden="1" customHeight="1">
      <c r="A9" s="20">
        <v>2012</v>
      </c>
      <c r="B9" s="23">
        <v>17.7</v>
      </c>
      <c r="C9" s="24">
        <v>72.8</v>
      </c>
      <c r="D9" s="24">
        <v>19.7</v>
      </c>
    </row>
    <row r="10" spans="1:4" ht="54.95" customHeight="1">
      <c r="A10" s="20">
        <v>2013</v>
      </c>
      <c r="B10" s="23">
        <v>15.9</v>
      </c>
      <c r="C10" s="24">
        <v>75.400000000000006</v>
      </c>
      <c r="D10" s="24">
        <v>10.5</v>
      </c>
    </row>
    <row r="11" spans="1:4" ht="54.95" customHeight="1">
      <c r="A11" s="20">
        <v>2014</v>
      </c>
      <c r="B11" s="23">
        <v>11.7</v>
      </c>
      <c r="C11" s="24">
        <v>71.8</v>
      </c>
      <c r="D11" s="24">
        <v>10.6</v>
      </c>
    </row>
    <row r="12" spans="1:4" s="25" customFormat="1" ht="54.95" customHeight="1">
      <c r="A12" s="20">
        <v>2015</v>
      </c>
      <c r="B12" s="23">
        <v>12.12</v>
      </c>
      <c r="C12" s="24">
        <v>71.53</v>
      </c>
      <c r="D12" s="24">
        <v>14.7</v>
      </c>
    </row>
    <row r="13" spans="1:4" s="25" customFormat="1" ht="54.95" customHeight="1">
      <c r="A13" s="20">
        <v>2016</v>
      </c>
      <c r="B13" s="23">
        <v>14.16</v>
      </c>
      <c r="C13" s="24">
        <v>68.56</v>
      </c>
      <c r="D13" s="24">
        <v>17.300443806564438</v>
      </c>
    </row>
    <row r="14" spans="1:4" s="25" customFormat="1" ht="54.95" customHeight="1">
      <c r="A14" s="20">
        <v>2017</v>
      </c>
      <c r="B14" s="23">
        <v>13.6</v>
      </c>
      <c r="C14" s="24">
        <v>67.400000000000006</v>
      </c>
      <c r="D14" s="24">
        <v>16.899999999999999</v>
      </c>
    </row>
    <row r="15" spans="1:4" ht="54.95" customHeight="1">
      <c r="A15" s="26">
        <v>2018</v>
      </c>
      <c r="B15" s="27">
        <v>13.2</v>
      </c>
      <c r="C15" s="28">
        <v>68.5</v>
      </c>
      <c r="D15" s="28">
        <v>14</v>
      </c>
    </row>
    <row r="16" spans="1:4" ht="6.75" customHeight="1">
      <c r="A16" s="29"/>
      <c r="B16" s="30"/>
      <c r="C16" s="30"/>
      <c r="D16" s="31"/>
    </row>
    <row r="17" spans="1:4" ht="28.5" customHeight="1">
      <c r="A17" s="445"/>
      <c r="B17" s="446"/>
      <c r="C17" s="446"/>
      <c r="D17" s="47"/>
    </row>
    <row r="18" spans="1:4" ht="15.75" customHeight="1">
      <c r="A18" s="32" t="s">
        <v>321</v>
      </c>
      <c r="B18" s="32"/>
      <c r="C18" s="32"/>
      <c r="D18" s="32"/>
    </row>
    <row r="19" spans="1:4" ht="15.75" customHeight="1">
      <c r="A19" s="32" t="s">
        <v>322</v>
      </c>
      <c r="B19" s="32"/>
      <c r="C19" s="32"/>
      <c r="D19" s="32"/>
    </row>
    <row r="20" spans="1:4" ht="15.75" customHeight="1">
      <c r="A20" s="32" t="s">
        <v>323</v>
      </c>
      <c r="B20" s="32"/>
      <c r="C20" s="32"/>
      <c r="D20" s="32"/>
    </row>
    <row r="21" spans="1:4" ht="15.75" customHeight="1">
      <c r="A21" s="579" t="s">
        <v>456</v>
      </c>
      <c r="B21" s="14"/>
      <c r="C21" s="14"/>
      <c r="D21" s="570"/>
    </row>
  </sheetData>
  <mergeCells count="1">
    <mergeCell ref="A6:A7"/>
  </mergeCells>
  <phoneticPr fontId="6" type="noConversion"/>
  <printOptions horizontalCentered="1"/>
  <pageMargins left="0.70866141732283472" right="0.70866141732283472" top="0.62992125984251968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O99"/>
  <sheetViews>
    <sheetView view="pageBreakPreview" topLeftCell="A21" zoomScaleNormal="100" workbookViewId="0">
      <selection activeCell="Q9" sqref="Q9"/>
    </sheetView>
  </sheetViews>
  <sheetFormatPr defaultRowHeight="13.5"/>
  <cols>
    <col min="1" max="1" width="13" style="88" customWidth="1"/>
    <col min="2" max="4" width="12.85546875" style="88" customWidth="1"/>
    <col min="5" max="5" width="18.28515625" style="88" bestFit="1" customWidth="1"/>
    <col min="6" max="6" width="15.42578125" style="88" bestFit="1" customWidth="1"/>
    <col min="7" max="7" width="12.85546875" style="88" customWidth="1"/>
    <col min="8" max="8" width="15.42578125" style="88" bestFit="1" customWidth="1"/>
    <col min="9" max="9" width="12.85546875" style="88" customWidth="1"/>
    <col min="10" max="10" width="15.85546875" style="88" customWidth="1"/>
    <col min="11" max="16384" width="9.140625" style="88"/>
  </cols>
  <sheetData>
    <row r="1" spans="1:15" s="70" customFormat="1" ht="24.95" customHeight="1">
      <c r="B1" s="125"/>
      <c r="C1" s="125"/>
      <c r="D1" s="125"/>
      <c r="E1" s="125"/>
      <c r="F1" s="125"/>
      <c r="G1" s="125"/>
      <c r="H1" s="125"/>
      <c r="I1" s="125"/>
      <c r="J1" s="271"/>
    </row>
    <row r="2" spans="1:15" s="127" customFormat="1" ht="24.95" customHeight="1">
      <c r="A2" s="72" t="s">
        <v>102</v>
      </c>
      <c r="B2" s="73"/>
      <c r="C2" s="73"/>
      <c r="D2" s="73"/>
      <c r="E2" s="73"/>
      <c r="F2" s="73"/>
      <c r="G2" s="73"/>
      <c r="H2" s="73"/>
      <c r="I2" s="73"/>
      <c r="J2" s="73"/>
      <c r="K2" s="272"/>
      <c r="L2" s="272"/>
      <c r="M2" s="272"/>
      <c r="N2" s="272"/>
      <c r="O2" s="272"/>
    </row>
    <row r="3" spans="1:15" s="128" customFormat="1" ht="23.1" customHeight="1">
      <c r="A3" s="589" t="s">
        <v>103</v>
      </c>
      <c r="B3" s="590"/>
      <c r="C3" s="590"/>
      <c r="D3" s="590"/>
      <c r="E3" s="590"/>
      <c r="F3" s="590"/>
      <c r="G3" s="590"/>
      <c r="H3" s="590"/>
      <c r="I3" s="590"/>
      <c r="J3" s="590"/>
    </row>
    <row r="4" spans="1:15" s="128" customFormat="1" ht="23.1" customHeight="1">
      <c r="A4" s="448"/>
      <c r="B4" s="449"/>
      <c r="C4" s="449"/>
      <c r="D4" s="449"/>
      <c r="E4" s="449"/>
      <c r="F4" s="449"/>
      <c r="G4" s="449"/>
      <c r="H4" s="449"/>
      <c r="I4" s="471"/>
      <c r="J4" s="449"/>
    </row>
    <row r="5" spans="1:15" s="76" customFormat="1" ht="19.5" customHeight="1" thickBot="1">
      <c r="A5" s="76" t="s">
        <v>0</v>
      </c>
      <c r="J5" s="325" t="s">
        <v>422</v>
      </c>
    </row>
    <row r="6" spans="1:15" s="127" customFormat="1" ht="18.75" customHeight="1">
      <c r="A6" s="288"/>
      <c r="B6" s="289" t="s">
        <v>374</v>
      </c>
      <c r="C6" s="290" t="s">
        <v>412</v>
      </c>
      <c r="D6" s="291"/>
      <c r="E6" s="291"/>
      <c r="F6" s="291"/>
      <c r="G6" s="291"/>
      <c r="H6" s="291"/>
      <c r="I6" s="291"/>
      <c r="J6" s="291"/>
    </row>
    <row r="7" spans="1:15" s="127" customFormat="1" ht="21" customHeight="1">
      <c r="A7" s="292"/>
      <c r="B7" s="292"/>
      <c r="C7" s="293" t="s">
        <v>1</v>
      </c>
      <c r="D7" s="294" t="s">
        <v>413</v>
      </c>
      <c r="E7" s="295"/>
      <c r="F7" s="295"/>
      <c r="G7" s="295"/>
      <c r="H7" s="295"/>
      <c r="I7" s="295"/>
      <c r="J7" s="296"/>
    </row>
    <row r="8" spans="1:15" s="127" customFormat="1" ht="15" customHeight="1">
      <c r="A8" s="591" t="s">
        <v>364</v>
      </c>
      <c r="B8" s="292"/>
      <c r="C8" s="292"/>
      <c r="D8" s="292" t="s">
        <v>375</v>
      </c>
      <c r="E8" s="292" t="s">
        <v>104</v>
      </c>
      <c r="F8" s="292" t="s">
        <v>105</v>
      </c>
      <c r="G8" s="292" t="s">
        <v>106</v>
      </c>
      <c r="H8" s="292" t="s">
        <v>226</v>
      </c>
      <c r="I8" s="328" t="s">
        <v>437</v>
      </c>
      <c r="J8" s="297" t="s">
        <v>419</v>
      </c>
    </row>
    <row r="9" spans="1:15" s="127" customFormat="1" ht="15" customHeight="1">
      <c r="A9" s="591"/>
      <c r="B9" s="292"/>
      <c r="C9" s="292"/>
      <c r="D9" s="292"/>
      <c r="E9" s="292"/>
      <c r="F9" s="292"/>
      <c r="G9" s="298"/>
      <c r="H9" s="292"/>
      <c r="I9" s="576" t="s">
        <v>438</v>
      </c>
      <c r="J9" s="297"/>
    </row>
    <row r="10" spans="1:15" s="127" customFormat="1" ht="15" customHeight="1">
      <c r="A10" s="292"/>
      <c r="B10" s="292"/>
      <c r="C10" s="292"/>
      <c r="D10" s="292"/>
      <c r="E10" s="292"/>
      <c r="F10" s="292"/>
      <c r="G10" s="298"/>
      <c r="H10" s="292"/>
      <c r="I10" s="576"/>
      <c r="J10" s="299"/>
    </row>
    <row r="11" spans="1:15" s="127" customFormat="1" ht="15" customHeight="1">
      <c r="A11" s="292"/>
      <c r="B11" s="292"/>
      <c r="C11" s="292"/>
      <c r="D11" s="292"/>
      <c r="E11" s="292"/>
      <c r="F11" s="292" t="s">
        <v>107</v>
      </c>
      <c r="G11" s="292" t="s">
        <v>108</v>
      </c>
      <c r="H11" s="300" t="s">
        <v>227</v>
      </c>
      <c r="I11" s="309" t="s">
        <v>439</v>
      </c>
      <c r="J11" s="299" t="s">
        <v>420</v>
      </c>
    </row>
    <row r="12" spans="1:15" s="127" customFormat="1" ht="15" customHeight="1">
      <c r="A12" s="301"/>
      <c r="B12" s="301" t="s">
        <v>109</v>
      </c>
      <c r="C12" s="301" t="s">
        <v>2</v>
      </c>
      <c r="D12" s="301" t="s">
        <v>110</v>
      </c>
      <c r="E12" s="302" t="s">
        <v>111</v>
      </c>
      <c r="F12" s="301" t="s">
        <v>112</v>
      </c>
      <c r="G12" s="301" t="s">
        <v>112</v>
      </c>
      <c r="H12" s="303" t="s">
        <v>228</v>
      </c>
      <c r="I12" s="315" t="s">
        <v>112</v>
      </c>
      <c r="J12" s="304"/>
    </row>
    <row r="13" spans="1:15" ht="20.25" hidden="1" customHeight="1">
      <c r="A13" s="129">
        <v>2010</v>
      </c>
      <c r="B13" s="99">
        <v>385612</v>
      </c>
      <c r="C13" s="99">
        <v>309134</v>
      </c>
      <c r="D13" s="99">
        <v>41844</v>
      </c>
      <c r="E13" s="99">
        <v>23940</v>
      </c>
      <c r="F13" s="99">
        <v>16207</v>
      </c>
      <c r="G13" s="99">
        <v>1697</v>
      </c>
      <c r="H13" s="99">
        <v>0</v>
      </c>
      <c r="I13" s="99"/>
      <c r="J13" s="86">
        <v>0</v>
      </c>
    </row>
    <row r="14" spans="1:15" ht="20.25" hidden="1" customHeight="1">
      <c r="A14" s="77">
        <v>2012</v>
      </c>
      <c r="B14" s="99">
        <v>356458</v>
      </c>
      <c r="C14" s="99">
        <v>284191</v>
      </c>
      <c r="D14" s="99">
        <v>41714</v>
      </c>
      <c r="E14" s="99">
        <v>26748</v>
      </c>
      <c r="F14" s="99">
        <v>13548</v>
      </c>
      <c r="G14" s="99">
        <v>203</v>
      </c>
      <c r="H14" s="99">
        <v>1215</v>
      </c>
      <c r="I14" s="99"/>
      <c r="J14" s="174">
        <v>0</v>
      </c>
    </row>
    <row r="15" spans="1:15" ht="20.25" customHeight="1">
      <c r="A15" s="77">
        <v>2013</v>
      </c>
      <c r="B15" s="99">
        <v>311736</v>
      </c>
      <c r="C15" s="99">
        <v>250406</v>
      </c>
      <c r="D15" s="99">
        <v>43243</v>
      </c>
      <c r="E15" s="99">
        <v>32378</v>
      </c>
      <c r="F15" s="99">
        <v>8352</v>
      </c>
      <c r="G15" s="99">
        <v>518</v>
      </c>
      <c r="H15" s="99">
        <v>1995</v>
      </c>
      <c r="I15" s="486">
        <v>0</v>
      </c>
      <c r="J15" s="174">
        <v>0</v>
      </c>
    </row>
    <row r="16" spans="1:15" ht="20.25" customHeight="1">
      <c r="A16" s="77">
        <v>2014</v>
      </c>
      <c r="B16" s="188">
        <v>276090</v>
      </c>
      <c r="C16" s="188">
        <v>231860</v>
      </c>
      <c r="D16" s="188">
        <v>47633</v>
      </c>
      <c r="E16" s="273">
        <v>34012</v>
      </c>
      <c r="F16" s="273">
        <v>12159</v>
      </c>
      <c r="G16" s="273">
        <v>343</v>
      </c>
      <c r="H16" s="273">
        <v>1119</v>
      </c>
      <c r="I16" s="487">
        <v>0</v>
      </c>
      <c r="J16" s="274">
        <v>0</v>
      </c>
    </row>
    <row r="17" spans="1:10" s="154" customFormat="1" ht="20.25" customHeight="1">
      <c r="A17" s="77">
        <v>2015</v>
      </c>
      <c r="B17" s="188">
        <f>SUM(D48:J48,C17)</f>
        <v>141929</v>
      </c>
      <c r="C17" s="188">
        <f>SUM(D17,C34,B48:C48)</f>
        <v>139577</v>
      </c>
      <c r="D17" s="188">
        <f>SUM(E17:J17)</f>
        <v>56835</v>
      </c>
      <c r="E17" s="273">
        <v>42110</v>
      </c>
      <c r="F17" s="273">
        <v>12560</v>
      </c>
      <c r="G17" s="273">
        <v>604</v>
      </c>
      <c r="H17" s="273">
        <v>1561</v>
      </c>
      <c r="I17" s="487">
        <v>0</v>
      </c>
      <c r="J17" s="274">
        <v>0</v>
      </c>
    </row>
    <row r="18" spans="1:10" s="154" customFormat="1" ht="20.25" customHeight="1">
      <c r="A18" s="77">
        <v>2016</v>
      </c>
      <c r="B18" s="188">
        <v>309905</v>
      </c>
      <c r="C18" s="188">
        <v>261171</v>
      </c>
      <c r="D18" s="188">
        <v>55422</v>
      </c>
      <c r="E18" s="273">
        <v>42301</v>
      </c>
      <c r="F18" s="273">
        <v>11379</v>
      </c>
      <c r="G18" s="273">
        <v>334</v>
      </c>
      <c r="H18" s="273">
        <v>1408</v>
      </c>
      <c r="I18" s="487">
        <v>0</v>
      </c>
      <c r="J18" s="274">
        <v>0</v>
      </c>
    </row>
    <row r="19" spans="1:10" s="154" customFormat="1" ht="20.25" customHeight="1">
      <c r="A19" s="77">
        <v>2017</v>
      </c>
      <c r="B19" s="188">
        <v>274490</v>
      </c>
      <c r="C19" s="188">
        <v>241611</v>
      </c>
      <c r="D19" s="188">
        <v>67306</v>
      </c>
      <c r="E19" s="273">
        <v>52737</v>
      </c>
      <c r="F19" s="273">
        <v>11914</v>
      </c>
      <c r="G19" s="273">
        <v>522</v>
      </c>
      <c r="H19" s="273">
        <v>2133</v>
      </c>
      <c r="I19" s="487">
        <v>0</v>
      </c>
      <c r="J19" s="274">
        <v>0</v>
      </c>
    </row>
    <row r="20" spans="1:10" s="275" customFormat="1" ht="20.25" customHeight="1">
      <c r="A20" s="138">
        <v>2018</v>
      </c>
      <c r="B20" s="483">
        <f>SUM(C20,J37,B51:E51)</f>
        <v>320147</v>
      </c>
      <c r="C20" s="483">
        <f>SUM(D20,B37,H37,I37)</f>
        <v>285943</v>
      </c>
      <c r="D20" s="483">
        <f>SUM(E20:J20)</f>
        <v>82668</v>
      </c>
      <c r="E20" s="500">
        <v>60797</v>
      </c>
      <c r="F20" s="500">
        <v>19053</v>
      </c>
      <c r="G20" s="500">
        <v>1072</v>
      </c>
      <c r="H20" s="500">
        <v>1746</v>
      </c>
      <c r="I20" s="500">
        <v>0</v>
      </c>
      <c r="J20" s="501">
        <v>0</v>
      </c>
    </row>
    <row r="21" spans="1:10" s="141" customFormat="1" ht="7.5" customHeight="1">
      <c r="A21" s="262"/>
      <c r="B21" s="97"/>
      <c r="C21" s="97"/>
      <c r="D21" s="97"/>
      <c r="E21" s="97"/>
      <c r="F21" s="97"/>
      <c r="G21" s="97"/>
      <c r="H21" s="97"/>
      <c r="I21" s="97"/>
      <c r="J21" s="97"/>
    </row>
    <row r="22" spans="1:10" ht="9.9499999999999993" customHeight="1" thickBot="1">
      <c r="A22" s="249"/>
      <c r="B22" s="99"/>
      <c r="C22" s="99"/>
      <c r="D22" s="99"/>
      <c r="E22" s="99"/>
      <c r="F22" s="99"/>
      <c r="G22" s="99"/>
      <c r="H22" s="99"/>
      <c r="I22" s="99"/>
      <c r="J22" s="86"/>
    </row>
    <row r="23" spans="1:10" s="127" customFormat="1" ht="20.25" customHeight="1">
      <c r="A23" s="288"/>
      <c r="B23" s="592" t="s">
        <v>414</v>
      </c>
      <c r="C23" s="593"/>
      <c r="D23" s="593"/>
      <c r="E23" s="593"/>
      <c r="F23" s="593"/>
      <c r="G23" s="593"/>
      <c r="H23" s="593"/>
      <c r="I23" s="594"/>
      <c r="J23" s="586" t="s">
        <v>442</v>
      </c>
    </row>
    <row r="24" spans="1:10" s="127" customFormat="1" ht="21" customHeight="1">
      <c r="A24" s="292"/>
      <c r="B24" s="580" t="s">
        <v>415</v>
      </c>
      <c r="C24" s="581"/>
      <c r="D24" s="581"/>
      <c r="E24" s="581"/>
      <c r="F24" s="581"/>
      <c r="G24" s="582"/>
      <c r="H24" s="583" t="s">
        <v>441</v>
      </c>
      <c r="I24" s="583" t="s">
        <v>459</v>
      </c>
      <c r="J24" s="587"/>
    </row>
    <row r="25" spans="1:10" s="127" customFormat="1" ht="15" customHeight="1">
      <c r="A25" s="591" t="s">
        <v>364</v>
      </c>
      <c r="B25" s="474" t="s">
        <v>375</v>
      </c>
      <c r="C25" s="328" t="s">
        <v>416</v>
      </c>
      <c r="D25" s="472" t="s">
        <v>195</v>
      </c>
      <c r="E25" s="472" t="s">
        <v>376</v>
      </c>
      <c r="F25" s="472" t="s">
        <v>196</v>
      </c>
      <c r="G25" s="328" t="s">
        <v>417</v>
      </c>
      <c r="H25" s="584"/>
      <c r="I25" s="584"/>
      <c r="J25" s="587"/>
    </row>
    <row r="26" spans="1:10" s="127" customFormat="1" ht="15" customHeight="1">
      <c r="A26" s="591"/>
      <c r="B26" s="474"/>
      <c r="C26" s="293" t="s">
        <v>443</v>
      </c>
      <c r="D26" s="472" t="s">
        <v>113</v>
      </c>
      <c r="E26" s="472"/>
      <c r="F26" s="472"/>
      <c r="G26" s="293" t="s">
        <v>114</v>
      </c>
      <c r="H26" s="584"/>
      <c r="I26" s="584"/>
      <c r="J26" s="587"/>
    </row>
    <row r="27" spans="1:10" s="127" customFormat="1" ht="15" customHeight="1">
      <c r="A27" s="292"/>
      <c r="B27" s="474"/>
      <c r="C27" s="293"/>
      <c r="D27" s="472" t="s">
        <v>194</v>
      </c>
      <c r="E27" s="472"/>
      <c r="F27" s="472"/>
      <c r="G27" s="293" t="s">
        <v>116</v>
      </c>
      <c r="H27" s="584"/>
      <c r="I27" s="584"/>
      <c r="J27" s="587"/>
    </row>
    <row r="28" spans="1:10" s="127" customFormat="1" ht="15" customHeight="1">
      <c r="A28" s="292"/>
      <c r="B28" s="474"/>
      <c r="C28" s="293" t="s">
        <v>118</v>
      </c>
      <c r="D28" s="472" t="s">
        <v>119</v>
      </c>
      <c r="E28" s="472" t="s">
        <v>120</v>
      </c>
      <c r="F28" s="472" t="s">
        <v>197</v>
      </c>
      <c r="G28" s="293" t="s">
        <v>121</v>
      </c>
      <c r="H28" s="584"/>
      <c r="I28" s="584"/>
      <c r="J28" s="587"/>
    </row>
    <row r="29" spans="1:10" s="127" customFormat="1" ht="15" customHeight="1">
      <c r="A29" s="301"/>
      <c r="B29" s="473" t="s">
        <v>110</v>
      </c>
      <c r="C29" s="302" t="s">
        <v>123</v>
      </c>
      <c r="D29" s="475" t="s">
        <v>112</v>
      </c>
      <c r="E29" s="475" t="s">
        <v>112</v>
      </c>
      <c r="F29" s="475" t="s">
        <v>112</v>
      </c>
      <c r="G29" s="302" t="s">
        <v>112</v>
      </c>
      <c r="H29" s="585"/>
      <c r="I29" s="585"/>
      <c r="J29" s="588"/>
    </row>
    <row r="30" spans="1:10" ht="18.75" hidden="1" customHeight="1">
      <c r="A30" s="129">
        <v>2010</v>
      </c>
      <c r="B30" s="276"/>
      <c r="C30" s="188"/>
      <c r="D30" s="99">
        <v>-117</v>
      </c>
      <c r="E30" s="99">
        <v>260945</v>
      </c>
      <c r="F30" s="99">
        <v>0</v>
      </c>
      <c r="G30" s="86">
        <v>74</v>
      </c>
      <c r="H30" s="86">
        <v>74</v>
      </c>
      <c r="I30" s="86"/>
      <c r="J30" s="86">
        <v>-3542</v>
      </c>
    </row>
    <row r="31" spans="1:10" ht="18.75" hidden="1" customHeight="1">
      <c r="A31" s="77">
        <v>2012</v>
      </c>
      <c r="B31" s="276"/>
      <c r="C31" s="188"/>
      <c r="D31" s="99">
        <v>1047</v>
      </c>
      <c r="E31" s="99">
        <v>243021</v>
      </c>
      <c r="F31" s="173">
        <v>0</v>
      </c>
      <c r="G31" s="86">
        <v>48</v>
      </c>
      <c r="H31" s="86">
        <v>48</v>
      </c>
      <c r="I31" s="86"/>
      <c r="J31" s="86">
        <v>-3897</v>
      </c>
    </row>
    <row r="32" spans="1:10" ht="18.75" customHeight="1">
      <c r="A32" s="77">
        <v>2013</v>
      </c>
      <c r="B32" s="188">
        <v>202723</v>
      </c>
      <c r="C32" s="188">
        <v>284</v>
      </c>
      <c r="D32" s="99">
        <v>1274</v>
      </c>
      <c r="E32" s="99">
        <v>201113</v>
      </c>
      <c r="F32" s="173">
        <v>0</v>
      </c>
      <c r="G32" s="86">
        <v>52</v>
      </c>
      <c r="H32" s="280">
        <v>167</v>
      </c>
      <c r="I32" s="101">
        <v>4273</v>
      </c>
      <c r="J32" s="86">
        <v>-3784</v>
      </c>
    </row>
    <row r="33" spans="1:10" ht="18.75" customHeight="1">
      <c r="A33" s="77">
        <v>2014</v>
      </c>
      <c r="B33" s="188">
        <v>179596</v>
      </c>
      <c r="C33" s="188">
        <v>27381</v>
      </c>
      <c r="D33" s="277">
        <v>1999</v>
      </c>
      <c r="E33" s="277">
        <v>150138</v>
      </c>
      <c r="F33" s="277">
        <v>0</v>
      </c>
      <c r="G33" s="277">
        <v>78</v>
      </c>
      <c r="H33" s="277">
        <v>152</v>
      </c>
      <c r="I33" s="277">
        <v>4479</v>
      </c>
      <c r="J33" s="277">
        <v>-3723</v>
      </c>
    </row>
    <row r="34" spans="1:10" s="154" customFormat="1" ht="18.75" customHeight="1">
      <c r="A34" s="77">
        <v>2015</v>
      </c>
      <c r="B34" s="188">
        <f>SUM(C34:I34)</f>
        <v>209173</v>
      </c>
      <c r="C34" s="188">
        <v>29785</v>
      </c>
      <c r="D34" s="277">
        <v>2171</v>
      </c>
      <c r="E34" s="277">
        <v>176039</v>
      </c>
      <c r="F34" s="277">
        <v>0</v>
      </c>
      <c r="G34" s="277">
        <v>59</v>
      </c>
      <c r="H34" s="277">
        <v>184</v>
      </c>
      <c r="I34" s="277">
        <v>935</v>
      </c>
      <c r="J34" s="277">
        <v>-3312</v>
      </c>
    </row>
    <row r="35" spans="1:10" s="154" customFormat="1" ht="18.75" customHeight="1">
      <c r="A35" s="77">
        <v>2016</v>
      </c>
      <c r="B35" s="188">
        <v>201213</v>
      </c>
      <c r="C35" s="188">
        <v>35185</v>
      </c>
      <c r="D35" s="277">
        <v>1981</v>
      </c>
      <c r="E35" s="277">
        <v>163907</v>
      </c>
      <c r="F35" s="277">
        <v>0</v>
      </c>
      <c r="G35" s="277">
        <v>140</v>
      </c>
      <c r="H35" s="277">
        <v>205</v>
      </c>
      <c r="I35" s="277">
        <v>4331</v>
      </c>
      <c r="J35" s="277">
        <v>-3117</v>
      </c>
    </row>
    <row r="36" spans="1:10" s="154" customFormat="1" ht="18.75" customHeight="1">
      <c r="A36" s="77">
        <v>2017</v>
      </c>
      <c r="B36" s="281">
        <v>172641</v>
      </c>
      <c r="C36" s="281">
        <v>58693</v>
      </c>
      <c r="D36" s="284">
        <v>1755</v>
      </c>
      <c r="E36" s="284">
        <v>112125</v>
      </c>
      <c r="F36" s="284">
        <v>0</v>
      </c>
      <c r="G36" s="284">
        <v>68</v>
      </c>
      <c r="H36" s="277">
        <v>230</v>
      </c>
      <c r="I36" s="277">
        <v>1434</v>
      </c>
      <c r="J36" s="277">
        <v>-3136</v>
      </c>
    </row>
    <row r="37" spans="1:10" s="275" customFormat="1" ht="18.75" customHeight="1">
      <c r="A37" s="262">
        <v>2018</v>
      </c>
      <c r="B37" s="484">
        <f>SUM(C37:G37)</f>
        <v>196836</v>
      </c>
      <c r="C37" s="498">
        <v>56880</v>
      </c>
      <c r="D37" s="499">
        <v>1754</v>
      </c>
      <c r="E37" s="499">
        <v>138133</v>
      </c>
      <c r="F37" s="499" t="s">
        <v>242</v>
      </c>
      <c r="G37" s="499">
        <v>69</v>
      </c>
      <c r="H37" s="499">
        <v>143</v>
      </c>
      <c r="I37" s="494">
        <v>6296</v>
      </c>
      <c r="J37" s="494">
        <v>-3412</v>
      </c>
    </row>
    <row r="38" spans="1:10" s="127" customFormat="1" ht="9.9499999999999993" customHeight="1" thickBot="1">
      <c r="A38" s="278"/>
      <c r="B38" s="187"/>
      <c r="C38" s="187"/>
      <c r="D38" s="187"/>
      <c r="E38" s="279"/>
      <c r="F38" s="279"/>
      <c r="G38" s="279"/>
      <c r="H38" s="279"/>
      <c r="I38" s="492"/>
      <c r="J38" s="492"/>
    </row>
    <row r="39" spans="1:10" s="127" customFormat="1" ht="21" customHeight="1">
      <c r="A39" s="288"/>
      <c r="B39" s="308" t="s">
        <v>124</v>
      </c>
      <c r="C39" s="469" t="s">
        <v>125</v>
      </c>
      <c r="D39" s="289" t="s">
        <v>126</v>
      </c>
      <c r="E39" s="469" t="s">
        <v>418</v>
      </c>
      <c r="F39" s="491"/>
      <c r="G39" s="491"/>
      <c r="H39" s="491"/>
      <c r="I39" s="491"/>
      <c r="J39" s="491"/>
    </row>
    <row r="40" spans="1:10" s="127" customFormat="1" ht="21" customHeight="1">
      <c r="A40" s="292"/>
      <c r="B40" s="310"/>
      <c r="C40" s="311"/>
      <c r="D40" s="311"/>
      <c r="E40" s="474"/>
      <c r="F40" s="489"/>
      <c r="G40" s="488"/>
      <c r="H40" s="489"/>
      <c r="I40" s="488"/>
      <c r="J40" s="489"/>
    </row>
    <row r="41" spans="1:10" s="127" customFormat="1" ht="15" customHeight="1">
      <c r="A41" s="292" t="s">
        <v>130</v>
      </c>
      <c r="B41" s="310"/>
      <c r="C41" s="311"/>
      <c r="D41" s="311"/>
      <c r="E41" s="470" t="s">
        <v>115</v>
      </c>
      <c r="F41" s="490"/>
      <c r="G41" s="490"/>
      <c r="H41" s="490"/>
      <c r="I41" s="490"/>
      <c r="J41" s="490"/>
    </row>
    <row r="42" spans="1:10" s="127" customFormat="1" ht="15" customHeight="1">
      <c r="A42" s="292"/>
      <c r="B42" s="293" t="s">
        <v>245</v>
      </c>
      <c r="C42" s="313"/>
      <c r="D42" s="309" t="s">
        <v>127</v>
      </c>
      <c r="E42" s="470" t="s">
        <v>117</v>
      </c>
      <c r="F42" s="490"/>
      <c r="G42" s="490"/>
      <c r="H42" s="490"/>
      <c r="I42" s="490"/>
      <c r="J42" s="490"/>
    </row>
    <row r="43" spans="1:10" s="127" customFormat="1" ht="15" customHeight="1">
      <c r="A43" s="301"/>
      <c r="B43" s="316" t="s">
        <v>228</v>
      </c>
      <c r="C43" s="317" t="s">
        <v>128</v>
      </c>
      <c r="D43" s="315" t="s">
        <v>129</v>
      </c>
      <c r="E43" s="317" t="s">
        <v>122</v>
      </c>
      <c r="F43" s="490"/>
      <c r="G43" s="490"/>
      <c r="H43" s="490"/>
      <c r="I43" s="490"/>
      <c r="J43" s="490"/>
    </row>
    <row r="44" spans="1:10" ht="20.25" hidden="1" customHeight="1">
      <c r="A44" s="129">
        <v>2010</v>
      </c>
      <c r="B44" s="101">
        <v>0</v>
      </c>
      <c r="C44" s="101">
        <v>77675</v>
      </c>
      <c r="D44" s="280">
        <v>654</v>
      </c>
      <c r="E44" s="281"/>
      <c r="F44" s="282">
        <v>1691</v>
      </c>
      <c r="G44" s="281"/>
      <c r="H44" s="282">
        <v>1691</v>
      </c>
      <c r="I44" s="281"/>
      <c r="J44" s="282">
        <v>1691</v>
      </c>
    </row>
    <row r="45" spans="1:10" ht="20.25" hidden="1" customHeight="1">
      <c r="A45" s="77">
        <v>2012</v>
      </c>
      <c r="B45" s="173">
        <v>0</v>
      </c>
      <c r="C45" s="101">
        <v>72622</v>
      </c>
      <c r="D45" s="280">
        <v>1638</v>
      </c>
      <c r="E45" s="281"/>
      <c r="F45" s="283">
        <v>1904</v>
      </c>
      <c r="G45" s="281"/>
      <c r="H45" s="283">
        <v>1904</v>
      </c>
      <c r="I45" s="281"/>
      <c r="J45" s="283">
        <v>1904</v>
      </c>
    </row>
    <row r="46" spans="1:10" ht="20.25" customHeight="1">
      <c r="A46" s="77">
        <v>2013</v>
      </c>
      <c r="B46" s="173">
        <v>2</v>
      </c>
      <c r="C46" s="101">
        <v>60129</v>
      </c>
      <c r="D46" s="280">
        <v>1669</v>
      </c>
      <c r="E46" s="283">
        <v>3314</v>
      </c>
      <c r="F46" s="282"/>
      <c r="G46" s="281"/>
      <c r="H46" s="282"/>
      <c r="I46" s="281"/>
      <c r="J46" s="282"/>
    </row>
    <row r="47" spans="1:10" ht="20.25" customHeight="1">
      <c r="A47" s="77">
        <v>2014</v>
      </c>
      <c r="B47" s="277">
        <v>0</v>
      </c>
      <c r="C47" s="284">
        <v>45128</v>
      </c>
      <c r="D47" s="281">
        <v>1435</v>
      </c>
      <c r="E47" s="277">
        <v>1390</v>
      </c>
      <c r="F47" s="277"/>
      <c r="G47" s="283"/>
      <c r="H47" s="277"/>
      <c r="I47" s="283"/>
      <c r="J47" s="277"/>
    </row>
    <row r="48" spans="1:10" s="154" customFormat="1" ht="20.25" customHeight="1">
      <c r="A48" s="77">
        <v>2015</v>
      </c>
      <c r="B48" s="277">
        <v>0</v>
      </c>
      <c r="C48" s="284">
        <v>52957</v>
      </c>
      <c r="D48" s="281">
        <v>1111</v>
      </c>
      <c r="E48" s="277">
        <v>1241</v>
      </c>
      <c r="F48" s="277"/>
      <c r="G48" s="283"/>
      <c r="H48" s="277"/>
      <c r="I48" s="283"/>
      <c r="J48" s="277"/>
    </row>
    <row r="49" spans="1:10" s="154" customFormat="1" ht="20.25" customHeight="1">
      <c r="A49" s="77">
        <v>2016</v>
      </c>
      <c r="B49" s="277">
        <v>0</v>
      </c>
      <c r="C49" s="284">
        <v>49329</v>
      </c>
      <c r="D49" s="281">
        <v>1207</v>
      </c>
      <c r="E49" s="277">
        <v>1315</v>
      </c>
      <c r="F49" s="277"/>
      <c r="G49" s="283"/>
      <c r="H49" s="277"/>
      <c r="I49" s="283"/>
      <c r="J49" s="277"/>
    </row>
    <row r="50" spans="1:10" s="154" customFormat="1" ht="20.25" customHeight="1">
      <c r="A50" s="77">
        <v>2017</v>
      </c>
      <c r="B50" s="277">
        <v>0</v>
      </c>
      <c r="C50" s="284">
        <v>33264</v>
      </c>
      <c r="D50" s="281">
        <v>1118</v>
      </c>
      <c r="E50" s="277">
        <v>1633</v>
      </c>
      <c r="F50" s="277"/>
      <c r="G50" s="283"/>
      <c r="H50" s="277"/>
      <c r="I50" s="283"/>
      <c r="J50" s="277"/>
    </row>
    <row r="51" spans="1:10" s="275" customFormat="1" ht="20.25" customHeight="1">
      <c r="A51" s="138">
        <v>2018</v>
      </c>
      <c r="B51" s="494" t="s">
        <v>242</v>
      </c>
      <c r="C51" s="495">
        <v>34257</v>
      </c>
      <c r="D51" s="496">
        <v>1437</v>
      </c>
      <c r="E51" s="497">
        <v>1922</v>
      </c>
      <c r="F51" s="485"/>
      <c r="G51" s="485"/>
      <c r="H51" s="485"/>
      <c r="I51" s="485"/>
      <c r="J51" s="485"/>
    </row>
    <row r="52" spans="1:10" s="127" customFormat="1" ht="5.25" customHeight="1">
      <c r="A52" s="285"/>
      <c r="B52" s="286"/>
      <c r="C52" s="286"/>
      <c r="D52" s="286"/>
      <c r="E52" s="286"/>
      <c r="F52" s="103"/>
      <c r="G52" s="103"/>
      <c r="H52" s="103"/>
      <c r="I52" s="103"/>
      <c r="J52" s="103"/>
    </row>
    <row r="53" spans="1:10" ht="15" customHeight="1">
      <c r="A53" s="493"/>
      <c r="B53" s="98"/>
      <c r="C53" s="98"/>
      <c r="D53" s="98"/>
      <c r="E53" s="98"/>
      <c r="F53" s="98"/>
      <c r="G53" s="98"/>
      <c r="H53" s="98"/>
      <c r="I53" s="98"/>
      <c r="J53" s="98"/>
    </row>
    <row r="54" spans="1:10" ht="15" customHeight="1">
      <c r="A54" s="493"/>
      <c r="B54" s="98"/>
      <c r="C54" s="98"/>
      <c r="D54" s="98"/>
      <c r="E54" s="98"/>
      <c r="F54" s="98"/>
      <c r="G54" s="98"/>
      <c r="H54" s="98"/>
      <c r="I54" s="98"/>
      <c r="J54" s="98"/>
    </row>
    <row r="55" spans="1:10" s="503" customFormat="1" ht="15" customHeight="1">
      <c r="A55" s="76" t="s">
        <v>444</v>
      </c>
      <c r="B55" s="502"/>
      <c r="C55" s="502"/>
      <c r="D55" s="502"/>
      <c r="E55" s="502"/>
      <c r="F55" s="502"/>
      <c r="G55" s="502"/>
      <c r="H55" s="502"/>
      <c r="I55" s="502"/>
      <c r="J55" s="502"/>
    </row>
    <row r="56" spans="1:10" ht="15" customHeight="1">
      <c r="A56" s="76" t="s">
        <v>440</v>
      </c>
      <c r="B56" s="98"/>
      <c r="C56" s="98"/>
      <c r="D56" s="98"/>
      <c r="E56" s="98"/>
      <c r="F56" s="98"/>
      <c r="G56" s="98"/>
      <c r="H56" s="98"/>
      <c r="I56" s="98"/>
      <c r="J56" s="98"/>
    </row>
    <row r="57" spans="1:10" s="141" customFormat="1" ht="17.25" customHeight="1">
      <c r="A57" s="88"/>
      <c r="B57" s="88"/>
      <c r="C57" s="88"/>
      <c r="D57" s="88"/>
      <c r="E57" s="88"/>
      <c r="F57" s="88"/>
      <c r="G57" s="88"/>
      <c r="H57" s="88"/>
      <c r="I57" s="88"/>
      <c r="J57" s="107"/>
    </row>
    <row r="58" spans="1:10" s="127" customFormat="1" ht="15" customHeight="1">
      <c r="A58" s="88"/>
      <c r="B58" s="88"/>
      <c r="C58" s="88"/>
      <c r="D58" s="88"/>
      <c r="E58" s="88"/>
      <c r="F58" s="88"/>
      <c r="G58" s="88"/>
      <c r="H58" s="88"/>
      <c r="I58" s="88"/>
      <c r="J58" s="107"/>
    </row>
    <row r="59" spans="1:10" s="76" customFormat="1" ht="15" customHeight="1">
      <c r="A59" s="287"/>
      <c r="B59" s="88"/>
      <c r="C59" s="88"/>
      <c r="D59" s="88"/>
      <c r="E59" s="88"/>
      <c r="F59" s="88"/>
      <c r="G59" s="88"/>
      <c r="H59" s="88"/>
      <c r="I59" s="88"/>
      <c r="J59" s="107"/>
    </row>
    <row r="60" spans="1:10">
      <c r="J60" s="107"/>
    </row>
    <row r="61" spans="1:10">
      <c r="J61" s="107"/>
    </row>
    <row r="62" spans="1:10">
      <c r="J62" s="107"/>
    </row>
    <row r="63" spans="1:10">
      <c r="J63" s="107"/>
    </row>
    <row r="64" spans="1:10">
      <c r="J64" s="107"/>
    </row>
    <row r="65" spans="10:10">
      <c r="J65" s="107"/>
    </row>
    <row r="66" spans="10:10">
      <c r="J66" s="107"/>
    </row>
    <row r="67" spans="10:10">
      <c r="J67" s="107"/>
    </row>
    <row r="68" spans="10:10">
      <c r="J68" s="107"/>
    </row>
    <row r="69" spans="10:10">
      <c r="J69" s="107"/>
    </row>
    <row r="70" spans="10:10">
      <c r="J70" s="107"/>
    </row>
    <row r="71" spans="10:10">
      <c r="J71" s="107"/>
    </row>
    <row r="72" spans="10:10">
      <c r="J72" s="107"/>
    </row>
    <row r="73" spans="10:10">
      <c r="J73" s="107"/>
    </row>
    <row r="74" spans="10:10">
      <c r="J74" s="107"/>
    </row>
    <row r="75" spans="10:10">
      <c r="J75" s="107"/>
    </row>
    <row r="76" spans="10:10">
      <c r="J76" s="107"/>
    </row>
    <row r="77" spans="10:10">
      <c r="J77" s="107"/>
    </row>
    <row r="78" spans="10:10">
      <c r="J78" s="107"/>
    </row>
    <row r="79" spans="10:10">
      <c r="J79" s="107"/>
    </row>
    <row r="80" spans="10:10">
      <c r="J80" s="107"/>
    </row>
    <row r="81" spans="10:10">
      <c r="J81" s="107"/>
    </row>
    <row r="82" spans="10:10">
      <c r="J82" s="107"/>
    </row>
    <row r="83" spans="10:10">
      <c r="J83" s="107"/>
    </row>
    <row r="84" spans="10:10">
      <c r="J84" s="107"/>
    </row>
    <row r="85" spans="10:10">
      <c r="J85" s="107"/>
    </row>
    <row r="86" spans="10:10">
      <c r="J86" s="107"/>
    </row>
    <row r="87" spans="10:10">
      <c r="J87" s="107"/>
    </row>
    <row r="88" spans="10:10">
      <c r="J88" s="107"/>
    </row>
    <row r="89" spans="10:10">
      <c r="J89" s="107"/>
    </row>
    <row r="90" spans="10:10">
      <c r="J90" s="107"/>
    </row>
    <row r="91" spans="10:10">
      <c r="J91" s="107"/>
    </row>
    <row r="92" spans="10:10">
      <c r="J92" s="107"/>
    </row>
    <row r="93" spans="10:10">
      <c r="J93" s="107"/>
    </row>
    <row r="94" spans="10:10">
      <c r="J94" s="107"/>
    </row>
    <row r="95" spans="10:10">
      <c r="J95" s="107"/>
    </row>
    <row r="96" spans="10:10">
      <c r="J96" s="107"/>
    </row>
    <row r="97" spans="10:10">
      <c r="J97" s="107"/>
    </row>
    <row r="98" spans="10:10">
      <c r="J98" s="107"/>
    </row>
    <row r="99" spans="10:10">
      <c r="J99" s="107"/>
    </row>
  </sheetData>
  <mergeCells count="8">
    <mergeCell ref="B24:G24"/>
    <mergeCell ref="H24:H29"/>
    <mergeCell ref="I24:I29"/>
    <mergeCell ref="J23:J29"/>
    <mergeCell ref="A3:J3"/>
    <mergeCell ref="A8:A9"/>
    <mergeCell ref="A25:A26"/>
    <mergeCell ref="B23:I23"/>
  </mergeCells>
  <phoneticPr fontId="6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71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/>
  </sheetPr>
  <dimension ref="A1:F23"/>
  <sheetViews>
    <sheetView view="pageBreakPreview" topLeftCell="A4" zoomScaleNormal="100" workbookViewId="0">
      <selection activeCell="L10" sqref="L10"/>
    </sheetView>
  </sheetViews>
  <sheetFormatPr defaultRowHeight="12"/>
  <cols>
    <col min="1" max="1" width="16.42578125" style="76" customWidth="1"/>
    <col min="2" max="6" width="18" style="76" customWidth="1"/>
    <col min="7" max="16384" width="9.140625" style="76"/>
  </cols>
  <sheetData>
    <row r="1" spans="1:6" s="255" customFormat="1" ht="24.95" customHeight="1">
      <c r="A1" s="70"/>
      <c r="D1" s="265"/>
      <c r="E1" s="265"/>
      <c r="F1" s="125"/>
    </row>
    <row r="2" spans="1:6" s="255" customFormat="1" ht="42.75" customHeight="1">
      <c r="A2" s="70"/>
      <c r="D2" s="265"/>
      <c r="E2" s="265"/>
      <c r="F2" s="125"/>
    </row>
    <row r="3" spans="1:6" s="186" customFormat="1" ht="24.95" customHeight="1">
      <c r="A3" s="72" t="s">
        <v>3</v>
      </c>
      <c r="B3" s="256"/>
      <c r="C3" s="256"/>
      <c r="D3" s="256"/>
      <c r="E3" s="256"/>
      <c r="F3" s="256"/>
    </row>
    <row r="4" spans="1:6" s="128" customFormat="1" ht="31.5">
      <c r="A4" s="72" t="s">
        <v>69</v>
      </c>
      <c r="B4" s="75"/>
      <c r="C4" s="75"/>
      <c r="D4" s="75"/>
      <c r="E4" s="75"/>
      <c r="F4" s="75"/>
    </row>
    <row r="5" spans="1:6" ht="20.25" customHeight="1" thickBot="1">
      <c r="A5" s="76" t="s">
        <v>446</v>
      </c>
      <c r="E5" s="323"/>
      <c r="F5" s="324" t="s">
        <v>421</v>
      </c>
    </row>
    <row r="6" spans="1:6" s="127" customFormat="1" ht="21" customHeight="1">
      <c r="A6" s="288"/>
      <c r="B6" s="319" t="s">
        <v>458</v>
      </c>
      <c r="C6" s="320" t="s">
        <v>366</v>
      </c>
      <c r="D6" s="320" t="s">
        <v>367</v>
      </c>
      <c r="E6" s="320" t="s">
        <v>411</v>
      </c>
      <c r="F6" s="290" t="s">
        <v>319</v>
      </c>
    </row>
    <row r="7" spans="1:6" s="127" customFormat="1" ht="15" customHeight="1">
      <c r="A7" s="292"/>
      <c r="B7" s="292" t="s">
        <v>445</v>
      </c>
      <c r="C7" s="321" t="s">
        <v>368</v>
      </c>
      <c r="D7" s="321" t="s">
        <v>369</v>
      </c>
      <c r="E7" s="321" t="s">
        <v>370</v>
      </c>
      <c r="F7" s="322" t="s">
        <v>369</v>
      </c>
    </row>
    <row r="8" spans="1:6" s="127" customFormat="1" ht="15" customHeight="1">
      <c r="A8" s="292" t="s">
        <v>364</v>
      </c>
      <c r="B8" s="292"/>
      <c r="C8" s="292" t="s">
        <v>5</v>
      </c>
      <c r="D8" s="292" t="s">
        <v>74</v>
      </c>
      <c r="E8" s="292" t="s">
        <v>70</v>
      </c>
      <c r="F8" s="297" t="s">
        <v>74</v>
      </c>
    </row>
    <row r="9" spans="1:6" s="127" customFormat="1" ht="15" customHeight="1">
      <c r="A9" s="292"/>
      <c r="B9" s="292"/>
      <c r="C9" s="292" t="s">
        <v>79</v>
      </c>
      <c r="D9" s="292" t="s">
        <v>75</v>
      </c>
      <c r="E9" s="292" t="s">
        <v>76</v>
      </c>
      <c r="F9" s="297" t="s">
        <v>78</v>
      </c>
    </row>
    <row r="10" spans="1:6" s="127" customFormat="1" ht="21" customHeight="1">
      <c r="A10" s="301"/>
      <c r="B10" s="301" t="s">
        <v>131</v>
      </c>
      <c r="C10" s="301" t="s">
        <v>80</v>
      </c>
      <c r="D10" s="301" t="s">
        <v>22</v>
      </c>
      <c r="E10" s="301" t="s">
        <v>77</v>
      </c>
      <c r="F10" s="307" t="s">
        <v>22</v>
      </c>
    </row>
    <row r="11" spans="1:6" s="88" customFormat="1" ht="36" hidden="1" customHeight="1">
      <c r="A11" s="129">
        <v>2010</v>
      </c>
      <c r="B11" s="99">
        <v>65847</v>
      </c>
      <c r="C11" s="99">
        <v>69893</v>
      </c>
      <c r="D11" s="266">
        <v>942112</v>
      </c>
      <c r="E11" s="99">
        <v>29280</v>
      </c>
      <c r="F11" s="86">
        <v>2248873</v>
      </c>
    </row>
    <row r="12" spans="1:6" s="88" customFormat="1" ht="65.099999999999994" hidden="1" customHeight="1">
      <c r="A12" s="77">
        <v>2012</v>
      </c>
      <c r="B12" s="99">
        <v>74055</v>
      </c>
      <c r="C12" s="99">
        <v>69727</v>
      </c>
      <c r="D12" s="266">
        <v>1062071</v>
      </c>
      <c r="E12" s="99">
        <v>29894</v>
      </c>
      <c r="F12" s="86">
        <v>2477252</v>
      </c>
    </row>
    <row r="13" spans="1:6" s="88" customFormat="1" ht="65.099999999999994" customHeight="1">
      <c r="A13" s="77">
        <v>2013</v>
      </c>
      <c r="B13" s="99">
        <v>83744</v>
      </c>
      <c r="C13" s="99">
        <v>70638</v>
      </c>
      <c r="D13" s="266">
        <v>1185538</v>
      </c>
      <c r="E13" s="99">
        <v>30885</v>
      </c>
      <c r="F13" s="86">
        <v>2711478</v>
      </c>
    </row>
    <row r="14" spans="1:6" s="88" customFormat="1" ht="65.099999999999994" customHeight="1">
      <c r="A14" s="77">
        <v>2014</v>
      </c>
      <c r="B14" s="99">
        <v>76348</v>
      </c>
      <c r="C14" s="43">
        <v>70451</v>
      </c>
      <c r="D14" s="267">
        <v>1083704</v>
      </c>
      <c r="E14" s="43">
        <v>31183</v>
      </c>
      <c r="F14" s="86">
        <v>2448385</v>
      </c>
    </row>
    <row r="15" spans="1:6" s="88" customFormat="1" ht="65.099999999999994" customHeight="1">
      <c r="A15" s="77">
        <v>2015</v>
      </c>
      <c r="B15" s="99">
        <v>73968</v>
      </c>
      <c r="C15" s="43">
        <v>70336</v>
      </c>
      <c r="D15" s="267">
        <v>1051643</v>
      </c>
      <c r="E15" s="43">
        <v>31443</v>
      </c>
      <c r="F15" s="86">
        <v>2352460</v>
      </c>
    </row>
    <row r="16" spans="1:6" s="88" customFormat="1" ht="65.099999999999994" customHeight="1">
      <c r="A16" s="77">
        <v>2016</v>
      </c>
      <c r="B16" s="43">
        <v>81147.866999999998</v>
      </c>
      <c r="C16" s="43">
        <v>70076</v>
      </c>
      <c r="D16" s="267">
        <v>1157997.9878988527</v>
      </c>
      <c r="E16" s="43">
        <v>31851</v>
      </c>
      <c r="F16" s="86">
        <v>2547733.7289253082</v>
      </c>
    </row>
    <row r="17" spans="1:6" s="88" customFormat="1" ht="65.099999999999994" customHeight="1">
      <c r="A17" s="77">
        <v>2017</v>
      </c>
      <c r="B17" s="43">
        <v>82842.009000000005</v>
      </c>
      <c r="C17" s="43">
        <v>70340</v>
      </c>
      <c r="D17" s="267">
        <v>1177736.8353710549</v>
      </c>
      <c r="E17" s="43">
        <v>32467</v>
      </c>
      <c r="F17" s="86">
        <v>2551575.7230418581</v>
      </c>
    </row>
    <row r="18" spans="1:6" s="141" customFormat="1" ht="65.099999999999994" customHeight="1">
      <c r="A18" s="138">
        <v>2018</v>
      </c>
      <c r="B18" s="504">
        <v>83949</v>
      </c>
      <c r="C18" s="504">
        <v>69949</v>
      </c>
      <c r="D18" s="505">
        <v>1200152.1823042503</v>
      </c>
      <c r="E18" s="504">
        <v>32760</v>
      </c>
      <c r="F18" s="506">
        <v>2562559.3711843714</v>
      </c>
    </row>
    <row r="19" spans="1:6" s="88" customFormat="1" ht="9.9499999999999993" customHeight="1">
      <c r="A19" s="253"/>
      <c r="B19" s="191"/>
      <c r="C19" s="191"/>
      <c r="D19" s="268"/>
      <c r="E19" s="191"/>
      <c r="F19" s="191"/>
    </row>
    <row r="20" spans="1:6" s="88" customFormat="1" ht="36.75" customHeight="1">
      <c r="A20" s="183"/>
      <c r="B20" s="86"/>
      <c r="C20" s="86"/>
      <c r="D20" s="81"/>
      <c r="E20" s="86"/>
      <c r="F20" s="86"/>
    </row>
    <row r="21" spans="1:6" s="186" customFormat="1" ht="36.75" customHeight="1">
      <c r="A21" s="186" t="s">
        <v>97</v>
      </c>
      <c r="B21" s="195"/>
      <c r="C21" s="195"/>
      <c r="D21" s="269"/>
      <c r="E21" s="270"/>
      <c r="F21" s="195"/>
    </row>
    <row r="22" spans="1:6" ht="36.75" customHeight="1">
      <c r="A22" s="192"/>
      <c r="B22" s="193"/>
      <c r="C22" s="193"/>
      <c r="D22" s="193"/>
      <c r="E22" s="193"/>
      <c r="F22" s="193"/>
    </row>
    <row r="23" spans="1:6">
      <c r="A23" s="124"/>
    </row>
  </sheetData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4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/>
  </sheetPr>
  <dimension ref="A1:J42"/>
  <sheetViews>
    <sheetView view="pageBreakPreview" topLeftCell="A10" zoomScaleNormal="100" workbookViewId="0">
      <selection activeCell="O31" sqref="O31"/>
    </sheetView>
  </sheetViews>
  <sheetFormatPr defaultRowHeight="12"/>
  <cols>
    <col min="1" max="1" width="10.28515625" style="76" customWidth="1"/>
    <col min="2" max="2" width="15.28515625" style="76" bestFit="1" customWidth="1"/>
    <col min="3" max="6" width="11" style="76" customWidth="1"/>
    <col min="7" max="7" width="14.28515625" style="76" customWidth="1"/>
    <col min="8" max="10" width="11" style="76" customWidth="1"/>
    <col min="11" max="12" width="9.7109375" style="76" customWidth="1"/>
    <col min="13" max="16384" width="9.140625" style="76"/>
  </cols>
  <sheetData>
    <row r="1" spans="1:10" s="255" customFormat="1" ht="24.95" customHeight="1">
      <c r="J1" s="125"/>
    </row>
    <row r="2" spans="1:10" s="255" customFormat="1" ht="24.95" customHeight="1">
      <c r="J2" s="125"/>
    </row>
    <row r="3" spans="1:10" s="186" customFormat="1" ht="24.95" customHeight="1">
      <c r="A3" s="72" t="s">
        <v>6</v>
      </c>
      <c r="B3" s="256"/>
      <c r="C3" s="256"/>
      <c r="D3" s="256"/>
      <c r="E3" s="256"/>
      <c r="F3" s="256"/>
      <c r="G3" s="256"/>
      <c r="H3" s="256"/>
      <c r="I3" s="256"/>
      <c r="J3" s="256"/>
    </row>
    <row r="4" spans="1:10" s="128" customFormat="1" ht="23.1" customHeight="1">
      <c r="A4" s="72" t="s">
        <v>64</v>
      </c>
      <c r="B4" s="75"/>
      <c r="C4" s="75"/>
      <c r="D4" s="75"/>
      <c r="E4" s="75"/>
      <c r="F4" s="75"/>
      <c r="G4" s="75"/>
      <c r="H4" s="75"/>
      <c r="I4" s="75"/>
      <c r="J4" s="75"/>
    </row>
    <row r="5" spans="1:10" ht="18" customHeight="1" thickBot="1">
      <c r="A5" s="76" t="s">
        <v>0</v>
      </c>
      <c r="J5" s="325" t="s">
        <v>423</v>
      </c>
    </row>
    <row r="6" spans="1:10" s="127" customFormat="1" ht="26.25" customHeight="1">
      <c r="A6" s="288"/>
      <c r="B6" s="290" t="s">
        <v>405</v>
      </c>
      <c r="C6" s="326"/>
      <c r="D6" s="327"/>
      <c r="E6" s="291" t="s">
        <v>373</v>
      </c>
      <c r="F6" s="291"/>
      <c r="G6" s="291"/>
      <c r="H6" s="291"/>
      <c r="I6" s="291"/>
      <c r="J6" s="291"/>
    </row>
    <row r="7" spans="1:10" s="127" customFormat="1" ht="19.5" customHeight="1">
      <c r="A7" s="292"/>
      <c r="B7" s="322"/>
      <c r="C7" s="328" t="s">
        <v>30</v>
      </c>
      <c r="D7" s="329" t="s">
        <v>31</v>
      </c>
      <c r="E7" s="296"/>
      <c r="F7" s="306" t="s">
        <v>406</v>
      </c>
      <c r="G7" s="306"/>
      <c r="H7" s="306"/>
      <c r="I7" s="296" t="s">
        <v>31</v>
      </c>
      <c r="J7" s="306"/>
    </row>
    <row r="8" spans="1:10" s="127" customFormat="1" ht="12.75" customHeight="1">
      <c r="A8" s="292" t="s">
        <v>407</v>
      </c>
      <c r="B8" s="310"/>
      <c r="C8" s="292"/>
      <c r="D8" s="292"/>
      <c r="E8" s="328" t="s">
        <v>235</v>
      </c>
      <c r="F8" s="300" t="s">
        <v>236</v>
      </c>
      <c r="G8" s="292" t="s">
        <v>237</v>
      </c>
      <c r="H8" s="292" t="s">
        <v>365</v>
      </c>
      <c r="I8" s="328" t="s">
        <v>238</v>
      </c>
      <c r="J8" s="297" t="s">
        <v>233</v>
      </c>
    </row>
    <row r="9" spans="1:10" s="127" customFormat="1" ht="12.75" customHeight="1">
      <c r="A9" s="292"/>
      <c r="B9" s="310"/>
      <c r="C9" s="292"/>
      <c r="D9" s="292"/>
      <c r="E9" s="292"/>
      <c r="F9" s="292"/>
      <c r="G9" s="292"/>
      <c r="H9" s="292" t="s">
        <v>239</v>
      </c>
      <c r="I9" s="293"/>
      <c r="J9" s="297" t="s">
        <v>241</v>
      </c>
    </row>
    <row r="10" spans="1:10" s="127" customFormat="1" ht="12.75" customHeight="1">
      <c r="A10" s="292"/>
      <c r="B10" s="310"/>
      <c r="C10" s="292"/>
      <c r="D10" s="292" t="s">
        <v>32</v>
      </c>
      <c r="E10" s="292"/>
      <c r="F10" s="292"/>
      <c r="G10" s="292"/>
      <c r="H10" s="292"/>
      <c r="I10" s="330"/>
      <c r="J10" s="331"/>
    </row>
    <row r="11" spans="1:10" s="127" customFormat="1" ht="12.75" customHeight="1">
      <c r="A11" s="301"/>
      <c r="B11" s="332" t="s">
        <v>26</v>
      </c>
      <c r="C11" s="333" t="s">
        <v>67</v>
      </c>
      <c r="D11" s="301" t="s">
        <v>68</v>
      </c>
      <c r="E11" s="301"/>
      <c r="F11" s="301"/>
      <c r="G11" s="301"/>
      <c r="H11" s="301"/>
      <c r="I11" s="334"/>
      <c r="J11" s="335"/>
    </row>
    <row r="12" spans="1:10" s="88" customFormat="1" ht="28.5" hidden="1" customHeight="1">
      <c r="A12" s="77">
        <v>2010</v>
      </c>
      <c r="B12" s="257">
        <f t="shared" ref="B12:B14" si="0">SUM(C12:D12)</f>
        <v>22414</v>
      </c>
      <c r="C12" s="258">
        <f>SUM(E12:H12,E28:F28,I28)</f>
        <v>6965</v>
      </c>
      <c r="D12" s="258">
        <f>SUM(I12:J12,B28:D28,J28)</f>
        <v>15449</v>
      </c>
      <c r="E12" s="99">
        <v>0</v>
      </c>
      <c r="F12" s="99">
        <v>0</v>
      </c>
      <c r="G12" s="99">
        <v>0</v>
      </c>
      <c r="H12" s="99">
        <v>0</v>
      </c>
      <c r="I12" s="99">
        <v>449</v>
      </c>
      <c r="J12" s="86">
        <v>5116</v>
      </c>
    </row>
    <row r="13" spans="1:10" s="88" customFormat="1" ht="28.5" hidden="1" customHeight="1">
      <c r="A13" s="77">
        <v>2012</v>
      </c>
      <c r="B13" s="259">
        <f t="shared" si="0"/>
        <v>62173</v>
      </c>
      <c r="C13" s="260">
        <f>SUM(E13:H13,E29:F29,I29)</f>
        <v>30753</v>
      </c>
      <c r="D13" s="260">
        <f>SUM(I13:J13,B29:D29,J29)</f>
        <v>31420</v>
      </c>
      <c r="E13" s="260">
        <v>21322</v>
      </c>
      <c r="F13" s="260">
        <v>1407</v>
      </c>
      <c r="G13" s="261">
        <v>0</v>
      </c>
      <c r="H13" s="261">
        <v>0</v>
      </c>
      <c r="I13" s="260">
        <v>487</v>
      </c>
      <c r="J13" s="259">
        <v>5346</v>
      </c>
    </row>
    <row r="14" spans="1:10" s="88" customFormat="1" ht="28.5" customHeight="1">
      <c r="A14" s="77">
        <v>2013</v>
      </c>
      <c r="B14" s="259">
        <f t="shared" si="0"/>
        <v>81262</v>
      </c>
      <c r="C14" s="260">
        <f>SUM(E14:H14,E30:F30,I30)</f>
        <v>47960</v>
      </c>
      <c r="D14" s="260">
        <f>SUM(I14:J14,B30:D30,J30)</f>
        <v>33302</v>
      </c>
      <c r="E14" s="260">
        <v>37821</v>
      </c>
      <c r="F14" s="260">
        <v>1697</v>
      </c>
      <c r="G14" s="261">
        <v>0</v>
      </c>
      <c r="H14" s="261">
        <v>0</v>
      </c>
      <c r="I14" s="260">
        <v>510</v>
      </c>
      <c r="J14" s="259">
        <v>4616</v>
      </c>
    </row>
    <row r="15" spans="1:10" s="88" customFormat="1" ht="28.5" customHeight="1">
      <c r="A15" s="77">
        <v>2014</v>
      </c>
      <c r="B15" s="259">
        <f>SUM(C15:D15)</f>
        <v>74097</v>
      </c>
      <c r="C15" s="260">
        <f>SUM(E15:H15,E31:F31,I31)</f>
        <v>38903</v>
      </c>
      <c r="D15" s="260">
        <f>SUM(I15:J15,B31:D31,J31)</f>
        <v>35194</v>
      </c>
      <c r="E15" s="260">
        <v>27513</v>
      </c>
      <c r="F15" s="260">
        <v>1781</v>
      </c>
      <c r="G15" s="261">
        <v>0</v>
      </c>
      <c r="H15" s="261">
        <v>0</v>
      </c>
      <c r="I15" s="260">
        <v>1011</v>
      </c>
      <c r="J15" s="259">
        <v>4528</v>
      </c>
    </row>
    <row r="16" spans="1:10" s="88" customFormat="1" ht="28.5" customHeight="1">
      <c r="A16" s="77">
        <v>2015</v>
      </c>
      <c r="B16" s="259">
        <f>SUM(C16:D16)</f>
        <v>74847</v>
      </c>
      <c r="C16" s="260">
        <f>SUM(E16:H16,E32:F32,I32)</f>
        <v>37023</v>
      </c>
      <c r="D16" s="260">
        <f>SUM(I16:J16,B32:D32,J32)</f>
        <v>37824</v>
      </c>
      <c r="E16" s="260">
        <v>26351</v>
      </c>
      <c r="F16" s="260">
        <v>1652</v>
      </c>
      <c r="G16" s="261">
        <v>0</v>
      </c>
      <c r="H16" s="261">
        <v>0</v>
      </c>
      <c r="I16" s="260">
        <v>1203</v>
      </c>
      <c r="J16" s="259">
        <v>5867</v>
      </c>
    </row>
    <row r="17" spans="1:10" s="88" customFormat="1" ht="28.5" customHeight="1">
      <c r="A17" s="77">
        <v>2016</v>
      </c>
      <c r="B17" s="259">
        <v>81148</v>
      </c>
      <c r="C17" s="260">
        <v>40121</v>
      </c>
      <c r="D17" s="260">
        <v>41027</v>
      </c>
      <c r="E17" s="260">
        <v>28875</v>
      </c>
      <c r="F17" s="260">
        <v>1741</v>
      </c>
      <c r="G17" s="261">
        <v>0</v>
      </c>
      <c r="H17" s="261">
        <v>0</v>
      </c>
      <c r="I17" s="260">
        <v>1515</v>
      </c>
      <c r="J17" s="259">
        <v>6275</v>
      </c>
    </row>
    <row r="18" spans="1:10" s="88" customFormat="1" ht="28.5" customHeight="1">
      <c r="A18" s="77">
        <v>2017</v>
      </c>
      <c r="B18" s="99">
        <f>SUM(C18:D18)</f>
        <v>82842</v>
      </c>
      <c r="C18" s="260">
        <v>38677</v>
      </c>
      <c r="D18" s="260">
        <v>44165</v>
      </c>
      <c r="E18" s="260">
        <v>26771</v>
      </c>
      <c r="F18" s="260">
        <v>1676</v>
      </c>
      <c r="G18" s="261">
        <v>0</v>
      </c>
      <c r="H18" s="261">
        <v>0</v>
      </c>
      <c r="I18" s="260">
        <v>1546</v>
      </c>
      <c r="J18" s="259">
        <v>7545</v>
      </c>
    </row>
    <row r="19" spans="1:10" s="141" customFormat="1" ht="28.5" customHeight="1">
      <c r="A19" s="138">
        <v>2018</v>
      </c>
      <c r="B19" s="534">
        <v>83949445</v>
      </c>
      <c r="C19" s="535">
        <v>40386310</v>
      </c>
      <c r="D19" s="535">
        <v>43563135</v>
      </c>
      <c r="E19" s="535">
        <v>28212020</v>
      </c>
      <c r="F19" s="535">
        <v>1888015</v>
      </c>
      <c r="G19" s="535">
        <v>0</v>
      </c>
      <c r="H19" s="535">
        <v>0</v>
      </c>
      <c r="I19" s="536">
        <v>1642214</v>
      </c>
      <c r="J19" s="537">
        <v>8324564</v>
      </c>
    </row>
    <row r="20" spans="1:10" s="88" customFormat="1" ht="6" customHeight="1">
      <c r="A20" s="262"/>
      <c r="B20" s="263"/>
      <c r="C20" s="263"/>
      <c r="D20" s="263"/>
      <c r="E20" s="263" t="s">
        <v>4</v>
      </c>
      <c r="F20" s="263"/>
      <c r="G20" s="263"/>
      <c r="H20" s="263"/>
      <c r="I20" s="263"/>
      <c r="J20" s="264"/>
    </row>
    <row r="21" spans="1:10" s="88" customFormat="1" ht="20.100000000000001" customHeight="1" thickBot="1">
      <c r="A21" s="249"/>
      <c r="B21" s="462"/>
      <c r="C21" s="250"/>
      <c r="D21" s="250"/>
      <c r="E21" s="250"/>
      <c r="F21" s="251"/>
      <c r="G21" s="251"/>
      <c r="H21" s="514"/>
      <c r="I21" s="514"/>
      <c r="J21" s="514"/>
    </row>
    <row r="22" spans="1:10" s="127" customFormat="1" ht="27" customHeight="1">
      <c r="A22" s="288"/>
      <c r="B22" s="336" t="s">
        <v>408</v>
      </c>
      <c r="C22" s="336"/>
      <c r="D22" s="336"/>
      <c r="E22" s="337" t="s">
        <v>409</v>
      </c>
      <c r="F22" s="337"/>
      <c r="G22" s="595" t="s">
        <v>447</v>
      </c>
      <c r="H22" s="515"/>
      <c r="I22" s="515"/>
      <c r="J22" s="515"/>
    </row>
    <row r="23" spans="1:10" s="127" customFormat="1" ht="17.25" customHeight="1">
      <c r="A23" s="292"/>
      <c r="B23" s="295" t="s">
        <v>240</v>
      </c>
      <c r="C23" s="295"/>
      <c r="D23" s="338"/>
      <c r="E23" s="295" t="s">
        <v>320</v>
      </c>
      <c r="F23" s="338"/>
      <c r="G23" s="596"/>
      <c r="H23" s="516"/>
      <c r="I23" s="488"/>
      <c r="J23" s="488"/>
    </row>
    <row r="24" spans="1:10" s="127" customFormat="1" ht="12.75" customHeight="1">
      <c r="A24" s="292" t="s">
        <v>410</v>
      </c>
      <c r="B24" s="328" t="s">
        <v>229</v>
      </c>
      <c r="C24" s="329" t="s">
        <v>230</v>
      </c>
      <c r="D24" s="292" t="s">
        <v>65</v>
      </c>
      <c r="E24" s="328" t="s">
        <v>231</v>
      </c>
      <c r="F24" s="292" t="s">
        <v>233</v>
      </c>
      <c r="G24" s="596"/>
      <c r="H24" s="491"/>
      <c r="I24" s="491"/>
      <c r="J24" s="491"/>
    </row>
    <row r="25" spans="1:10" s="127" customFormat="1" ht="12.75" customHeight="1">
      <c r="A25" s="292"/>
      <c r="B25" s="293"/>
      <c r="C25" s="292"/>
      <c r="D25" s="292" t="s">
        <v>66</v>
      </c>
      <c r="E25" s="293" t="s">
        <v>234</v>
      </c>
      <c r="F25" s="292" t="s">
        <v>232</v>
      </c>
      <c r="G25" s="596"/>
      <c r="H25" s="491"/>
      <c r="I25" s="491"/>
      <c r="J25" s="491"/>
    </row>
    <row r="26" spans="1:10" s="127" customFormat="1" ht="12.75" customHeight="1">
      <c r="A26" s="292"/>
      <c r="B26" s="293"/>
      <c r="C26" s="293"/>
      <c r="D26" s="300"/>
      <c r="E26" s="293"/>
      <c r="F26" s="292"/>
      <c r="G26" s="596"/>
      <c r="H26" s="488"/>
      <c r="I26" s="517"/>
      <c r="J26" s="517"/>
    </row>
    <row r="27" spans="1:10" s="127" customFormat="1" ht="12.75" customHeight="1">
      <c r="A27" s="301"/>
      <c r="B27" s="302"/>
      <c r="C27" s="302"/>
      <c r="D27" s="303"/>
      <c r="E27" s="302"/>
      <c r="F27" s="303"/>
      <c r="G27" s="597"/>
      <c r="H27" s="517"/>
      <c r="I27" s="517"/>
      <c r="J27" s="517"/>
    </row>
    <row r="28" spans="1:10" s="88" customFormat="1" ht="27.75" hidden="1" customHeight="1">
      <c r="A28" s="77">
        <v>2010</v>
      </c>
      <c r="B28" s="173">
        <v>0</v>
      </c>
      <c r="C28" s="173">
        <v>4095</v>
      </c>
      <c r="D28" s="173">
        <v>5789</v>
      </c>
      <c r="E28" s="173">
        <v>0</v>
      </c>
      <c r="F28" s="173">
        <v>6965</v>
      </c>
      <c r="G28" s="173"/>
      <c r="H28" s="173"/>
      <c r="I28" s="173"/>
      <c r="J28" s="174"/>
    </row>
    <row r="29" spans="1:10" s="88" customFormat="1" ht="27.75" hidden="1" customHeight="1">
      <c r="A29" s="77">
        <v>2012</v>
      </c>
      <c r="B29" s="99">
        <v>7293</v>
      </c>
      <c r="C29" s="99">
        <v>12627</v>
      </c>
      <c r="D29" s="99">
        <v>5667</v>
      </c>
      <c r="E29" s="99">
        <v>937</v>
      </c>
      <c r="F29" s="99">
        <v>7087</v>
      </c>
      <c r="G29" s="99"/>
      <c r="H29" s="173"/>
      <c r="I29" s="99"/>
      <c r="J29" s="86"/>
    </row>
    <row r="30" spans="1:10" s="88" customFormat="1" ht="27.75" customHeight="1">
      <c r="A30" s="77">
        <v>2013</v>
      </c>
      <c r="B30" s="99">
        <v>9535</v>
      </c>
      <c r="C30" s="99">
        <v>13160</v>
      </c>
      <c r="D30" s="99">
        <v>5481</v>
      </c>
      <c r="E30" s="99">
        <v>962</v>
      </c>
      <c r="F30" s="99">
        <v>7480</v>
      </c>
      <c r="G30" s="99">
        <v>-1947</v>
      </c>
      <c r="H30" s="173"/>
      <c r="I30" s="99"/>
      <c r="J30" s="86"/>
    </row>
    <row r="31" spans="1:10" s="88" customFormat="1" ht="27.75" customHeight="1">
      <c r="A31" s="77">
        <v>2014</v>
      </c>
      <c r="B31" s="99">
        <v>11597</v>
      </c>
      <c r="C31" s="99">
        <v>12374</v>
      </c>
      <c r="D31" s="99">
        <v>5684</v>
      </c>
      <c r="E31" s="99">
        <v>1270</v>
      </c>
      <c r="F31" s="99">
        <v>8339</v>
      </c>
      <c r="G31" s="99">
        <v>2064</v>
      </c>
      <c r="H31" s="173"/>
      <c r="I31" s="99"/>
      <c r="J31" s="86"/>
    </row>
    <row r="32" spans="1:10" s="88" customFormat="1" ht="27.75" customHeight="1">
      <c r="A32" s="77">
        <v>2015</v>
      </c>
      <c r="B32" s="99">
        <v>11689</v>
      </c>
      <c r="C32" s="99">
        <v>13024</v>
      </c>
      <c r="D32" s="99">
        <v>6041</v>
      </c>
      <c r="E32" s="99">
        <v>1385</v>
      </c>
      <c r="F32" s="99">
        <v>7635</v>
      </c>
      <c r="G32" s="99">
        <v>-879</v>
      </c>
      <c r="H32" s="173"/>
      <c r="I32" s="99"/>
      <c r="J32" s="86"/>
    </row>
    <row r="33" spans="1:10" s="88" customFormat="1" ht="27.75" customHeight="1">
      <c r="A33" s="77">
        <v>2016</v>
      </c>
      <c r="B33" s="99">
        <v>11439</v>
      </c>
      <c r="C33" s="99">
        <v>12921</v>
      </c>
      <c r="D33" s="99">
        <v>7430</v>
      </c>
      <c r="E33" s="99">
        <v>1377</v>
      </c>
      <c r="F33" s="99">
        <v>8498</v>
      </c>
      <c r="G33" s="99">
        <v>1076</v>
      </c>
      <c r="H33" s="173"/>
      <c r="I33" s="99"/>
      <c r="J33" s="86"/>
    </row>
    <row r="34" spans="1:10" s="88" customFormat="1" ht="27.75" customHeight="1">
      <c r="A34" s="77">
        <v>2017</v>
      </c>
      <c r="B34" s="511">
        <v>11977</v>
      </c>
      <c r="C34" s="511">
        <v>15052</v>
      </c>
      <c r="D34" s="511">
        <v>6953</v>
      </c>
      <c r="E34" s="511">
        <v>1476</v>
      </c>
      <c r="F34" s="511">
        <v>8326</v>
      </c>
      <c r="G34" s="511">
        <v>1500</v>
      </c>
      <c r="H34" s="99"/>
      <c r="I34" s="512"/>
      <c r="J34" s="513"/>
    </row>
    <row r="35" spans="1:10" s="141" customFormat="1" ht="27.75" customHeight="1">
      <c r="A35" s="510">
        <v>2018</v>
      </c>
      <c r="B35" s="534">
        <v>12671552</v>
      </c>
      <c r="C35" s="534">
        <v>13999251</v>
      </c>
      <c r="D35" s="534">
        <v>6699196</v>
      </c>
      <c r="E35" s="534">
        <v>1503765</v>
      </c>
      <c r="F35" s="534">
        <v>8581073</v>
      </c>
      <c r="G35" s="538">
        <v>427795</v>
      </c>
      <c r="H35" s="263"/>
      <c r="I35" s="508"/>
      <c r="J35" s="509"/>
    </row>
    <row r="36" spans="1:10" s="88" customFormat="1" ht="3.75" customHeight="1">
      <c r="A36" s="253"/>
      <c r="B36" s="254"/>
      <c r="C36" s="254"/>
      <c r="D36" s="254"/>
      <c r="E36" s="191"/>
      <c r="F36" s="254"/>
      <c r="G36" s="254"/>
      <c r="H36" s="433"/>
      <c r="I36" s="433"/>
      <c r="J36" s="433"/>
    </row>
    <row r="37" spans="1:10" s="88" customFormat="1" ht="22.5" customHeight="1">
      <c r="A37" s="183"/>
      <c r="B37" s="433"/>
      <c r="C37" s="433"/>
      <c r="D37" s="433"/>
      <c r="E37" s="86"/>
      <c r="F37" s="433"/>
      <c r="G37" s="433"/>
      <c r="H37" s="433"/>
      <c r="I37" s="433"/>
      <c r="J37" s="433"/>
    </row>
    <row r="38" spans="1:10" ht="15" customHeight="1">
      <c r="A38" s="493"/>
      <c r="B38" s="98"/>
      <c r="C38" s="98"/>
      <c r="D38" s="98"/>
      <c r="E38" s="98"/>
      <c r="F38" s="98"/>
      <c r="G38" s="98"/>
      <c r="H38" s="98"/>
      <c r="I38" s="98"/>
      <c r="J38" s="98"/>
    </row>
    <row r="39" spans="1:10" ht="15" customHeight="1">
      <c r="A39" s="518"/>
      <c r="B39" s="193"/>
      <c r="C39" s="193"/>
      <c r="D39" s="193"/>
      <c r="E39" s="193"/>
      <c r="F39" s="193"/>
      <c r="G39" s="193"/>
      <c r="H39" s="193"/>
      <c r="I39" s="193"/>
      <c r="J39" s="193"/>
    </row>
    <row r="40" spans="1:10" ht="15" customHeight="1">
      <c r="A40" s="519"/>
      <c r="B40" s="193"/>
      <c r="C40" s="193"/>
      <c r="D40" s="193"/>
      <c r="E40" s="193"/>
      <c r="F40" s="193"/>
      <c r="G40" s="193"/>
      <c r="H40" s="193"/>
      <c r="I40" s="193"/>
      <c r="J40" s="193"/>
    </row>
    <row r="41" spans="1:10" ht="15" customHeight="1">
      <c r="A41" s="577" t="s">
        <v>448</v>
      </c>
      <c r="B41" s="193"/>
      <c r="C41" s="193"/>
      <c r="D41" s="193"/>
      <c r="E41" s="193"/>
      <c r="F41" s="193"/>
      <c r="G41" s="193"/>
      <c r="H41" s="193"/>
      <c r="I41" s="193"/>
      <c r="J41" s="193"/>
    </row>
    <row r="42" spans="1:10" ht="15" customHeight="1">
      <c r="A42" s="76" t="s">
        <v>97</v>
      </c>
    </row>
  </sheetData>
  <mergeCells count="1">
    <mergeCell ref="G22:G27"/>
  </mergeCells>
  <phoneticPr fontId="4" type="noConversion"/>
  <printOptions horizontalCentered="1" gridLinesSet="0"/>
  <pageMargins left="0.55118110236220474" right="0.39370078740157483" top="0.55118110236220474" bottom="0.55118110236220474" header="0.51181102362204722" footer="0.51181102362204722"/>
  <pageSetup paperSize="9" scale="89" orientation="portrait" blackAndWhite="1" r:id="rId1"/>
  <headerFooter alignWithMargins="0"/>
  <ignoredErrors>
    <ignoredError sqref="C12:E12 C13:E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N34"/>
  <sheetViews>
    <sheetView view="pageBreakPreview" zoomScaleNormal="100" workbookViewId="0">
      <selection activeCell="M21" sqref="M21"/>
    </sheetView>
  </sheetViews>
  <sheetFormatPr defaultRowHeight="13.5"/>
  <cols>
    <col min="1" max="1" width="11.5703125" style="88" customWidth="1"/>
    <col min="2" max="7" width="15" style="88" customWidth="1"/>
    <col min="8" max="16384" width="9.140625" style="88"/>
  </cols>
  <sheetData>
    <row r="1" spans="1:7" s="70" customFormat="1" ht="24.95" customHeight="1"/>
    <row r="2" spans="1:7" s="70" customFormat="1" ht="24.95" customHeight="1"/>
    <row r="3" spans="1:7" s="127" customFormat="1" ht="24.95" customHeight="1">
      <c r="A3" s="72" t="s">
        <v>7</v>
      </c>
      <c r="B3" s="73"/>
      <c r="C3" s="73"/>
      <c r="D3" s="73"/>
      <c r="E3" s="73"/>
      <c r="F3" s="73"/>
      <c r="G3" s="73"/>
    </row>
    <row r="4" spans="1:7" s="128" customFormat="1" ht="23.1" customHeight="1">
      <c r="A4" s="72" t="s">
        <v>61</v>
      </c>
      <c r="B4" s="75"/>
      <c r="C4" s="75"/>
      <c r="D4" s="75"/>
      <c r="E4" s="75"/>
      <c r="F4" s="75"/>
      <c r="G4" s="75"/>
    </row>
    <row r="5" spans="1:7" s="76" customFormat="1" ht="15" customHeight="1" thickBot="1">
      <c r="A5" s="76" t="s">
        <v>71</v>
      </c>
      <c r="G5" s="325" t="s">
        <v>423</v>
      </c>
    </row>
    <row r="6" spans="1:7" s="127" customFormat="1" ht="21" customHeight="1">
      <c r="A6" s="288"/>
      <c r="B6" s="291" t="s">
        <v>359</v>
      </c>
      <c r="C6" s="291"/>
      <c r="D6" s="305"/>
      <c r="E6" s="291" t="s">
        <v>404</v>
      </c>
      <c r="F6" s="291"/>
      <c r="G6" s="291"/>
    </row>
    <row r="7" spans="1:7" s="127" customFormat="1" ht="15" customHeight="1">
      <c r="A7" s="292" t="s">
        <v>364</v>
      </c>
      <c r="B7" s="292" t="s">
        <v>1</v>
      </c>
      <c r="C7" s="292" t="s">
        <v>360</v>
      </c>
      <c r="D7" s="292" t="s">
        <v>361</v>
      </c>
      <c r="E7" s="292" t="s">
        <v>1</v>
      </c>
      <c r="F7" s="292" t="s">
        <v>360</v>
      </c>
      <c r="G7" s="297" t="s">
        <v>361</v>
      </c>
    </row>
    <row r="8" spans="1:7" s="127" customFormat="1" ht="15" customHeight="1">
      <c r="A8" s="301"/>
      <c r="B8" s="301" t="s">
        <v>2</v>
      </c>
      <c r="C8" s="301" t="s">
        <v>62</v>
      </c>
      <c r="D8" s="301" t="s">
        <v>63</v>
      </c>
      <c r="E8" s="301" t="s">
        <v>2</v>
      </c>
      <c r="F8" s="301" t="s">
        <v>62</v>
      </c>
      <c r="G8" s="307" t="s">
        <v>63</v>
      </c>
    </row>
    <row r="9" spans="1:7" ht="27.75" hidden="1" customHeight="1">
      <c r="A9" s="129">
        <v>2010</v>
      </c>
      <c r="B9" s="99">
        <v>381867</v>
      </c>
      <c r="C9" s="99">
        <v>340180</v>
      </c>
      <c r="D9" s="99">
        <v>41687</v>
      </c>
      <c r="E9" s="99">
        <v>387216</v>
      </c>
      <c r="F9" s="99">
        <v>345461</v>
      </c>
      <c r="G9" s="86">
        <v>41755</v>
      </c>
    </row>
    <row r="10" spans="1:7" ht="35.1" hidden="1" customHeight="1">
      <c r="A10" s="77">
        <v>2012</v>
      </c>
      <c r="B10" s="99">
        <v>480254</v>
      </c>
      <c r="C10" s="99">
        <v>429757</v>
      </c>
      <c r="D10" s="99">
        <v>50497</v>
      </c>
      <c r="E10" s="99">
        <v>486500</v>
      </c>
      <c r="F10" s="99">
        <v>434774</v>
      </c>
      <c r="G10" s="86">
        <v>51726</v>
      </c>
    </row>
    <row r="11" spans="1:7" ht="35.1" customHeight="1">
      <c r="A11" s="175">
        <v>2013</v>
      </c>
      <c r="B11" s="99">
        <f>SUM(C11:D11)</f>
        <v>592158</v>
      </c>
      <c r="C11" s="99">
        <v>520272</v>
      </c>
      <c r="D11" s="99">
        <v>71886</v>
      </c>
      <c r="E11" s="99">
        <f>SUM(F11:G11)</f>
        <v>594846</v>
      </c>
      <c r="F11" s="99">
        <v>523520</v>
      </c>
      <c r="G11" s="86">
        <v>71326</v>
      </c>
    </row>
    <row r="12" spans="1:7" ht="35.1" customHeight="1">
      <c r="A12" s="175">
        <v>2014</v>
      </c>
      <c r="B12" s="99">
        <f>SUM(C12:D12)</f>
        <v>604386</v>
      </c>
      <c r="C12" s="99">
        <v>546760</v>
      </c>
      <c r="D12" s="99">
        <v>57626</v>
      </c>
      <c r="E12" s="99">
        <f>SUM(F12:G12)</f>
        <v>612522</v>
      </c>
      <c r="F12" s="99">
        <v>553414</v>
      </c>
      <c r="G12" s="86">
        <v>59108</v>
      </c>
    </row>
    <row r="13" spans="1:7" ht="35.1" customHeight="1">
      <c r="A13" s="175">
        <v>2015</v>
      </c>
      <c r="B13" s="99">
        <f>SUM(C13:D13)</f>
        <v>594242</v>
      </c>
      <c r="C13" s="99">
        <v>533646</v>
      </c>
      <c r="D13" s="99">
        <v>60596</v>
      </c>
      <c r="E13" s="99">
        <f>SUM(F13:G13)</f>
        <v>597320</v>
      </c>
      <c r="F13" s="99">
        <v>536270</v>
      </c>
      <c r="G13" s="86">
        <v>61050</v>
      </c>
    </row>
    <row r="14" spans="1:7" ht="35.1" customHeight="1">
      <c r="A14" s="175">
        <v>2016</v>
      </c>
      <c r="B14" s="99">
        <v>596058</v>
      </c>
      <c r="C14" s="99">
        <v>536894</v>
      </c>
      <c r="D14" s="99">
        <v>59164</v>
      </c>
      <c r="E14" s="99">
        <v>606578</v>
      </c>
      <c r="F14" s="99">
        <v>546327</v>
      </c>
      <c r="G14" s="86">
        <v>60251</v>
      </c>
    </row>
    <row r="15" spans="1:7" ht="35.1" customHeight="1">
      <c r="A15" s="175">
        <v>2017</v>
      </c>
      <c r="B15" s="99">
        <f>SUM(C15:D15)</f>
        <v>682066.58704999997</v>
      </c>
      <c r="C15" s="99">
        <v>610622</v>
      </c>
      <c r="D15" s="99">
        <v>71444.587050000002</v>
      </c>
      <c r="E15" s="99">
        <f>SUM(F15:G15)</f>
        <v>692391.48919400002</v>
      </c>
      <c r="F15" s="99">
        <v>619436.73294100002</v>
      </c>
      <c r="G15" s="86">
        <v>72954.756253</v>
      </c>
    </row>
    <row r="16" spans="1:7" s="141" customFormat="1" ht="35.1" customHeight="1">
      <c r="A16" s="178">
        <v>2018</v>
      </c>
      <c r="B16" s="263">
        <f>SUM(C16:D16)</f>
        <v>744392</v>
      </c>
      <c r="C16" s="165">
        <v>675246</v>
      </c>
      <c r="D16" s="165">
        <v>69146</v>
      </c>
      <c r="E16" s="263">
        <f>SUM(F16:G16)</f>
        <v>824129</v>
      </c>
      <c r="F16" s="165">
        <v>754251</v>
      </c>
      <c r="G16" s="506">
        <v>69878</v>
      </c>
    </row>
    <row r="17" spans="1:14" ht="9.9499999999999993" customHeight="1">
      <c r="A17" s="77"/>
      <c r="B17" s="99"/>
      <c r="C17" s="99"/>
      <c r="D17" s="99"/>
      <c r="E17" s="99"/>
      <c r="F17" s="99"/>
      <c r="G17" s="86"/>
    </row>
    <row r="18" spans="1:14" ht="18.75" customHeight="1" thickBot="1">
      <c r="A18" s="249"/>
      <c r="B18" s="250"/>
      <c r="C18" s="251"/>
      <c r="D18" s="251"/>
      <c r="E18" s="250"/>
      <c r="F18" s="251"/>
      <c r="G18" s="251"/>
    </row>
    <row r="19" spans="1:14" s="127" customFormat="1" ht="20.25" customHeight="1">
      <c r="A19" s="288"/>
      <c r="B19" s="291" t="s">
        <v>362</v>
      </c>
      <c r="C19" s="291"/>
      <c r="D19" s="305"/>
      <c r="E19" s="291" t="s">
        <v>363</v>
      </c>
      <c r="F19" s="291"/>
      <c r="G19" s="291"/>
    </row>
    <row r="20" spans="1:14" s="127" customFormat="1" ht="14.25" customHeight="1">
      <c r="A20" s="292" t="s">
        <v>130</v>
      </c>
      <c r="B20" s="292" t="s">
        <v>1</v>
      </c>
      <c r="C20" s="292" t="s">
        <v>360</v>
      </c>
      <c r="D20" s="292" t="s">
        <v>361</v>
      </c>
      <c r="E20" s="292" t="s">
        <v>1</v>
      </c>
      <c r="F20" s="292" t="s">
        <v>360</v>
      </c>
      <c r="G20" s="297" t="s">
        <v>361</v>
      </c>
    </row>
    <row r="21" spans="1:14" s="127" customFormat="1" ht="14.25" customHeight="1">
      <c r="A21" s="301"/>
      <c r="B21" s="301" t="s">
        <v>2</v>
      </c>
      <c r="C21" s="301" t="s">
        <v>62</v>
      </c>
      <c r="D21" s="301" t="s">
        <v>63</v>
      </c>
      <c r="E21" s="301" t="s">
        <v>2</v>
      </c>
      <c r="F21" s="301" t="s">
        <v>62</v>
      </c>
      <c r="G21" s="307" t="s">
        <v>63</v>
      </c>
    </row>
    <row r="22" spans="1:14" ht="29.25" hidden="1" customHeight="1">
      <c r="A22" s="129">
        <v>2010</v>
      </c>
      <c r="B22" s="99">
        <v>309390</v>
      </c>
      <c r="C22" s="99">
        <v>278918</v>
      </c>
      <c r="D22" s="99">
        <v>30472</v>
      </c>
      <c r="E22" s="99">
        <v>77826</v>
      </c>
      <c r="F22" s="99">
        <v>66543</v>
      </c>
      <c r="G22" s="86">
        <v>11283</v>
      </c>
    </row>
    <row r="23" spans="1:14" ht="35.1" hidden="1" customHeight="1">
      <c r="A23" s="77">
        <v>2012</v>
      </c>
      <c r="B23" s="252">
        <v>349745</v>
      </c>
      <c r="C23" s="252">
        <v>315606</v>
      </c>
      <c r="D23" s="252">
        <v>34139</v>
      </c>
      <c r="E23" s="252">
        <v>136754</v>
      </c>
      <c r="F23" s="99">
        <v>119167</v>
      </c>
      <c r="G23" s="86">
        <v>17587</v>
      </c>
    </row>
    <row r="24" spans="1:14" ht="35.1" customHeight="1">
      <c r="A24" s="77">
        <v>2013</v>
      </c>
      <c r="B24" s="99">
        <f>SUM(C24:D24)</f>
        <v>430208</v>
      </c>
      <c r="C24" s="99">
        <v>368243</v>
      </c>
      <c r="D24" s="99">
        <v>61965</v>
      </c>
      <c r="E24" s="99">
        <f>SUM(F24:G24)</f>
        <v>164638</v>
      </c>
      <c r="F24" s="99">
        <v>155277</v>
      </c>
      <c r="G24" s="86">
        <v>9361</v>
      </c>
    </row>
    <row r="25" spans="1:14" ht="35.1" customHeight="1">
      <c r="A25" s="77">
        <v>2014</v>
      </c>
      <c r="B25" s="99">
        <v>459077</v>
      </c>
      <c r="C25" s="99">
        <v>410981</v>
      </c>
      <c r="D25" s="99">
        <v>48096</v>
      </c>
      <c r="E25" s="99">
        <v>153444</v>
      </c>
      <c r="F25" s="99">
        <v>142432</v>
      </c>
      <c r="G25" s="86">
        <v>11012</v>
      </c>
    </row>
    <row r="26" spans="1:14" ht="35.1" customHeight="1">
      <c r="A26" s="77">
        <v>2015</v>
      </c>
      <c r="B26" s="99">
        <f>SUM(C26:D26)</f>
        <v>459904</v>
      </c>
      <c r="C26" s="99">
        <v>410071</v>
      </c>
      <c r="D26" s="99">
        <v>49833</v>
      </c>
      <c r="E26" s="99">
        <f>SUM(F26:G26)</f>
        <v>137416</v>
      </c>
      <c r="F26" s="99">
        <v>126199</v>
      </c>
      <c r="G26" s="86">
        <v>11217</v>
      </c>
    </row>
    <row r="27" spans="1:14" ht="35.1" customHeight="1">
      <c r="A27" s="77">
        <v>2016</v>
      </c>
      <c r="B27" s="99">
        <v>478250</v>
      </c>
      <c r="C27" s="99">
        <v>433053</v>
      </c>
      <c r="D27" s="99">
        <v>45197</v>
      </c>
      <c r="E27" s="99">
        <v>41793</v>
      </c>
      <c r="F27" s="99">
        <v>34084</v>
      </c>
      <c r="G27" s="86">
        <v>7709</v>
      </c>
    </row>
    <row r="28" spans="1:14" ht="35.1" customHeight="1">
      <c r="A28" s="77">
        <v>2017</v>
      </c>
      <c r="B28" s="99">
        <f>SUM(C28:D28)</f>
        <v>528607.99334299995</v>
      </c>
      <c r="C28" s="99">
        <v>469345.099483</v>
      </c>
      <c r="D28" s="99">
        <v>59262.893859999996</v>
      </c>
      <c r="E28" s="99">
        <f>SUM(F28:G28)</f>
        <v>163783.49585099999</v>
      </c>
      <c r="F28" s="99">
        <v>150091.633458</v>
      </c>
      <c r="G28" s="86">
        <v>13691.862392999999</v>
      </c>
    </row>
    <row r="29" spans="1:14" s="141" customFormat="1" ht="35.1" customHeight="1">
      <c r="A29" s="138">
        <v>2018</v>
      </c>
      <c r="B29" s="263">
        <f>SUM(C29:D29)</f>
        <v>574116</v>
      </c>
      <c r="C29" s="165">
        <v>514594</v>
      </c>
      <c r="D29" s="165">
        <v>59522</v>
      </c>
      <c r="E29" s="263">
        <f>SUM(F29:G29)</f>
        <v>250013</v>
      </c>
      <c r="F29" s="165">
        <v>239657</v>
      </c>
      <c r="G29" s="506">
        <v>10356</v>
      </c>
    </row>
    <row r="30" spans="1:14" ht="9.9499999999999993" customHeight="1">
      <c r="A30" s="253"/>
      <c r="B30" s="191"/>
      <c r="C30" s="254"/>
      <c r="D30" s="254"/>
      <c r="E30" s="191"/>
      <c r="F30" s="191"/>
      <c r="G30" s="191"/>
    </row>
    <row r="31" spans="1:14" ht="36.75" customHeight="1">
      <c r="A31" s="183"/>
      <c r="B31" s="86"/>
      <c r="C31" s="433"/>
      <c r="D31" s="433"/>
      <c r="E31" s="86"/>
      <c r="F31" s="86"/>
      <c r="G31" s="86"/>
    </row>
    <row r="32" spans="1:14" s="76" customFormat="1" ht="15" customHeight="1">
      <c r="A32" s="76" t="s">
        <v>98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76" customFormat="1" ht="12">
      <c r="A33" s="19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</row>
    <row r="34" spans="1:14" s="76" customFormat="1" ht="12">
      <c r="A34" s="124"/>
    </row>
  </sheetData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8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6"/>
  </sheetPr>
  <dimension ref="A1:R45"/>
  <sheetViews>
    <sheetView view="pageBreakPreview" topLeftCell="A28" zoomScaleNormal="100" workbookViewId="0">
      <selection activeCell="D50" sqref="D50"/>
    </sheetView>
  </sheetViews>
  <sheetFormatPr defaultRowHeight="13.5"/>
  <cols>
    <col min="1" max="1" width="8.140625" style="25" customWidth="1"/>
    <col min="2" max="2" width="10.42578125" style="25" bestFit="1" customWidth="1"/>
    <col min="3" max="3" width="7.85546875" style="25" customWidth="1"/>
    <col min="4" max="4" width="7.5703125" style="40" customWidth="1"/>
    <col min="5" max="5" width="10.42578125" style="40" bestFit="1" customWidth="1"/>
    <col min="6" max="6" width="10.7109375" style="25" bestFit="1" customWidth="1"/>
    <col min="7" max="7" width="7.42578125" style="25" customWidth="1"/>
    <col min="8" max="8" width="8.28515625" style="25" customWidth="1"/>
    <col min="9" max="9" width="9.140625" style="25" bestFit="1" customWidth="1"/>
    <col min="10" max="10" width="10.42578125" style="25" bestFit="1" customWidth="1"/>
    <col min="11" max="11" width="9.28515625" style="25" bestFit="1" customWidth="1"/>
    <col min="12" max="12" width="8.5703125" style="25" customWidth="1"/>
    <col min="13" max="14" width="7.42578125" style="25" customWidth="1"/>
    <col min="15" max="15" width="13.140625" style="25" bestFit="1" customWidth="1"/>
    <col min="16" max="16" width="7.7109375" style="25" customWidth="1"/>
    <col min="17" max="16384" width="9.140625" style="25"/>
  </cols>
  <sheetData>
    <row r="1" spans="1:17" s="33" customFormat="1" ht="24.95" customHeight="1"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Q1" s="34"/>
    </row>
    <row r="2" spans="1:17" s="33" customFormat="1" ht="24.95" customHeight="1"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Q2" s="34"/>
    </row>
    <row r="3" spans="1:17" s="33" customFormat="1" ht="24.95" customHeight="1"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Q3" s="34"/>
    </row>
    <row r="4" spans="1:17" s="37" customFormat="1" ht="30.75" customHeight="1">
      <c r="A4" s="35" t="s">
        <v>399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1:17" s="39" customFormat="1" ht="23.1" customHeight="1">
      <c r="A5" s="35" t="s">
        <v>43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8"/>
      <c r="M5" s="38"/>
      <c r="N5" s="38"/>
      <c r="O5" s="38"/>
      <c r="P5" s="38"/>
      <c r="Q5" s="38"/>
    </row>
    <row r="6" spans="1:17" s="40" customFormat="1" ht="21" customHeight="1" thickBot="1">
      <c r="A6" s="40" t="s">
        <v>0</v>
      </c>
      <c r="P6" s="325"/>
      <c r="Q6" s="325" t="s">
        <v>424</v>
      </c>
    </row>
    <row r="7" spans="1:17" s="37" customFormat="1" ht="21" customHeight="1">
      <c r="A7" s="340"/>
      <c r="B7" s="341" t="s">
        <v>304</v>
      </c>
      <c r="C7" s="342" t="s">
        <v>336</v>
      </c>
      <c r="D7" s="341" t="s">
        <v>400</v>
      </c>
      <c r="E7" s="341"/>
      <c r="F7" s="341"/>
      <c r="G7" s="341"/>
      <c r="H7" s="341"/>
      <c r="I7" s="341"/>
      <c r="J7" s="341"/>
      <c r="K7" s="341"/>
      <c r="L7" s="343"/>
      <c r="M7" s="341"/>
      <c r="N7" s="344"/>
      <c r="O7" s="344"/>
      <c r="P7" s="344"/>
      <c r="Q7" s="344"/>
    </row>
    <row r="8" spans="1:17" s="37" customFormat="1" ht="24" customHeight="1">
      <c r="A8" s="345"/>
      <c r="B8" s="346"/>
      <c r="C8" s="347" t="s">
        <v>44</v>
      </c>
      <c r="D8" s="345"/>
      <c r="E8" s="348" t="s">
        <v>401</v>
      </c>
      <c r="F8" s="348"/>
      <c r="G8" s="348"/>
      <c r="H8" s="348"/>
      <c r="I8" s="348"/>
      <c r="J8" s="348"/>
      <c r="K8" s="348"/>
      <c r="L8" s="349" t="s">
        <v>372</v>
      </c>
      <c r="M8" s="350"/>
      <c r="N8" s="351"/>
      <c r="O8" s="351"/>
      <c r="P8" s="351"/>
      <c r="Q8" s="351"/>
    </row>
    <row r="9" spans="1:17" s="37" customFormat="1" ht="21" customHeight="1">
      <c r="A9" s="345"/>
      <c r="B9" s="346"/>
      <c r="C9" s="347"/>
      <c r="D9" s="345"/>
      <c r="E9" s="352"/>
      <c r="F9" s="353" t="s">
        <v>46</v>
      </c>
      <c r="G9" s="353" t="s">
        <v>47</v>
      </c>
      <c r="H9" s="353" t="s">
        <v>48</v>
      </c>
      <c r="I9" s="353" t="s">
        <v>327</v>
      </c>
      <c r="J9" s="354" t="s">
        <v>140</v>
      </c>
      <c r="K9" s="355" t="s">
        <v>132</v>
      </c>
      <c r="L9" s="356" t="s">
        <v>44</v>
      </c>
      <c r="M9" s="353" t="s">
        <v>49</v>
      </c>
      <c r="N9" s="357" t="s">
        <v>50</v>
      </c>
      <c r="O9" s="354" t="s">
        <v>314</v>
      </c>
      <c r="P9" s="354" t="s">
        <v>328</v>
      </c>
      <c r="Q9" s="358" t="s">
        <v>425</v>
      </c>
    </row>
    <row r="10" spans="1:17" s="37" customFormat="1" ht="13.5" customHeight="1">
      <c r="A10" s="345" t="s">
        <v>141</v>
      </c>
      <c r="B10" s="346"/>
      <c r="C10" s="347"/>
      <c r="D10" s="345"/>
      <c r="E10" s="352"/>
      <c r="F10" s="359" t="s">
        <v>73</v>
      </c>
      <c r="G10" s="360" t="s">
        <v>402</v>
      </c>
      <c r="H10" s="360" t="s">
        <v>142</v>
      </c>
      <c r="I10" s="360" t="s">
        <v>142</v>
      </c>
      <c r="J10" s="352" t="s">
        <v>45</v>
      </c>
      <c r="K10" s="361"/>
      <c r="L10" s="356"/>
      <c r="M10" s="360" t="s">
        <v>403</v>
      </c>
      <c r="N10" s="345"/>
      <c r="O10" s="352" t="s">
        <v>315</v>
      </c>
      <c r="P10" s="345" t="s">
        <v>44</v>
      </c>
      <c r="Q10" s="362" t="s">
        <v>287</v>
      </c>
    </row>
    <row r="11" spans="1:17" s="37" customFormat="1" ht="13.5" customHeight="1">
      <c r="A11" s="345"/>
      <c r="B11" s="346"/>
      <c r="C11" s="347" t="s">
        <v>44</v>
      </c>
      <c r="D11" s="345"/>
      <c r="E11" s="352"/>
      <c r="F11" s="360"/>
      <c r="G11" s="360"/>
      <c r="H11" s="360"/>
      <c r="I11" s="360"/>
      <c r="J11" s="352" t="s">
        <v>142</v>
      </c>
      <c r="K11" s="361" t="s">
        <v>4</v>
      </c>
      <c r="L11" s="356" t="s">
        <v>44</v>
      </c>
      <c r="M11" s="360"/>
      <c r="N11" s="345"/>
      <c r="O11" s="345"/>
      <c r="P11" s="345" t="s">
        <v>44</v>
      </c>
      <c r="Q11" s="363" t="s">
        <v>51</v>
      </c>
    </row>
    <row r="12" spans="1:17" s="37" customFormat="1" ht="13.5" customHeight="1">
      <c r="A12" s="345"/>
      <c r="B12" s="346"/>
      <c r="C12" s="347" t="s">
        <v>23</v>
      </c>
      <c r="D12" s="345"/>
      <c r="E12" s="352"/>
      <c r="F12" s="360" t="s">
        <v>24</v>
      </c>
      <c r="G12" s="360"/>
      <c r="H12" s="360"/>
      <c r="I12" s="360" t="s">
        <v>25</v>
      </c>
      <c r="J12" s="352" t="s">
        <v>52</v>
      </c>
      <c r="K12" s="361"/>
      <c r="L12" s="356" t="s">
        <v>44</v>
      </c>
      <c r="M12" s="360" t="s">
        <v>28</v>
      </c>
      <c r="N12" s="345"/>
      <c r="O12" s="345" t="s">
        <v>435</v>
      </c>
      <c r="P12" s="352" t="s">
        <v>316</v>
      </c>
      <c r="Q12" s="363" t="s">
        <v>53</v>
      </c>
    </row>
    <row r="13" spans="1:17" s="37" customFormat="1" ht="13.5" customHeight="1">
      <c r="A13" s="364"/>
      <c r="B13" s="365" t="s">
        <v>26</v>
      </c>
      <c r="C13" s="366" t="s">
        <v>54</v>
      </c>
      <c r="D13" s="364"/>
      <c r="E13" s="367"/>
      <c r="F13" s="368" t="s">
        <v>55</v>
      </c>
      <c r="G13" s="368" t="s">
        <v>56</v>
      </c>
      <c r="H13" s="368" t="s">
        <v>57</v>
      </c>
      <c r="I13" s="368" t="s">
        <v>58</v>
      </c>
      <c r="J13" s="367" t="s">
        <v>59</v>
      </c>
      <c r="K13" s="369" t="s">
        <v>29</v>
      </c>
      <c r="L13" s="370" t="s">
        <v>44</v>
      </c>
      <c r="M13" s="368" t="s">
        <v>27</v>
      </c>
      <c r="N13" s="367" t="s">
        <v>60</v>
      </c>
      <c r="O13" s="367" t="s">
        <v>436</v>
      </c>
      <c r="P13" s="364" t="s">
        <v>317</v>
      </c>
      <c r="Q13" s="371" t="s">
        <v>42</v>
      </c>
    </row>
    <row r="14" spans="1:17" ht="27" hidden="1" customHeight="1">
      <c r="A14" s="41">
        <v>2010</v>
      </c>
      <c r="B14" s="58">
        <v>340180</v>
      </c>
      <c r="C14" s="218">
        <v>31271</v>
      </c>
      <c r="D14" s="218">
        <v>86542</v>
      </c>
      <c r="E14" s="58">
        <v>6321</v>
      </c>
      <c r="F14" s="219">
        <v>273</v>
      </c>
      <c r="G14" s="219">
        <v>897</v>
      </c>
      <c r="H14" s="219">
        <v>1878</v>
      </c>
      <c r="I14" s="219">
        <v>2</v>
      </c>
      <c r="J14" s="219">
        <v>1554</v>
      </c>
      <c r="K14" s="219">
        <v>1717</v>
      </c>
      <c r="L14" s="220">
        <v>80221</v>
      </c>
      <c r="M14" s="220">
        <v>2634</v>
      </c>
      <c r="N14" s="221">
        <v>377</v>
      </c>
      <c r="O14" s="221"/>
      <c r="P14" s="221">
        <v>911</v>
      </c>
      <c r="Q14" s="221">
        <v>270</v>
      </c>
    </row>
    <row r="15" spans="1:17" s="223" customFormat="1" ht="45" hidden="1" customHeight="1">
      <c r="A15" s="41">
        <v>2012</v>
      </c>
      <c r="B15" s="58">
        <v>429757</v>
      </c>
      <c r="C15" s="218">
        <v>31586</v>
      </c>
      <c r="D15" s="218">
        <v>88890</v>
      </c>
      <c r="E15" s="58">
        <v>8418</v>
      </c>
      <c r="F15" s="219">
        <v>339</v>
      </c>
      <c r="G15" s="219">
        <v>874</v>
      </c>
      <c r="H15" s="219">
        <v>1549</v>
      </c>
      <c r="I15" s="219">
        <v>1080</v>
      </c>
      <c r="J15" s="219">
        <v>1641</v>
      </c>
      <c r="K15" s="219">
        <v>2935</v>
      </c>
      <c r="L15" s="222">
        <v>80472</v>
      </c>
      <c r="M15" s="222">
        <v>369</v>
      </c>
      <c r="N15" s="219">
        <v>11</v>
      </c>
      <c r="O15" s="219"/>
      <c r="P15" s="219">
        <v>2033</v>
      </c>
      <c r="Q15" s="219">
        <v>280</v>
      </c>
    </row>
    <row r="16" spans="1:17" s="223" customFormat="1" ht="45" customHeight="1">
      <c r="A16" s="41">
        <v>2013</v>
      </c>
      <c r="B16" s="58">
        <v>520272</v>
      </c>
      <c r="C16" s="218">
        <v>34173</v>
      </c>
      <c r="D16" s="218">
        <v>137936</v>
      </c>
      <c r="E16" s="58">
        <v>9243</v>
      </c>
      <c r="F16" s="219">
        <v>308</v>
      </c>
      <c r="G16" s="219">
        <v>1049</v>
      </c>
      <c r="H16" s="219">
        <v>1514</v>
      </c>
      <c r="I16" s="219">
        <v>1020</v>
      </c>
      <c r="J16" s="219">
        <v>1412</v>
      </c>
      <c r="K16" s="219">
        <v>3940</v>
      </c>
      <c r="L16" s="222">
        <v>128693</v>
      </c>
      <c r="M16" s="222">
        <v>3043</v>
      </c>
      <c r="N16" s="219">
        <v>333</v>
      </c>
      <c r="O16" s="219"/>
      <c r="P16" s="219">
        <v>3556</v>
      </c>
      <c r="Q16" s="219">
        <v>617</v>
      </c>
    </row>
    <row r="17" spans="1:18" s="223" customFormat="1" ht="45" customHeight="1">
      <c r="A17" s="41">
        <v>2014</v>
      </c>
      <c r="B17" s="58">
        <v>546760</v>
      </c>
      <c r="C17" s="218">
        <v>34689</v>
      </c>
      <c r="D17" s="218">
        <v>175259</v>
      </c>
      <c r="E17" s="58">
        <v>7757</v>
      </c>
      <c r="F17" s="219">
        <v>288</v>
      </c>
      <c r="G17" s="219">
        <v>816</v>
      </c>
      <c r="H17" s="219">
        <v>1559</v>
      </c>
      <c r="I17" s="219">
        <v>946</v>
      </c>
      <c r="J17" s="219">
        <v>1193</v>
      </c>
      <c r="K17" s="219">
        <v>2955</v>
      </c>
      <c r="L17" s="222">
        <v>167502</v>
      </c>
      <c r="M17" s="222">
        <v>352</v>
      </c>
      <c r="N17" s="219">
        <v>43</v>
      </c>
      <c r="O17" s="219"/>
      <c r="P17" s="219">
        <v>10490</v>
      </c>
      <c r="Q17" s="219">
        <v>460</v>
      </c>
    </row>
    <row r="18" spans="1:18" s="223" customFormat="1" ht="45" customHeight="1">
      <c r="A18" s="41">
        <v>2015</v>
      </c>
      <c r="B18" s="58">
        <v>533646</v>
      </c>
      <c r="C18" s="218">
        <v>37374</v>
      </c>
      <c r="D18" s="218">
        <v>18723</v>
      </c>
      <c r="E18" s="58">
        <v>8417</v>
      </c>
      <c r="F18" s="219">
        <v>303</v>
      </c>
      <c r="G18" s="219">
        <v>948</v>
      </c>
      <c r="H18" s="219">
        <v>1736</v>
      </c>
      <c r="I18" s="219">
        <v>1313</v>
      </c>
      <c r="J18" s="219">
        <v>1535</v>
      </c>
      <c r="K18" s="219">
        <v>2582</v>
      </c>
      <c r="L18" s="218">
        <v>10306</v>
      </c>
      <c r="M18" s="224">
        <v>178</v>
      </c>
      <c r="N18" s="224">
        <v>23</v>
      </c>
      <c r="O18" s="224">
        <v>433</v>
      </c>
      <c r="P18" s="224">
        <v>9183</v>
      </c>
      <c r="Q18" s="61">
        <v>489</v>
      </c>
    </row>
    <row r="19" spans="1:18" s="223" customFormat="1" ht="45" customHeight="1">
      <c r="A19" s="41">
        <v>2016</v>
      </c>
      <c r="B19" s="58">
        <v>536894</v>
      </c>
      <c r="C19" s="218">
        <v>38261</v>
      </c>
      <c r="D19" s="218">
        <v>20221</v>
      </c>
      <c r="E19" s="58">
        <v>8377</v>
      </c>
      <c r="F19" s="219">
        <v>256</v>
      </c>
      <c r="G19" s="219">
        <v>813</v>
      </c>
      <c r="H19" s="219">
        <v>1620</v>
      </c>
      <c r="I19" s="219">
        <v>1879</v>
      </c>
      <c r="J19" s="219">
        <v>1641</v>
      </c>
      <c r="K19" s="219">
        <v>2168</v>
      </c>
      <c r="L19" s="218">
        <v>11844</v>
      </c>
      <c r="M19" s="224">
        <v>286</v>
      </c>
      <c r="N19" s="224">
        <v>377</v>
      </c>
      <c r="O19" s="224">
        <v>454</v>
      </c>
      <c r="P19" s="224">
        <v>9817</v>
      </c>
      <c r="Q19" s="61">
        <v>910</v>
      </c>
    </row>
    <row r="20" spans="1:18" s="223" customFormat="1" ht="45" customHeight="1">
      <c r="A20" s="41">
        <v>2017</v>
      </c>
      <c r="B20" s="58">
        <v>610622</v>
      </c>
      <c r="C20" s="218">
        <v>43505</v>
      </c>
      <c r="D20" s="218">
        <v>18157</v>
      </c>
      <c r="E20" s="58">
        <v>8605</v>
      </c>
      <c r="F20" s="219">
        <v>274</v>
      </c>
      <c r="G20" s="219">
        <v>876</v>
      </c>
      <c r="H20" s="219">
        <v>1865</v>
      </c>
      <c r="I20" s="219">
        <v>2395</v>
      </c>
      <c r="J20" s="219">
        <v>1566</v>
      </c>
      <c r="K20" s="219">
        <v>1629</v>
      </c>
      <c r="L20" s="218">
        <v>9552</v>
      </c>
      <c r="M20" s="224">
        <v>670</v>
      </c>
      <c r="N20" s="224">
        <v>196</v>
      </c>
      <c r="O20" s="224">
        <v>457</v>
      </c>
      <c r="P20" s="224">
        <v>7512</v>
      </c>
      <c r="Q20" s="61">
        <v>717</v>
      </c>
    </row>
    <row r="21" spans="1:18" s="225" customFormat="1" ht="45" customHeight="1">
      <c r="A21" s="49">
        <v>2018</v>
      </c>
      <c r="B21" s="520">
        <f>SUM(C21,D21,B38:F38,G38)</f>
        <v>557717</v>
      </c>
      <c r="C21" s="533">
        <v>42374</v>
      </c>
      <c r="D21" s="521">
        <f>SUM(E21,L21)</f>
        <v>20010</v>
      </c>
      <c r="E21" s="520">
        <f>SUM(F21:K21)</f>
        <v>8766</v>
      </c>
      <c r="F21" s="527">
        <v>394</v>
      </c>
      <c r="G21" s="527">
        <v>938</v>
      </c>
      <c r="H21" s="527">
        <v>1819</v>
      </c>
      <c r="I21" s="527">
        <v>2207</v>
      </c>
      <c r="J21" s="527">
        <v>1504</v>
      </c>
      <c r="K21" s="527">
        <v>1904</v>
      </c>
      <c r="L21" s="521">
        <f>SUM(M21:Q21)</f>
        <v>11244</v>
      </c>
      <c r="M21" s="528">
        <v>1134</v>
      </c>
      <c r="N21" s="528">
        <v>90</v>
      </c>
      <c r="O21" s="528">
        <v>654</v>
      </c>
      <c r="P21" s="528">
        <v>8713</v>
      </c>
      <c r="Q21" s="529">
        <v>653</v>
      </c>
    </row>
    <row r="22" spans="1:18" ht="5.25" customHeight="1">
      <c r="A22" s="41"/>
      <c r="B22" s="43"/>
      <c r="C22" s="43"/>
      <c r="D22" s="43"/>
      <c r="E22" s="43"/>
      <c r="F22" s="43"/>
      <c r="G22" s="43"/>
      <c r="H22" s="44"/>
      <c r="I22" s="44"/>
      <c r="J22" s="44"/>
      <c r="K22" s="44"/>
      <c r="L22" s="44"/>
      <c r="M22" s="44"/>
      <c r="N22" s="600"/>
      <c r="O22" s="600"/>
      <c r="P22" s="226"/>
      <c r="Q22" s="226"/>
    </row>
    <row r="23" spans="1:18" ht="17.25" customHeight="1" thickBot="1">
      <c r="A23" s="53"/>
      <c r="B23" s="54"/>
      <c r="C23" s="54"/>
      <c r="D23" s="54"/>
      <c r="E23" s="54"/>
      <c r="F23" s="54"/>
      <c r="G23" s="54"/>
      <c r="H23" s="54"/>
      <c r="I23" s="54"/>
      <c r="J23" s="55"/>
      <c r="K23" s="55"/>
      <c r="L23" s="55"/>
      <c r="M23" s="55"/>
      <c r="N23" s="55"/>
      <c r="O23" s="55"/>
      <c r="P23" s="227"/>
    </row>
    <row r="24" spans="1:18" s="37" customFormat="1" ht="30.75" customHeight="1">
      <c r="A24" s="340"/>
      <c r="B24" s="372" t="s">
        <v>355</v>
      </c>
      <c r="C24" s="373" t="s">
        <v>307</v>
      </c>
      <c r="D24" s="373" t="s">
        <v>137</v>
      </c>
      <c r="E24" s="373" t="s">
        <v>308</v>
      </c>
      <c r="F24" s="373" t="s">
        <v>134</v>
      </c>
      <c r="G24" s="374"/>
      <c r="H24" s="375" t="s">
        <v>356</v>
      </c>
      <c r="I24" s="375"/>
      <c r="J24" s="375"/>
      <c r="K24" s="375"/>
      <c r="L24" s="375"/>
      <c r="M24" s="375"/>
      <c r="N24" s="375"/>
      <c r="O24" s="375"/>
      <c r="P24" s="376"/>
      <c r="Q24" s="341"/>
      <c r="R24" s="228"/>
    </row>
    <row r="25" spans="1:18" s="37" customFormat="1" ht="15.75" customHeight="1">
      <c r="A25" s="345"/>
      <c r="B25" s="377" t="s">
        <v>305</v>
      </c>
      <c r="C25" s="377" t="s">
        <v>329</v>
      </c>
      <c r="D25" s="377" t="s">
        <v>138</v>
      </c>
      <c r="E25" s="377" t="s">
        <v>4</v>
      </c>
      <c r="F25" s="378" t="s">
        <v>44</v>
      </c>
      <c r="G25" s="356"/>
      <c r="H25" s="362" t="s">
        <v>4</v>
      </c>
      <c r="I25" s="379" t="s">
        <v>357</v>
      </c>
      <c r="J25" s="380"/>
      <c r="K25" s="380"/>
      <c r="L25" s="380"/>
      <c r="M25" s="381"/>
      <c r="N25" s="382" t="s">
        <v>358</v>
      </c>
      <c r="O25" s="383"/>
      <c r="P25" s="383"/>
      <c r="Q25" s="383"/>
      <c r="R25" s="228"/>
    </row>
    <row r="26" spans="1:18" s="37" customFormat="1" ht="13.5" customHeight="1">
      <c r="A26" s="345"/>
      <c r="B26" s="384"/>
      <c r="C26" s="377"/>
      <c r="D26" s="377"/>
      <c r="E26" s="377"/>
      <c r="F26" s="378"/>
      <c r="G26" s="356"/>
      <c r="H26" s="362"/>
      <c r="I26" s="385"/>
      <c r="J26" s="386"/>
      <c r="K26" s="387" t="s">
        <v>288</v>
      </c>
      <c r="L26" s="388" t="s">
        <v>289</v>
      </c>
      <c r="M26" s="389" t="s">
        <v>290</v>
      </c>
      <c r="N26" s="386"/>
      <c r="O26" s="386"/>
      <c r="P26" s="388" t="s">
        <v>291</v>
      </c>
      <c r="Q26" s="390" t="s">
        <v>292</v>
      </c>
      <c r="R26" s="228"/>
    </row>
    <row r="27" spans="1:18" s="37" customFormat="1" ht="13.5" customHeight="1">
      <c r="A27" s="345" t="s">
        <v>141</v>
      </c>
      <c r="B27" s="384"/>
      <c r="C27" s="377"/>
      <c r="D27" s="377"/>
      <c r="E27" s="377"/>
      <c r="F27" s="378"/>
      <c r="G27" s="356"/>
      <c r="H27" s="362"/>
      <c r="I27" s="385"/>
      <c r="J27" s="386"/>
      <c r="K27" s="385" t="s">
        <v>293</v>
      </c>
      <c r="L27" s="391"/>
      <c r="M27" s="392" t="s">
        <v>294</v>
      </c>
      <c r="N27" s="386"/>
      <c r="O27" s="386"/>
      <c r="P27" s="391" t="s">
        <v>4</v>
      </c>
      <c r="Q27" s="393" t="s">
        <v>295</v>
      </c>
      <c r="R27" s="228"/>
    </row>
    <row r="28" spans="1:18" s="37" customFormat="1" ht="13.5" customHeight="1">
      <c r="A28" s="345"/>
      <c r="B28" s="384" t="s">
        <v>135</v>
      </c>
      <c r="C28" s="377" t="s">
        <v>4</v>
      </c>
      <c r="D28" s="377" t="s">
        <v>4</v>
      </c>
      <c r="E28" s="377"/>
      <c r="F28" s="378"/>
      <c r="G28" s="356"/>
      <c r="H28" s="362" t="s">
        <v>4</v>
      </c>
      <c r="I28" s="385"/>
      <c r="J28" s="386"/>
      <c r="K28" s="385"/>
      <c r="L28" s="391"/>
      <c r="M28" s="392" t="s">
        <v>4</v>
      </c>
      <c r="N28" s="386"/>
      <c r="O28" s="386"/>
      <c r="P28" s="391" t="s">
        <v>296</v>
      </c>
      <c r="Q28" s="394" t="s">
        <v>4</v>
      </c>
      <c r="R28" s="228"/>
    </row>
    <row r="29" spans="1:18" s="37" customFormat="1" ht="13.5" customHeight="1">
      <c r="A29" s="345"/>
      <c r="B29" s="384" t="s">
        <v>306</v>
      </c>
      <c r="C29" s="377" t="s">
        <v>139</v>
      </c>
      <c r="D29" s="377" t="s">
        <v>139</v>
      </c>
      <c r="E29" s="377"/>
      <c r="F29" s="356" t="s">
        <v>135</v>
      </c>
      <c r="G29" s="356"/>
      <c r="H29" s="362"/>
      <c r="I29" s="385"/>
      <c r="J29" s="386"/>
      <c r="K29" s="385" t="s">
        <v>297</v>
      </c>
      <c r="L29" s="391"/>
      <c r="M29" s="392" t="s">
        <v>298</v>
      </c>
      <c r="N29" s="386"/>
      <c r="O29" s="386"/>
      <c r="P29" s="391" t="s">
        <v>299</v>
      </c>
      <c r="Q29" s="394" t="s">
        <v>300</v>
      </c>
      <c r="R29" s="228"/>
    </row>
    <row r="30" spans="1:18" s="37" customFormat="1" ht="13.5" customHeight="1">
      <c r="A30" s="364"/>
      <c r="B30" s="395" t="s">
        <v>112</v>
      </c>
      <c r="C30" s="396" t="s">
        <v>133</v>
      </c>
      <c r="D30" s="396" t="s">
        <v>133</v>
      </c>
      <c r="E30" s="396" t="s">
        <v>309</v>
      </c>
      <c r="F30" s="370" t="s">
        <v>136</v>
      </c>
      <c r="G30" s="370"/>
      <c r="H30" s="365"/>
      <c r="I30" s="397"/>
      <c r="J30" s="398"/>
      <c r="K30" s="397" t="s">
        <v>301</v>
      </c>
      <c r="L30" s="399" t="s">
        <v>273</v>
      </c>
      <c r="M30" s="400" t="s">
        <v>302</v>
      </c>
      <c r="N30" s="398"/>
      <c r="O30" s="398"/>
      <c r="P30" s="399" t="s">
        <v>275</v>
      </c>
      <c r="Q30" s="401" t="s">
        <v>303</v>
      </c>
      <c r="R30" s="228"/>
    </row>
    <row r="31" spans="1:18" ht="30" hidden="1" customHeight="1">
      <c r="A31" s="57">
        <v>2010</v>
      </c>
      <c r="B31" s="221">
        <v>143844</v>
      </c>
      <c r="C31" s="44">
        <v>0</v>
      </c>
      <c r="D31" s="44">
        <v>6740</v>
      </c>
      <c r="E31" s="44">
        <v>71783</v>
      </c>
      <c r="F31" s="44">
        <v>0</v>
      </c>
      <c r="G31" s="44"/>
      <c r="H31" s="44"/>
      <c r="K31" s="220">
        <v>20455</v>
      </c>
      <c r="L31" s="220">
        <v>55408</v>
      </c>
      <c r="M31" s="221">
        <v>162</v>
      </c>
      <c r="N31" s="56"/>
      <c r="O31" s="229"/>
      <c r="P31" s="230">
        <v>4</v>
      </c>
      <c r="Q31" s="230">
        <v>0</v>
      </c>
    </row>
    <row r="32" spans="1:18" ht="45" hidden="1" customHeight="1">
      <c r="A32" s="41">
        <v>2012</v>
      </c>
      <c r="B32" s="219">
        <v>210733</v>
      </c>
      <c r="C32" s="219">
        <v>0</v>
      </c>
      <c r="D32" s="219">
        <v>11009</v>
      </c>
      <c r="E32" s="219">
        <v>87539</v>
      </c>
      <c r="F32" s="219">
        <v>0</v>
      </c>
      <c r="G32" s="219"/>
      <c r="H32" s="219"/>
      <c r="K32" s="222">
        <v>32686</v>
      </c>
      <c r="L32" s="222">
        <v>44913</v>
      </c>
      <c r="M32" s="219">
        <v>180</v>
      </c>
      <c r="N32" s="56"/>
      <c r="O32" s="229"/>
      <c r="P32" s="231">
        <v>0</v>
      </c>
      <c r="Q32" s="231">
        <v>0</v>
      </c>
    </row>
    <row r="33" spans="1:17" ht="45" customHeight="1">
      <c r="A33" s="41">
        <v>2013</v>
      </c>
      <c r="B33" s="219">
        <v>230531</v>
      </c>
      <c r="C33" s="219">
        <v>0</v>
      </c>
      <c r="D33" s="219">
        <v>9715</v>
      </c>
      <c r="E33" s="219">
        <v>107917</v>
      </c>
      <c r="F33" s="219">
        <v>0</v>
      </c>
      <c r="G33" s="219"/>
      <c r="H33" s="219"/>
      <c r="I33" s="223"/>
      <c r="J33" s="223"/>
      <c r="K33" s="222">
        <v>35052</v>
      </c>
      <c r="L33" s="222">
        <v>84115</v>
      </c>
      <c r="M33" s="219">
        <v>256</v>
      </c>
      <c r="N33" s="232"/>
      <c r="O33" s="233"/>
      <c r="P33" s="231">
        <v>1721</v>
      </c>
      <c r="Q33" s="231">
        <v>0</v>
      </c>
    </row>
    <row r="34" spans="1:17" s="223" customFormat="1" ht="45" customHeight="1">
      <c r="A34" s="41">
        <v>2014</v>
      </c>
      <c r="B34" s="219">
        <v>227514</v>
      </c>
      <c r="C34" s="219">
        <v>0</v>
      </c>
      <c r="D34" s="219">
        <v>8011</v>
      </c>
      <c r="E34" s="219">
        <v>101287</v>
      </c>
      <c r="F34" s="219">
        <v>0</v>
      </c>
      <c r="G34" s="601">
        <f>SUM(I34,O34)</f>
        <v>156157</v>
      </c>
      <c r="H34" s="601"/>
      <c r="I34" s="603">
        <v>156044</v>
      </c>
      <c r="J34" s="603"/>
      <c r="K34" s="222">
        <v>32942</v>
      </c>
      <c r="L34" s="222">
        <v>123035</v>
      </c>
      <c r="M34" s="219">
        <v>67</v>
      </c>
      <c r="N34" s="232"/>
      <c r="O34" s="233">
        <v>113</v>
      </c>
      <c r="P34" s="231">
        <v>113</v>
      </c>
      <c r="Q34" s="231">
        <v>0</v>
      </c>
    </row>
    <row r="35" spans="1:17" s="223" customFormat="1" ht="45" customHeight="1">
      <c r="A35" s="41">
        <v>2015</v>
      </c>
      <c r="B35" s="235">
        <v>219062</v>
      </c>
      <c r="C35" s="224">
        <v>9485</v>
      </c>
      <c r="D35" s="224">
        <v>0</v>
      </c>
      <c r="E35" s="224">
        <v>105304</v>
      </c>
      <c r="F35" s="224">
        <v>0</v>
      </c>
      <c r="G35" s="602">
        <f>SUM(I35,O35)</f>
        <v>143698</v>
      </c>
      <c r="H35" s="602"/>
      <c r="I35" s="603">
        <f>SUM(K35:M35)</f>
        <v>143538</v>
      </c>
      <c r="J35" s="603"/>
      <c r="K35" s="224">
        <v>38957</v>
      </c>
      <c r="L35" s="224">
        <v>104281</v>
      </c>
      <c r="M35" s="224">
        <v>300</v>
      </c>
      <c r="N35" s="232"/>
      <c r="O35" s="233">
        <f>SUM(P35:Q35)</f>
        <v>160</v>
      </c>
      <c r="P35" s="237">
        <v>160</v>
      </c>
      <c r="Q35" s="237">
        <v>0</v>
      </c>
    </row>
    <row r="36" spans="1:17" s="223" customFormat="1" ht="45" customHeight="1">
      <c r="A36" s="41">
        <v>2016</v>
      </c>
      <c r="B36" s="235">
        <v>232009</v>
      </c>
      <c r="C36" s="224">
        <v>8840</v>
      </c>
      <c r="D36" s="224">
        <v>0</v>
      </c>
      <c r="E36" s="224">
        <v>109576</v>
      </c>
      <c r="F36" s="224">
        <v>0</v>
      </c>
      <c r="G36" s="236"/>
      <c r="H36" s="236">
        <v>127987</v>
      </c>
      <c r="I36" s="234"/>
      <c r="J36" s="234">
        <v>127373</v>
      </c>
      <c r="K36" s="224">
        <v>33977</v>
      </c>
      <c r="L36" s="224">
        <v>93170</v>
      </c>
      <c r="M36" s="224">
        <v>226</v>
      </c>
      <c r="N36" s="232"/>
      <c r="O36" s="233">
        <v>614</v>
      </c>
      <c r="P36" s="237">
        <v>614</v>
      </c>
      <c r="Q36" s="237">
        <v>0</v>
      </c>
    </row>
    <row r="37" spans="1:17" s="223" customFormat="1" ht="45" customHeight="1">
      <c r="A37" s="41">
        <v>2017</v>
      </c>
      <c r="B37" s="235">
        <v>295247</v>
      </c>
      <c r="C37" s="224">
        <v>9510</v>
      </c>
      <c r="D37" s="224">
        <v>0</v>
      </c>
      <c r="E37" s="224">
        <v>130628</v>
      </c>
      <c r="F37" s="224">
        <v>0</v>
      </c>
      <c r="G37" s="599">
        <f>SUM(J37,O37)</f>
        <v>113575</v>
      </c>
      <c r="H37" s="599"/>
      <c r="I37" s="525"/>
      <c r="J37" s="526">
        <f>SUM(K37:M37)</f>
        <v>113575</v>
      </c>
      <c r="K37" s="224">
        <v>34085</v>
      </c>
      <c r="L37" s="224">
        <v>79190</v>
      </c>
      <c r="M37" s="224">
        <v>300</v>
      </c>
      <c r="N37" s="232"/>
      <c r="O37" s="233">
        <v>0</v>
      </c>
      <c r="P37" s="237">
        <v>0</v>
      </c>
      <c r="Q37" s="237">
        <v>0</v>
      </c>
    </row>
    <row r="38" spans="1:17" s="225" customFormat="1" ht="45" customHeight="1">
      <c r="A38" s="49">
        <v>2018</v>
      </c>
      <c r="B38" s="530">
        <v>325795</v>
      </c>
      <c r="C38" s="528">
        <v>8700</v>
      </c>
      <c r="D38" s="528">
        <v>0</v>
      </c>
      <c r="E38" s="528">
        <v>127804</v>
      </c>
      <c r="F38" s="528">
        <v>0</v>
      </c>
      <c r="G38" s="598">
        <f>SUM(J38,O38)</f>
        <v>33034</v>
      </c>
      <c r="H38" s="598"/>
      <c r="I38" s="522"/>
      <c r="J38" s="523">
        <f>SUM(K38:M38)</f>
        <v>33034</v>
      </c>
      <c r="K38" s="528">
        <v>29951</v>
      </c>
      <c r="L38" s="528">
        <v>2783</v>
      </c>
      <c r="M38" s="528">
        <v>300</v>
      </c>
      <c r="N38" s="524"/>
      <c r="O38" s="531">
        <f>SUM(P38:Q38)</f>
        <v>0</v>
      </c>
      <c r="P38" s="532">
        <v>0</v>
      </c>
      <c r="Q38" s="532">
        <v>0</v>
      </c>
    </row>
    <row r="39" spans="1:17" ht="4.5" customHeight="1">
      <c r="A39" s="238"/>
      <c r="B39" s="239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  <c r="Q39" s="240"/>
    </row>
    <row r="40" spans="1:17" ht="45" customHeight="1">
      <c r="A40" s="434"/>
      <c r="B40" s="434"/>
      <c r="C40" s="62"/>
      <c r="D40" s="62"/>
      <c r="E40" s="62">
        <v>130628</v>
      </c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</row>
    <row r="41" spans="1:17" s="40" customFormat="1" ht="15" customHeight="1">
      <c r="A41" s="241" t="s">
        <v>72</v>
      </c>
      <c r="B41" s="242"/>
      <c r="C41" s="242"/>
      <c r="D41" s="242"/>
      <c r="E41" s="242"/>
      <c r="F41" s="242"/>
      <c r="G41" s="242"/>
      <c r="H41" s="243"/>
      <c r="I41" s="243"/>
      <c r="J41" s="243"/>
      <c r="K41" s="243"/>
      <c r="L41" s="243"/>
      <c r="M41" s="243"/>
      <c r="N41" s="243"/>
      <c r="O41" s="243"/>
      <c r="P41" s="243"/>
    </row>
    <row r="42" spans="1:17" s="246" customFormat="1" ht="14.25" customHeight="1">
      <c r="A42" s="578" t="s">
        <v>449</v>
      </c>
      <c r="B42" s="244"/>
      <c r="C42" s="244"/>
      <c r="D42" s="244"/>
      <c r="E42" s="244"/>
      <c r="F42" s="244"/>
      <c r="G42" s="244"/>
      <c r="H42" s="245"/>
      <c r="I42" s="245"/>
      <c r="J42" s="245"/>
      <c r="K42" s="245"/>
      <c r="L42" s="245"/>
      <c r="M42" s="245"/>
      <c r="N42" s="245"/>
      <c r="O42" s="245"/>
      <c r="P42" s="245"/>
    </row>
    <row r="43" spans="1:17" s="246" customFormat="1" ht="17.25" customHeight="1">
      <c r="A43" s="186" t="s">
        <v>453</v>
      </c>
      <c r="B43" s="247"/>
      <c r="C43" s="247"/>
      <c r="D43" s="247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8"/>
      <c r="Q43" s="248"/>
    </row>
    <row r="45" spans="1:17">
      <c r="A45" s="40"/>
    </row>
  </sheetData>
  <mergeCells count="7">
    <mergeCell ref="G38:H38"/>
    <mergeCell ref="G37:H37"/>
    <mergeCell ref="N22:O22"/>
    <mergeCell ref="G34:H34"/>
    <mergeCell ref="G35:H35"/>
    <mergeCell ref="I34:J34"/>
    <mergeCell ref="I35:J35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65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56"/>
  <sheetViews>
    <sheetView view="pageBreakPreview" zoomScaleNormal="100" workbookViewId="0">
      <selection activeCell="F6" sqref="F6"/>
    </sheetView>
  </sheetViews>
  <sheetFormatPr defaultRowHeight="13.5" outlineLevelRow="1"/>
  <cols>
    <col min="1" max="1" width="22.140625" style="25" customWidth="1"/>
    <col min="2" max="2" width="16.42578125" style="25" customWidth="1"/>
    <col min="3" max="3" width="17.5703125" style="25" bestFit="1" customWidth="1"/>
    <col min="4" max="4" width="16.140625" style="25" customWidth="1"/>
    <col min="5" max="5" width="17.5703125" style="25" bestFit="1" customWidth="1"/>
    <col min="6" max="6" width="22.28515625" style="25" bestFit="1" customWidth="1"/>
    <col min="7" max="16384" width="9.140625" style="25"/>
  </cols>
  <sheetData>
    <row r="1" spans="1:8" s="33" customFormat="1" ht="24.95" customHeight="1">
      <c r="D1" s="198"/>
      <c r="E1" s="198"/>
      <c r="F1" s="198"/>
    </row>
    <row r="2" spans="1:8" s="33" customFormat="1" ht="24.95" customHeight="1">
      <c r="D2" s="198"/>
      <c r="E2" s="198"/>
      <c r="F2" s="198"/>
    </row>
    <row r="3" spans="1:8" s="33" customFormat="1" ht="24.95" customHeight="1">
      <c r="D3" s="198"/>
      <c r="E3" s="198"/>
      <c r="F3" s="198"/>
    </row>
    <row r="4" spans="1:8" s="37" customFormat="1" ht="24.95" customHeight="1">
      <c r="A4" s="35" t="s">
        <v>162</v>
      </c>
      <c r="B4" s="36"/>
      <c r="C4" s="36"/>
      <c r="D4" s="36"/>
      <c r="E4" s="36"/>
      <c r="F4" s="36"/>
    </row>
    <row r="5" spans="1:8" s="39" customFormat="1" ht="23.1" customHeight="1">
      <c r="A5" s="35" t="s">
        <v>163</v>
      </c>
      <c r="B5" s="38"/>
      <c r="C5" s="38"/>
      <c r="D5" s="38"/>
      <c r="E5" s="38"/>
      <c r="F5" s="38"/>
    </row>
    <row r="6" spans="1:8" s="40" customFormat="1" ht="15" customHeight="1" thickBot="1">
      <c r="A6" s="40" t="s">
        <v>461</v>
      </c>
      <c r="F6" s="325" t="s">
        <v>462</v>
      </c>
    </row>
    <row r="7" spans="1:8" s="199" customFormat="1" ht="19.5" customHeight="1">
      <c r="A7" s="340" t="s">
        <v>330</v>
      </c>
      <c r="B7" s="344" t="s">
        <v>396</v>
      </c>
      <c r="C7" s="402"/>
      <c r="D7" s="344" t="s">
        <v>397</v>
      </c>
      <c r="E7" s="402"/>
      <c r="F7" s="403" t="s">
        <v>398</v>
      </c>
    </row>
    <row r="8" spans="1:8" s="199" customFormat="1" ht="19.5" customHeight="1">
      <c r="A8" s="346"/>
      <c r="B8" s="604" t="s">
        <v>450</v>
      </c>
      <c r="C8" s="345" t="s">
        <v>354</v>
      </c>
      <c r="D8" s="604" t="s">
        <v>450</v>
      </c>
      <c r="E8" s="476" t="s">
        <v>354</v>
      </c>
      <c r="F8" s="362" t="s">
        <v>8</v>
      </c>
    </row>
    <row r="9" spans="1:8" s="199" customFormat="1" ht="19.5" customHeight="1">
      <c r="A9" s="404"/>
      <c r="B9" s="605"/>
      <c r="C9" s="345" t="s">
        <v>9</v>
      </c>
      <c r="D9" s="605"/>
      <c r="E9" s="476" t="s">
        <v>9</v>
      </c>
      <c r="F9" s="362" t="s">
        <v>9</v>
      </c>
    </row>
    <row r="10" spans="1:8" s="199" customFormat="1" ht="19.5" customHeight="1">
      <c r="A10" s="364" t="s">
        <v>164</v>
      </c>
      <c r="B10" s="606"/>
      <c r="C10" s="405" t="s">
        <v>199</v>
      </c>
      <c r="D10" s="606"/>
      <c r="E10" s="405" t="s">
        <v>199</v>
      </c>
      <c r="F10" s="406" t="s">
        <v>165</v>
      </c>
    </row>
    <row r="11" spans="1:8" s="56" customFormat="1" ht="27.75" hidden="1" customHeight="1">
      <c r="A11" s="57">
        <v>2010</v>
      </c>
      <c r="B11" s="44">
        <v>340180</v>
      </c>
      <c r="C11" s="200">
        <v>100</v>
      </c>
      <c r="D11" s="44">
        <v>345460</v>
      </c>
      <c r="E11" s="200">
        <v>100</v>
      </c>
      <c r="F11" s="201">
        <v>101.55211946616498</v>
      </c>
    </row>
    <row r="12" spans="1:8" s="56" customFormat="1" ht="35.1" hidden="1" customHeight="1">
      <c r="A12" s="57">
        <v>2012</v>
      </c>
      <c r="B12" s="44">
        <v>429757</v>
      </c>
      <c r="C12" s="200">
        <v>99.999999999999986</v>
      </c>
      <c r="D12" s="44">
        <v>434774</v>
      </c>
      <c r="E12" s="44">
        <v>100</v>
      </c>
      <c r="F12" s="201">
        <v>101.16740390499747</v>
      </c>
    </row>
    <row r="13" spans="1:8" s="56" customFormat="1" ht="35.1" customHeight="1">
      <c r="A13" s="57">
        <v>2013</v>
      </c>
      <c r="B13" s="44">
        <v>520272</v>
      </c>
      <c r="C13" s="200">
        <v>100</v>
      </c>
      <c r="D13" s="44">
        <v>523520</v>
      </c>
      <c r="E13" s="44">
        <v>100</v>
      </c>
      <c r="F13" s="201">
        <v>100.62</v>
      </c>
    </row>
    <row r="14" spans="1:8" s="56" customFormat="1" ht="35.1" customHeight="1">
      <c r="A14" s="57">
        <v>2014</v>
      </c>
      <c r="B14" s="44">
        <v>546760</v>
      </c>
      <c r="C14" s="200">
        <v>100</v>
      </c>
      <c r="D14" s="44">
        <v>553414</v>
      </c>
      <c r="E14" s="44">
        <v>100</v>
      </c>
      <c r="F14" s="201">
        <v>101.22</v>
      </c>
    </row>
    <row r="15" spans="1:8" s="56" customFormat="1" ht="35.1" customHeight="1">
      <c r="A15" s="57">
        <v>2015</v>
      </c>
      <c r="B15" s="44">
        <f>SUM(B17,B18,B19:B23)</f>
        <v>533646</v>
      </c>
      <c r="C15" s="200">
        <f>SUM(C17:C23)</f>
        <v>100</v>
      </c>
      <c r="D15" s="44">
        <f>SUM(D17,D18,D19:D23)</f>
        <v>536271</v>
      </c>
      <c r="E15" s="44">
        <f>SUM(E17:E23)</f>
        <v>100</v>
      </c>
      <c r="F15" s="201">
        <f>D15/B15*100</f>
        <v>100.49189912413847</v>
      </c>
    </row>
    <row r="16" spans="1:8" s="56" customFormat="1" ht="35.1" hidden="1" customHeight="1">
      <c r="A16" s="41"/>
      <c r="B16" s="44"/>
      <c r="C16" s="201"/>
      <c r="D16" s="44"/>
      <c r="E16" s="201"/>
      <c r="F16" s="201"/>
      <c r="H16" s="202"/>
    </row>
    <row r="17" spans="1:8" s="206" customFormat="1" ht="35.1" hidden="1" customHeight="1">
      <c r="A17" s="41" t="s">
        <v>243</v>
      </c>
      <c r="B17" s="203">
        <v>37374</v>
      </c>
      <c r="C17" s="204">
        <f>B17/$B$15*100</f>
        <v>7.0035191868766926</v>
      </c>
      <c r="D17" s="203">
        <v>38552</v>
      </c>
      <c r="E17" s="204">
        <f>D17/$D$15*100</f>
        <v>7.1889026257246798</v>
      </c>
      <c r="F17" s="205">
        <f t="shared" ref="F17:F22" si="0">D17/B17*100</f>
        <v>103.15192379729223</v>
      </c>
      <c r="H17" s="202"/>
    </row>
    <row r="18" spans="1:8" s="206" customFormat="1" ht="35.1" hidden="1" customHeight="1">
      <c r="A18" s="41" t="s">
        <v>244</v>
      </c>
      <c r="B18" s="207">
        <v>18723</v>
      </c>
      <c r="C18" s="204">
        <f t="shared" ref="C18:C23" si="1">B18/$B$15*100</f>
        <v>3.5085056385693889</v>
      </c>
      <c r="D18" s="203">
        <v>19728</v>
      </c>
      <c r="E18" s="204">
        <f t="shared" ref="E18:E23" si="2">D18/$D$15*100</f>
        <v>3.6787370564509363</v>
      </c>
      <c r="F18" s="205">
        <f t="shared" si="0"/>
        <v>105.36772953052396</v>
      </c>
      <c r="H18" s="202"/>
    </row>
    <row r="19" spans="1:8" s="206" customFormat="1" ht="35.1" hidden="1" customHeight="1">
      <c r="A19" s="41" t="s">
        <v>20</v>
      </c>
      <c r="B19" s="203">
        <v>219062</v>
      </c>
      <c r="C19" s="204">
        <f t="shared" si="1"/>
        <v>41.050059402675181</v>
      </c>
      <c r="D19" s="203">
        <v>221124</v>
      </c>
      <c r="E19" s="204">
        <f t="shared" si="2"/>
        <v>41.233630011691851</v>
      </c>
      <c r="F19" s="205">
        <f t="shared" si="0"/>
        <v>100.94128602861289</v>
      </c>
      <c r="H19" s="202"/>
    </row>
    <row r="20" spans="1:8" s="206" customFormat="1" ht="35.1" hidden="1" customHeight="1">
      <c r="A20" s="208" t="s">
        <v>331</v>
      </c>
      <c r="B20" s="203">
        <v>9485</v>
      </c>
      <c r="C20" s="204">
        <f t="shared" si="1"/>
        <v>1.7773955018870187</v>
      </c>
      <c r="D20" s="203">
        <v>10991</v>
      </c>
      <c r="E20" s="204">
        <f t="shared" si="2"/>
        <v>2.0495234685448218</v>
      </c>
      <c r="F20" s="205">
        <f t="shared" si="0"/>
        <v>115.87770163415921</v>
      </c>
      <c r="H20" s="202"/>
    </row>
    <row r="21" spans="1:8" s="206" customFormat="1" ht="35.1" hidden="1" customHeight="1">
      <c r="A21" s="41" t="s">
        <v>198</v>
      </c>
      <c r="B21" s="203">
        <v>105304</v>
      </c>
      <c r="C21" s="204">
        <f t="shared" si="1"/>
        <v>19.732931568867752</v>
      </c>
      <c r="D21" s="203">
        <v>102889</v>
      </c>
      <c r="E21" s="204">
        <f t="shared" si="2"/>
        <v>19.186008566564293</v>
      </c>
      <c r="F21" s="205">
        <f t="shared" si="0"/>
        <v>97.70663982374839</v>
      </c>
      <c r="H21" s="202"/>
    </row>
    <row r="22" spans="1:8" s="206" customFormat="1" ht="35.1" hidden="1" customHeight="1">
      <c r="A22" s="41" t="s">
        <v>324</v>
      </c>
      <c r="B22" s="203">
        <v>143698</v>
      </c>
      <c r="C22" s="204">
        <f t="shared" si="1"/>
        <v>26.927588701123966</v>
      </c>
      <c r="D22" s="203">
        <v>142987</v>
      </c>
      <c r="E22" s="204">
        <f t="shared" si="2"/>
        <v>26.663198271023418</v>
      </c>
      <c r="F22" s="205">
        <f t="shared" si="0"/>
        <v>99.505212320282808</v>
      </c>
      <c r="H22" s="202"/>
    </row>
    <row r="23" spans="1:8" s="206" customFormat="1" ht="35.1" hidden="1" customHeight="1">
      <c r="A23" s="41" t="s">
        <v>21</v>
      </c>
      <c r="B23" s="203">
        <v>0</v>
      </c>
      <c r="C23" s="209">
        <f t="shared" si="1"/>
        <v>0</v>
      </c>
      <c r="D23" s="210">
        <v>0</v>
      </c>
      <c r="E23" s="209">
        <f t="shared" si="2"/>
        <v>0</v>
      </c>
      <c r="F23" s="209">
        <v>0</v>
      </c>
      <c r="H23" s="202"/>
    </row>
    <row r="24" spans="1:8" s="206" customFormat="1" ht="35.1" hidden="1" customHeight="1">
      <c r="A24" s="211"/>
      <c r="B24" s="212"/>
      <c r="C24" s="213"/>
      <c r="D24" s="214"/>
      <c r="E24" s="213"/>
      <c r="F24" s="215"/>
    </row>
    <row r="25" spans="1:8" s="206" customFormat="1" ht="35.1" customHeight="1">
      <c r="A25" s="407">
        <v>2016</v>
      </c>
      <c r="B25" s="408">
        <v>536894</v>
      </c>
      <c r="C25" s="200">
        <f>SUM(C27:C33)</f>
        <v>100.00000000000001</v>
      </c>
      <c r="D25" s="409">
        <v>546327</v>
      </c>
      <c r="E25" s="44">
        <f>SUM(E27:E33)</f>
        <v>100</v>
      </c>
      <c r="F25" s="201">
        <v>101.7569576117446</v>
      </c>
    </row>
    <row r="26" spans="1:8" s="56" customFormat="1" ht="35.1" hidden="1" customHeight="1">
      <c r="A26" s="41"/>
      <c r="B26" s="44"/>
      <c r="C26" s="201"/>
      <c r="D26" s="44"/>
      <c r="E26" s="201"/>
      <c r="F26" s="201"/>
      <c r="H26" s="202"/>
    </row>
    <row r="27" spans="1:8" s="206" customFormat="1" ht="35.1" hidden="1" customHeight="1">
      <c r="A27" s="41" t="s">
        <v>243</v>
      </c>
      <c r="B27" s="203">
        <v>38261</v>
      </c>
      <c r="C27" s="204">
        <v>7.1263601381278239</v>
      </c>
      <c r="D27" s="203">
        <v>41027</v>
      </c>
      <c r="E27" s="204">
        <v>7.5096050533837788</v>
      </c>
      <c r="F27" s="205">
        <v>107.2292935364993</v>
      </c>
      <c r="H27" s="202"/>
    </row>
    <row r="28" spans="1:8" s="206" customFormat="1" ht="35.1" hidden="1" customHeight="1">
      <c r="A28" s="41" t="s">
        <v>244</v>
      </c>
      <c r="B28" s="207">
        <v>20221</v>
      </c>
      <c r="C28" s="204">
        <v>3.7662927877756132</v>
      </c>
      <c r="D28" s="203">
        <v>22161</v>
      </c>
      <c r="E28" s="204">
        <v>4.0563618492221689</v>
      </c>
      <c r="F28" s="205">
        <v>109.59398644973048</v>
      </c>
      <c r="H28" s="202"/>
    </row>
    <row r="29" spans="1:8" s="206" customFormat="1" ht="35.1" hidden="1" customHeight="1">
      <c r="A29" s="41" t="s">
        <v>20</v>
      </c>
      <c r="B29" s="203">
        <v>232009</v>
      </c>
      <c r="C29" s="204">
        <v>43.213185470502559</v>
      </c>
      <c r="D29" s="203">
        <v>234017</v>
      </c>
      <c r="E29" s="204">
        <v>42.83460271961664</v>
      </c>
      <c r="F29" s="205">
        <v>100.86548366658189</v>
      </c>
      <c r="H29" s="202"/>
    </row>
    <row r="30" spans="1:8" s="206" customFormat="1" ht="35.1" hidden="1" customHeight="1">
      <c r="A30" s="208" t="s">
        <v>331</v>
      </c>
      <c r="B30" s="203">
        <v>8840</v>
      </c>
      <c r="C30" s="204">
        <v>1.6465075042745869</v>
      </c>
      <c r="D30" s="203">
        <v>11304</v>
      </c>
      <c r="E30" s="204">
        <v>2.069090489761626</v>
      </c>
      <c r="F30" s="205">
        <v>127.8733031674208</v>
      </c>
      <c r="H30" s="202"/>
    </row>
    <row r="31" spans="1:8" s="206" customFormat="1" ht="35.1" hidden="1" customHeight="1">
      <c r="A31" s="41" t="s">
        <v>198</v>
      </c>
      <c r="B31" s="203">
        <v>109576</v>
      </c>
      <c r="C31" s="204">
        <v>20.409242792804537</v>
      </c>
      <c r="D31" s="203">
        <v>109639</v>
      </c>
      <c r="E31" s="204">
        <v>20.06838395320019</v>
      </c>
      <c r="F31" s="205">
        <v>100.05749434182667</v>
      </c>
      <c r="H31" s="202"/>
    </row>
    <row r="32" spans="1:8" s="206" customFormat="1" ht="35.1" hidden="1" customHeight="1">
      <c r="A32" s="41" t="s">
        <v>324</v>
      </c>
      <c r="B32" s="203">
        <v>127987</v>
      </c>
      <c r="C32" s="204">
        <v>23.838411306514882</v>
      </c>
      <c r="D32" s="203">
        <v>128179</v>
      </c>
      <c r="E32" s="204">
        <v>23.461955934815595</v>
      </c>
      <c r="F32" s="205">
        <v>100.1500152359224</v>
      </c>
      <c r="H32" s="202"/>
    </row>
    <row r="33" spans="1:8" s="206" customFormat="1" ht="35.1" hidden="1" customHeight="1">
      <c r="A33" s="41" t="s">
        <v>21</v>
      </c>
      <c r="B33" s="203">
        <v>0</v>
      </c>
      <c r="C33" s="209">
        <v>0</v>
      </c>
      <c r="D33" s="210">
        <v>0</v>
      </c>
      <c r="E33" s="209">
        <v>0</v>
      </c>
      <c r="F33" s="209">
        <v>0</v>
      </c>
      <c r="H33" s="202"/>
    </row>
    <row r="34" spans="1:8" s="206" customFormat="1" ht="35.1" customHeight="1" collapsed="1">
      <c r="A34" s="57">
        <v>2017</v>
      </c>
      <c r="B34" s="44">
        <v>610622</v>
      </c>
      <c r="C34" s="200">
        <v>100</v>
      </c>
      <c r="D34" s="44">
        <v>619437</v>
      </c>
      <c r="E34" s="44">
        <v>100</v>
      </c>
      <c r="F34" s="201">
        <v>101.44360995837032</v>
      </c>
    </row>
    <row r="35" spans="1:8" s="40" customFormat="1" ht="30" hidden="1" customHeight="1" outlineLevel="1">
      <c r="A35" s="41"/>
      <c r="B35" s="467"/>
      <c r="C35" s="201"/>
      <c r="D35" s="44"/>
      <c r="E35" s="201"/>
      <c r="F35" s="201"/>
    </row>
    <row r="36" spans="1:8" ht="30" hidden="1" customHeight="1" outlineLevel="1">
      <c r="A36" s="41" t="s">
        <v>243</v>
      </c>
      <c r="B36" s="203">
        <v>43505</v>
      </c>
      <c r="C36" s="477">
        <f>B36/$B$34*100</f>
        <v>7.124702352683002</v>
      </c>
      <c r="D36" s="203">
        <v>44164</v>
      </c>
      <c r="E36" s="477">
        <f>D36/$D$34*100</f>
        <v>7.1297000340631893</v>
      </c>
      <c r="F36" s="479">
        <v>101.51706700379266</v>
      </c>
    </row>
    <row r="37" spans="1:8" ht="30" hidden="1" customHeight="1" outlineLevel="1">
      <c r="A37" s="41" t="s">
        <v>244</v>
      </c>
      <c r="B37" s="207">
        <v>18157</v>
      </c>
      <c r="C37" s="477">
        <f t="shared" ref="C37:C41" si="3">B37/$B$34*100</f>
        <v>2.9735253561122921</v>
      </c>
      <c r="D37" s="203">
        <v>20886</v>
      </c>
      <c r="E37" s="477">
        <f t="shared" ref="E37:E41" si="4">D37/$D$34*100</f>
        <v>3.371771463441803</v>
      </c>
      <c r="F37" s="479">
        <v>115.03001597180152</v>
      </c>
    </row>
    <row r="38" spans="1:8" ht="30" hidden="1" customHeight="1" outlineLevel="1">
      <c r="A38" s="41" t="s">
        <v>20</v>
      </c>
      <c r="B38" s="203">
        <v>295247</v>
      </c>
      <c r="C38" s="477">
        <f t="shared" si="3"/>
        <v>48.351844512644483</v>
      </c>
      <c r="D38" s="203">
        <v>297414</v>
      </c>
      <c r="E38" s="477">
        <f t="shared" si="4"/>
        <v>48.013599445948493</v>
      </c>
      <c r="F38" s="479">
        <v>100.73396173373482</v>
      </c>
    </row>
    <row r="39" spans="1:8" ht="30" hidden="1" customHeight="1" outlineLevel="1">
      <c r="A39" s="208" t="s">
        <v>331</v>
      </c>
      <c r="B39" s="203">
        <v>9510</v>
      </c>
      <c r="C39" s="477">
        <f t="shared" si="3"/>
        <v>1.5574283271811367</v>
      </c>
      <c r="D39" s="203">
        <v>11436</v>
      </c>
      <c r="E39" s="477">
        <f t="shared" si="4"/>
        <v>1.8461925910140984</v>
      </c>
      <c r="F39" s="479">
        <v>120.25236593059935</v>
      </c>
    </row>
    <row r="40" spans="1:8" ht="30" hidden="1" customHeight="1" outlineLevel="1">
      <c r="A40" s="41" t="s">
        <v>198</v>
      </c>
      <c r="B40" s="203">
        <v>130628</v>
      </c>
      <c r="C40" s="477">
        <f t="shared" si="3"/>
        <v>21.392612778445585</v>
      </c>
      <c r="D40" s="203">
        <v>131843</v>
      </c>
      <c r="E40" s="477">
        <f t="shared" si="4"/>
        <v>21.284327542591093</v>
      </c>
      <c r="F40" s="479">
        <v>100.93012217901216</v>
      </c>
    </row>
    <row r="41" spans="1:8" ht="30" hidden="1" customHeight="1" outlineLevel="1">
      <c r="A41" s="41" t="s">
        <v>324</v>
      </c>
      <c r="B41" s="203">
        <v>113575</v>
      </c>
      <c r="C41" s="477">
        <f t="shared" si="3"/>
        <v>18.599886672933501</v>
      </c>
      <c r="D41" s="203">
        <v>113694</v>
      </c>
      <c r="E41" s="477">
        <f t="shared" si="4"/>
        <v>18.354408922941314</v>
      </c>
      <c r="F41" s="479">
        <v>100.10477657935286</v>
      </c>
    </row>
    <row r="42" spans="1:8" ht="30" hidden="1" customHeight="1" outlineLevel="1">
      <c r="A42" s="41" t="s">
        <v>21</v>
      </c>
      <c r="B42" s="203">
        <v>0</v>
      </c>
      <c r="C42" s="478">
        <v>0</v>
      </c>
      <c r="D42" s="210">
        <v>0</v>
      </c>
      <c r="E42" s="478">
        <v>0</v>
      </c>
      <c r="F42" s="478">
        <v>0</v>
      </c>
    </row>
    <row r="43" spans="1:8" s="206" customFormat="1" ht="35.1" customHeight="1" collapsed="1">
      <c r="A43" s="216">
        <v>2018</v>
      </c>
      <c r="B43" s="540">
        <f>SUM(B45:B51)</f>
        <v>557717</v>
      </c>
      <c r="C43" s="540">
        <f>SUM(C45:C51)</f>
        <v>100</v>
      </c>
      <c r="D43" s="540">
        <f>SUM(D45:D51)</f>
        <v>684372</v>
      </c>
      <c r="E43" s="540">
        <f>SUM(E45:E51)</f>
        <v>100</v>
      </c>
      <c r="F43" s="545">
        <f>D43/B43*100</f>
        <v>122.70954623940098</v>
      </c>
    </row>
    <row r="44" spans="1:8" s="40" customFormat="1" ht="30" customHeight="1">
      <c r="A44" s="41"/>
      <c r="B44" s="467"/>
      <c r="C44" s="201"/>
      <c r="D44" s="44"/>
      <c r="E44" s="201"/>
      <c r="F44" s="201"/>
    </row>
    <row r="45" spans="1:8" ht="30" customHeight="1">
      <c r="A45" s="41" t="s">
        <v>243</v>
      </c>
      <c r="B45" s="541">
        <v>42374</v>
      </c>
      <c r="C45" s="543">
        <f>B45/$B$43*100</f>
        <v>7.5977601543435105</v>
      </c>
      <c r="D45" s="548">
        <v>43564</v>
      </c>
      <c r="E45" s="543">
        <f>D45/$D$43*100</f>
        <v>6.3655438854891777</v>
      </c>
      <c r="F45" s="544">
        <f>D45/B45*100</f>
        <v>102.80832586019729</v>
      </c>
    </row>
    <row r="46" spans="1:8" ht="30" customHeight="1">
      <c r="A46" s="41" t="s">
        <v>244</v>
      </c>
      <c r="B46" s="542">
        <v>20010</v>
      </c>
      <c r="C46" s="543">
        <f t="shared" ref="C46:C51" si="5">B46/$B$43*100</f>
        <v>3.5878411452403283</v>
      </c>
      <c r="D46" s="548">
        <v>22980</v>
      </c>
      <c r="E46" s="543">
        <f t="shared" ref="E46:E51" si="6">D46/$D$43*100</f>
        <v>3.357822938401922</v>
      </c>
      <c r="F46" s="544">
        <f t="shared" ref="F46:F51" si="7">D46/B46*100</f>
        <v>114.84257871064467</v>
      </c>
    </row>
    <row r="47" spans="1:8" ht="30" customHeight="1">
      <c r="A47" s="41" t="s">
        <v>20</v>
      </c>
      <c r="B47" s="541">
        <v>325795</v>
      </c>
      <c r="C47" s="543">
        <f t="shared" si="5"/>
        <v>58.41582738198764</v>
      </c>
      <c r="D47" s="548">
        <v>328909</v>
      </c>
      <c r="E47" s="543">
        <f t="shared" si="6"/>
        <v>48.059973230932883</v>
      </c>
      <c r="F47" s="544">
        <f t="shared" si="7"/>
        <v>100.95581577372275</v>
      </c>
    </row>
    <row r="48" spans="1:8" ht="30" customHeight="1">
      <c r="A48" s="208" t="s">
        <v>451</v>
      </c>
      <c r="B48" s="541">
        <v>8700</v>
      </c>
      <c r="C48" s="543">
        <f t="shared" si="5"/>
        <v>1.5599309327131861</v>
      </c>
      <c r="D48" s="548">
        <v>12222</v>
      </c>
      <c r="E48" s="543">
        <f t="shared" si="6"/>
        <v>1.7858708421735547</v>
      </c>
      <c r="F48" s="544">
        <f t="shared" si="7"/>
        <v>140.48275862068965</v>
      </c>
    </row>
    <row r="49" spans="1:6" ht="30" customHeight="1">
      <c r="A49" s="41" t="s">
        <v>198</v>
      </c>
      <c r="B49" s="541">
        <v>127804</v>
      </c>
      <c r="C49" s="543">
        <f t="shared" si="5"/>
        <v>22.915564703962762</v>
      </c>
      <c r="D49" s="548">
        <v>126285</v>
      </c>
      <c r="E49" s="543">
        <f t="shared" si="6"/>
        <v>18.452683628202209</v>
      </c>
      <c r="F49" s="544">
        <f t="shared" si="7"/>
        <v>98.811461300115795</v>
      </c>
    </row>
    <row r="50" spans="1:6" ht="30" customHeight="1">
      <c r="A50" s="41" t="s">
        <v>21</v>
      </c>
      <c r="B50" s="541">
        <v>0</v>
      </c>
      <c r="C50" s="543">
        <f t="shared" si="5"/>
        <v>0</v>
      </c>
      <c r="D50" s="548">
        <v>0</v>
      </c>
      <c r="E50" s="543">
        <f t="shared" si="6"/>
        <v>0</v>
      </c>
      <c r="F50" s="544">
        <v>0</v>
      </c>
    </row>
    <row r="51" spans="1:6" ht="30" customHeight="1">
      <c r="A51" s="238" t="s">
        <v>324</v>
      </c>
      <c r="B51" s="546">
        <v>33034</v>
      </c>
      <c r="C51" s="213">
        <f t="shared" si="5"/>
        <v>5.9230756817525734</v>
      </c>
      <c r="D51" s="546">
        <v>150412</v>
      </c>
      <c r="E51" s="213">
        <f t="shared" si="6"/>
        <v>21.978105474800255</v>
      </c>
      <c r="F51" s="547">
        <f t="shared" si="7"/>
        <v>455.32481685536112</v>
      </c>
    </row>
    <row r="52" spans="1:6" ht="31.5" customHeight="1">
      <c r="A52" s="435"/>
      <c r="B52" s="450"/>
      <c r="C52" s="450"/>
      <c r="D52" s="450"/>
      <c r="E52" s="450"/>
      <c r="F52" s="450"/>
    </row>
    <row r="53" spans="1:6">
      <c r="A53" s="40" t="s">
        <v>166</v>
      </c>
      <c r="B53" s="67"/>
      <c r="C53" s="67"/>
      <c r="D53" s="67"/>
      <c r="E53" s="67"/>
      <c r="F53" s="67"/>
    </row>
    <row r="54" spans="1:6">
      <c r="A54" s="68"/>
      <c r="B54" s="69"/>
      <c r="C54" s="69"/>
      <c r="D54" s="69"/>
      <c r="E54" s="69"/>
      <c r="F54" s="69"/>
    </row>
    <row r="56" spans="1:6">
      <c r="A56" s="40"/>
    </row>
  </sheetData>
  <mergeCells count="2">
    <mergeCell ref="B8:B10"/>
    <mergeCell ref="D8:D10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6"/>
  </sheetPr>
  <dimension ref="A1:L42"/>
  <sheetViews>
    <sheetView view="pageBreakPreview" topLeftCell="A10" zoomScaleNormal="110" zoomScaleSheetLayoutView="100" workbookViewId="0">
      <selection activeCell="G46" sqref="G46"/>
    </sheetView>
  </sheetViews>
  <sheetFormatPr defaultRowHeight="13.5"/>
  <cols>
    <col min="1" max="1" width="10.5703125" style="196" customWidth="1"/>
    <col min="2" max="8" width="10.7109375" style="196" customWidth="1"/>
    <col min="9" max="9" width="10.7109375" style="197" customWidth="1"/>
    <col min="10" max="16384" width="9.140625" style="196"/>
  </cols>
  <sheetData>
    <row r="1" spans="1:12" s="70" customFormat="1" ht="24.95" customHeight="1">
      <c r="I1" s="125"/>
    </row>
    <row r="2" spans="1:12" s="70" customFormat="1" ht="24.95" customHeight="1">
      <c r="I2" s="125"/>
    </row>
    <row r="3" spans="1:12" s="127" customFormat="1" ht="24.95" customHeight="1">
      <c r="A3" s="72" t="s">
        <v>148</v>
      </c>
      <c r="B3" s="72"/>
      <c r="C3" s="72"/>
      <c r="D3" s="72"/>
      <c r="E3" s="72"/>
      <c r="F3" s="72"/>
      <c r="G3" s="72"/>
      <c r="H3" s="72"/>
      <c r="I3" s="72"/>
    </row>
    <row r="4" spans="1:12" s="128" customFormat="1" ht="23.1" customHeight="1">
      <c r="A4" s="72" t="s">
        <v>149</v>
      </c>
      <c r="B4" s="72"/>
      <c r="C4" s="72"/>
      <c r="D4" s="72"/>
      <c r="E4" s="72"/>
      <c r="F4" s="72"/>
      <c r="G4" s="72"/>
      <c r="H4" s="169"/>
      <c r="I4" s="170"/>
    </row>
    <row r="5" spans="1:12" s="76" customFormat="1" ht="28.5" customHeight="1" thickBot="1">
      <c r="A5" s="76" t="s">
        <v>0</v>
      </c>
      <c r="I5" s="324" t="s">
        <v>423</v>
      </c>
    </row>
    <row r="6" spans="1:12" s="171" customFormat="1" ht="15" customHeight="1">
      <c r="A6" s="410" t="s">
        <v>130</v>
      </c>
      <c r="B6" s="411" t="s">
        <v>395</v>
      </c>
      <c r="C6" s="412" t="s">
        <v>150</v>
      </c>
      <c r="D6" s="411" t="s">
        <v>151</v>
      </c>
      <c r="E6" s="411" t="s">
        <v>152</v>
      </c>
      <c r="F6" s="412" t="s">
        <v>153</v>
      </c>
      <c r="G6" s="411" t="s">
        <v>154</v>
      </c>
      <c r="H6" s="412" t="s">
        <v>155</v>
      </c>
      <c r="I6" s="413" t="s">
        <v>156</v>
      </c>
    </row>
    <row r="7" spans="1:12" s="171" customFormat="1" ht="15" customHeight="1">
      <c r="A7" s="299"/>
      <c r="B7" s="309"/>
      <c r="C7" s="309"/>
      <c r="D7" s="313" t="s">
        <v>157</v>
      </c>
      <c r="E7" s="313" t="s">
        <v>158</v>
      </c>
      <c r="F7" s="309"/>
      <c r="G7" s="313"/>
      <c r="H7" s="309"/>
      <c r="I7" s="339"/>
    </row>
    <row r="8" spans="1:12" s="171" customFormat="1" ht="15" customHeight="1">
      <c r="A8" s="299"/>
      <c r="B8" s="309"/>
      <c r="C8" s="414" t="s">
        <v>181</v>
      </c>
      <c r="D8" s="309"/>
      <c r="E8" s="309"/>
      <c r="F8" s="309"/>
      <c r="G8" s="309"/>
      <c r="H8" s="309"/>
      <c r="I8" s="339"/>
      <c r="K8" s="172"/>
    </row>
    <row r="9" spans="1:12" s="171" customFormat="1" ht="15" customHeight="1">
      <c r="A9" s="299"/>
      <c r="B9" s="309"/>
      <c r="C9" s="414" t="s">
        <v>182</v>
      </c>
      <c r="D9" s="309" t="s">
        <v>183</v>
      </c>
      <c r="E9" s="309"/>
      <c r="F9" s="309" t="s">
        <v>184</v>
      </c>
      <c r="G9" s="309" t="s">
        <v>185</v>
      </c>
      <c r="H9" s="414" t="s">
        <v>186</v>
      </c>
      <c r="I9" s="339"/>
      <c r="K9" s="172"/>
    </row>
    <row r="10" spans="1:12" s="171" customFormat="1" ht="15" customHeight="1">
      <c r="A10" s="304"/>
      <c r="B10" s="315" t="s">
        <v>2</v>
      </c>
      <c r="C10" s="415" t="s">
        <v>187</v>
      </c>
      <c r="D10" s="315" t="s">
        <v>188</v>
      </c>
      <c r="E10" s="315" t="s">
        <v>189</v>
      </c>
      <c r="F10" s="315" t="s">
        <v>190</v>
      </c>
      <c r="G10" s="315" t="s">
        <v>191</v>
      </c>
      <c r="H10" s="415" t="s">
        <v>192</v>
      </c>
      <c r="I10" s="317" t="s">
        <v>193</v>
      </c>
      <c r="K10" s="172"/>
    </row>
    <row r="11" spans="1:12" s="88" customFormat="1" ht="21" hidden="1" customHeight="1">
      <c r="A11" s="129">
        <v>2000</v>
      </c>
      <c r="B11" s="173">
        <v>3088028</v>
      </c>
      <c r="C11" s="173">
        <v>544635</v>
      </c>
      <c r="D11" s="173">
        <v>1353846</v>
      </c>
      <c r="E11" s="173">
        <v>13128</v>
      </c>
      <c r="F11" s="173">
        <v>1072852</v>
      </c>
      <c r="G11" s="173">
        <v>1353846</v>
      </c>
      <c r="H11" s="173">
        <v>544635</v>
      </c>
      <c r="I11" s="174">
        <v>1072852</v>
      </c>
      <c r="K11" s="107"/>
    </row>
    <row r="12" spans="1:12" s="88" customFormat="1" ht="21" hidden="1" customHeight="1">
      <c r="A12" s="129">
        <v>2001</v>
      </c>
      <c r="B12" s="173">
        <v>3775740</v>
      </c>
      <c r="C12" s="173">
        <v>666810</v>
      </c>
      <c r="D12" s="173">
        <v>1625053</v>
      </c>
      <c r="E12" s="173">
        <v>11584</v>
      </c>
      <c r="F12" s="173">
        <v>1363194</v>
      </c>
      <c r="G12" s="173">
        <v>1625053</v>
      </c>
      <c r="H12" s="173">
        <v>666810</v>
      </c>
      <c r="I12" s="174">
        <v>1363194</v>
      </c>
    </row>
    <row r="13" spans="1:12" s="88" customFormat="1" ht="22.5" hidden="1" customHeight="1">
      <c r="A13" s="77">
        <v>2010</v>
      </c>
      <c r="B13" s="99">
        <v>340180</v>
      </c>
      <c r="C13" s="173">
        <v>17165</v>
      </c>
      <c r="D13" s="173">
        <v>2662</v>
      </c>
      <c r="E13" s="173">
        <v>0</v>
      </c>
      <c r="F13" s="173">
        <v>16850</v>
      </c>
      <c r="G13" s="173">
        <v>16458</v>
      </c>
      <c r="H13" s="173">
        <v>48597</v>
      </c>
      <c r="I13" s="174">
        <v>4394</v>
      </c>
    </row>
    <row r="14" spans="1:12" s="88" customFormat="1" ht="30" hidden="1" customHeight="1">
      <c r="A14" s="77">
        <v>2012</v>
      </c>
      <c r="B14" s="86">
        <v>429757</v>
      </c>
      <c r="C14" s="86">
        <v>26524</v>
      </c>
      <c r="D14" s="86">
        <v>9514</v>
      </c>
      <c r="E14" s="86">
        <v>0</v>
      </c>
      <c r="F14" s="86">
        <v>30869</v>
      </c>
      <c r="G14" s="86">
        <v>19959</v>
      </c>
      <c r="H14" s="86">
        <v>52606</v>
      </c>
      <c r="I14" s="86">
        <v>4324</v>
      </c>
      <c r="L14" s="107"/>
    </row>
    <row r="15" spans="1:12" s="88" customFormat="1" ht="30" customHeight="1">
      <c r="A15" s="77">
        <v>2013</v>
      </c>
      <c r="B15" s="86">
        <v>520272</v>
      </c>
      <c r="C15" s="86">
        <v>23141</v>
      </c>
      <c r="D15" s="86">
        <v>9388</v>
      </c>
      <c r="E15" s="86">
        <v>2842</v>
      </c>
      <c r="F15" s="86">
        <v>39676</v>
      </c>
      <c r="G15" s="86">
        <v>21580</v>
      </c>
      <c r="H15" s="86">
        <v>61544</v>
      </c>
      <c r="I15" s="86">
        <v>5664</v>
      </c>
      <c r="L15" s="107"/>
    </row>
    <row r="16" spans="1:12" s="141" customFormat="1" ht="30" customHeight="1">
      <c r="A16" s="175">
        <v>2014</v>
      </c>
      <c r="B16" s="176">
        <v>546760</v>
      </c>
      <c r="C16" s="86">
        <v>20769</v>
      </c>
      <c r="D16" s="86">
        <v>10425</v>
      </c>
      <c r="E16" s="86">
        <v>3731</v>
      </c>
      <c r="F16" s="86">
        <v>45818</v>
      </c>
      <c r="G16" s="86">
        <v>26826</v>
      </c>
      <c r="H16" s="86">
        <v>70171</v>
      </c>
      <c r="I16" s="86">
        <v>6873</v>
      </c>
      <c r="L16" s="177"/>
    </row>
    <row r="17" spans="1:12" s="88" customFormat="1" ht="30" customHeight="1">
      <c r="A17" s="77">
        <v>2015</v>
      </c>
      <c r="B17" s="86">
        <f>SUM(C17:I17,B35:I35)</f>
        <v>533645</v>
      </c>
      <c r="C17" s="86">
        <v>24346</v>
      </c>
      <c r="D17" s="86">
        <v>13344</v>
      </c>
      <c r="E17" s="86">
        <v>5547</v>
      </c>
      <c r="F17" s="86">
        <v>34392</v>
      </c>
      <c r="G17" s="86">
        <v>33966</v>
      </c>
      <c r="H17" s="86">
        <v>82823</v>
      </c>
      <c r="I17" s="86">
        <v>7597</v>
      </c>
      <c r="L17" s="107"/>
    </row>
    <row r="18" spans="1:12" s="88" customFormat="1" ht="30" customHeight="1">
      <c r="A18" s="77">
        <v>2016</v>
      </c>
      <c r="B18" s="86">
        <v>445541</v>
      </c>
      <c r="C18" s="86">
        <v>20593</v>
      </c>
      <c r="D18" s="86">
        <v>7016</v>
      </c>
      <c r="E18" s="86">
        <v>4609</v>
      </c>
      <c r="F18" s="86">
        <v>45595</v>
      </c>
      <c r="G18" s="86">
        <v>34944</v>
      </c>
      <c r="H18" s="86">
        <v>78344</v>
      </c>
      <c r="I18" s="86">
        <v>8648</v>
      </c>
      <c r="L18" s="107"/>
    </row>
    <row r="19" spans="1:12" s="549" customFormat="1" ht="30" customHeight="1">
      <c r="A19" s="175">
        <v>2017</v>
      </c>
      <c r="B19" s="176">
        <f>SUM(C19:I19,B37:I37)</f>
        <v>610622.010366</v>
      </c>
      <c r="C19" s="86">
        <v>22919.576000000001</v>
      </c>
      <c r="D19" s="86">
        <v>16337.442010000001</v>
      </c>
      <c r="E19" s="86">
        <v>6571.6229999999996</v>
      </c>
      <c r="F19" s="86">
        <v>62126.991139999998</v>
      </c>
      <c r="G19" s="86">
        <v>43826.7955</v>
      </c>
      <c r="H19" s="86">
        <v>97921.472890000005</v>
      </c>
      <c r="I19" s="86">
        <v>12530.27</v>
      </c>
      <c r="L19" s="550"/>
    </row>
    <row r="20" spans="1:12" s="179" customFormat="1" ht="30" customHeight="1">
      <c r="A20" s="178">
        <v>2018</v>
      </c>
      <c r="B20" s="552">
        <f>SUM(C20:I20,B38:I38)</f>
        <v>675246</v>
      </c>
      <c r="C20" s="506">
        <v>22803</v>
      </c>
      <c r="D20" s="506">
        <v>10327</v>
      </c>
      <c r="E20" s="506">
        <v>6792</v>
      </c>
      <c r="F20" s="506">
        <v>69140</v>
      </c>
      <c r="G20" s="506">
        <v>43304</v>
      </c>
      <c r="H20" s="506">
        <v>120933</v>
      </c>
      <c r="I20" s="506">
        <v>10315</v>
      </c>
      <c r="L20" s="180"/>
    </row>
    <row r="21" spans="1:12" s="107" customFormat="1" ht="6.75" customHeight="1">
      <c r="A21" s="181"/>
      <c r="B21" s="182"/>
      <c r="C21" s="182"/>
      <c r="D21" s="182"/>
      <c r="E21" s="182"/>
      <c r="F21" s="182"/>
      <c r="G21" s="182"/>
      <c r="H21" s="182"/>
      <c r="I21" s="182"/>
    </row>
    <row r="22" spans="1:12" s="88" customFormat="1" ht="6" customHeight="1">
      <c r="A22" s="183"/>
      <c r="B22" s="86"/>
      <c r="C22" s="86"/>
      <c r="D22" s="86"/>
      <c r="E22" s="86"/>
      <c r="F22" s="86"/>
      <c r="G22" s="86"/>
      <c r="H22" s="86"/>
      <c r="I22" s="86"/>
    </row>
    <row r="23" spans="1:12" s="186" customFormat="1" ht="12" customHeight="1" thickBot="1">
      <c r="A23" s="184"/>
      <c r="B23" s="185"/>
      <c r="C23" s="185"/>
      <c r="D23" s="185"/>
      <c r="E23" s="185"/>
      <c r="F23" s="185"/>
      <c r="G23" s="185"/>
      <c r="H23" s="185"/>
      <c r="I23" s="185"/>
    </row>
    <row r="24" spans="1:12" s="171" customFormat="1" ht="15" customHeight="1">
      <c r="A24" s="410" t="s">
        <v>200</v>
      </c>
      <c r="B24" s="411" t="s">
        <v>201</v>
      </c>
      <c r="C24" s="412" t="s">
        <v>202</v>
      </c>
      <c r="D24" s="412" t="s">
        <v>203</v>
      </c>
      <c r="E24" s="411" t="s">
        <v>204</v>
      </c>
      <c r="F24" s="416" t="s">
        <v>205</v>
      </c>
      <c r="G24" s="411" t="s">
        <v>206</v>
      </c>
      <c r="H24" s="416" t="s">
        <v>207</v>
      </c>
      <c r="I24" s="417"/>
    </row>
    <row r="25" spans="1:12" s="171" customFormat="1" ht="15" customHeight="1">
      <c r="A25" s="299"/>
      <c r="B25" s="313"/>
      <c r="C25" s="309"/>
      <c r="D25" s="309"/>
      <c r="E25" s="313" t="s">
        <v>208</v>
      </c>
      <c r="F25" s="339" t="s">
        <v>209</v>
      </c>
      <c r="G25" s="309"/>
      <c r="H25" s="311"/>
      <c r="I25" s="312"/>
    </row>
    <row r="26" spans="1:12" s="171" customFormat="1" ht="13.5" customHeight="1">
      <c r="A26" s="299"/>
      <c r="B26" s="309" t="s">
        <v>143</v>
      </c>
      <c r="C26" s="309" t="s">
        <v>144</v>
      </c>
      <c r="D26" s="309"/>
      <c r="E26" s="309"/>
      <c r="F26" s="339"/>
      <c r="G26" s="309"/>
      <c r="H26" s="311"/>
      <c r="I26" s="312"/>
      <c r="K26" s="172"/>
    </row>
    <row r="27" spans="1:12" s="171" customFormat="1" ht="15" customHeight="1">
      <c r="A27" s="299"/>
      <c r="B27" s="309" t="s">
        <v>145</v>
      </c>
      <c r="C27" s="414" t="s">
        <v>146</v>
      </c>
      <c r="D27" s="309" t="s">
        <v>210</v>
      </c>
      <c r="E27" s="309" t="s">
        <v>211</v>
      </c>
      <c r="F27" s="339" t="s">
        <v>212</v>
      </c>
      <c r="G27" s="309"/>
      <c r="H27" s="311"/>
      <c r="I27" s="312"/>
      <c r="K27" s="172"/>
    </row>
    <row r="28" spans="1:12" s="171" customFormat="1" ht="15" customHeight="1">
      <c r="A28" s="304"/>
      <c r="B28" s="315" t="s">
        <v>147</v>
      </c>
      <c r="C28" s="415" t="s">
        <v>213</v>
      </c>
      <c r="D28" s="315" t="s">
        <v>214</v>
      </c>
      <c r="E28" s="315" t="s">
        <v>215</v>
      </c>
      <c r="F28" s="317" t="s">
        <v>216</v>
      </c>
      <c r="G28" s="315" t="s">
        <v>217</v>
      </c>
      <c r="H28" s="418" t="s">
        <v>218</v>
      </c>
      <c r="I28" s="318"/>
      <c r="K28" s="172"/>
    </row>
    <row r="29" spans="1:12" s="88" customFormat="1" ht="21" hidden="1" customHeight="1">
      <c r="A29" s="129">
        <v>2000</v>
      </c>
      <c r="B29" s="173"/>
      <c r="C29" s="173"/>
      <c r="D29" s="173"/>
      <c r="E29" s="173"/>
      <c r="F29" s="173"/>
      <c r="G29" s="173"/>
      <c r="H29" s="173"/>
      <c r="I29" s="174"/>
      <c r="K29" s="107"/>
    </row>
    <row r="30" spans="1:12" s="88" customFormat="1" ht="21" hidden="1" customHeight="1">
      <c r="A30" s="129">
        <v>2001</v>
      </c>
      <c r="B30" s="173"/>
      <c r="C30" s="173"/>
      <c r="D30" s="173"/>
      <c r="E30" s="173"/>
      <c r="F30" s="173"/>
      <c r="G30" s="173"/>
      <c r="H30" s="173"/>
      <c r="I30" s="174"/>
    </row>
    <row r="31" spans="1:12" s="88" customFormat="1" ht="21.75" hidden="1" customHeight="1">
      <c r="A31" s="77">
        <v>2010</v>
      </c>
      <c r="B31" s="99">
        <v>67964</v>
      </c>
      <c r="C31" s="173">
        <v>11000</v>
      </c>
      <c r="D31" s="173">
        <v>33452</v>
      </c>
      <c r="E31" s="173">
        <v>78565</v>
      </c>
      <c r="F31" s="173">
        <v>0</v>
      </c>
      <c r="G31" s="173">
        <v>3411</v>
      </c>
      <c r="H31" s="187"/>
      <c r="I31" s="187">
        <v>39662</v>
      </c>
    </row>
    <row r="32" spans="1:12" s="88" customFormat="1" ht="30" hidden="1" customHeight="1">
      <c r="A32" s="77">
        <v>2012</v>
      </c>
      <c r="B32" s="99">
        <v>84620</v>
      </c>
      <c r="C32" s="99">
        <v>4116</v>
      </c>
      <c r="D32" s="99">
        <v>44705</v>
      </c>
      <c r="E32" s="99">
        <v>92328</v>
      </c>
      <c r="F32" s="99">
        <v>0</v>
      </c>
      <c r="G32" s="99">
        <v>17286</v>
      </c>
      <c r="H32" s="188"/>
      <c r="I32" s="188">
        <v>42906</v>
      </c>
      <c r="L32" s="107"/>
    </row>
    <row r="33" spans="1:12" s="88" customFormat="1" ht="30" customHeight="1">
      <c r="A33" s="77">
        <v>2013</v>
      </c>
      <c r="B33" s="99">
        <v>103561</v>
      </c>
      <c r="C33" s="99">
        <v>10781</v>
      </c>
      <c r="D33" s="99">
        <v>54320</v>
      </c>
      <c r="E33" s="99">
        <v>128077</v>
      </c>
      <c r="F33" s="99">
        <v>0</v>
      </c>
      <c r="G33" s="99">
        <v>13906</v>
      </c>
      <c r="H33" s="188"/>
      <c r="I33" s="188">
        <v>45792</v>
      </c>
      <c r="L33" s="107"/>
    </row>
    <row r="34" spans="1:12" s="88" customFormat="1" ht="30" customHeight="1">
      <c r="A34" s="77">
        <v>2014</v>
      </c>
      <c r="B34" s="99">
        <v>111290</v>
      </c>
      <c r="C34" s="99">
        <v>9785</v>
      </c>
      <c r="D34" s="99">
        <v>52783</v>
      </c>
      <c r="E34" s="99">
        <v>130274</v>
      </c>
      <c r="F34" s="99">
        <v>0</v>
      </c>
      <c r="G34" s="99">
        <v>7820</v>
      </c>
      <c r="H34" s="188"/>
      <c r="I34" s="188">
        <v>50195</v>
      </c>
      <c r="L34" s="107"/>
    </row>
    <row r="35" spans="1:12" s="88" customFormat="1" ht="30" customHeight="1">
      <c r="A35" s="77">
        <v>2015</v>
      </c>
      <c r="B35" s="99">
        <v>107540</v>
      </c>
      <c r="C35" s="99">
        <v>11005</v>
      </c>
      <c r="D35" s="99">
        <v>50062</v>
      </c>
      <c r="E35" s="99">
        <v>109304</v>
      </c>
      <c r="F35" s="99">
        <v>0</v>
      </c>
      <c r="G35" s="99">
        <v>3328</v>
      </c>
      <c r="H35" s="188"/>
      <c r="I35" s="188">
        <v>50391</v>
      </c>
      <c r="L35" s="107"/>
    </row>
    <row r="36" spans="1:12" s="88" customFormat="1" ht="30" customHeight="1">
      <c r="A36" s="77">
        <v>2016</v>
      </c>
      <c r="B36" s="99">
        <v>92087</v>
      </c>
      <c r="C36" s="99">
        <v>11590</v>
      </c>
      <c r="D36" s="99">
        <v>31421</v>
      </c>
      <c r="E36" s="99">
        <v>51842</v>
      </c>
      <c r="F36" s="99">
        <v>0</v>
      </c>
      <c r="G36" s="99">
        <v>5424</v>
      </c>
      <c r="H36" s="188"/>
      <c r="I36" s="188">
        <v>53428</v>
      </c>
      <c r="L36" s="107"/>
    </row>
    <row r="37" spans="1:12" s="88" customFormat="1" ht="30" customHeight="1">
      <c r="A37" s="77">
        <v>2017</v>
      </c>
      <c r="B37" s="99">
        <v>110117.1035</v>
      </c>
      <c r="C37" s="99">
        <v>12059.83238</v>
      </c>
      <c r="D37" s="99">
        <v>56821.568996000002</v>
      </c>
      <c r="E37" s="99">
        <v>110408.50695</v>
      </c>
      <c r="F37" s="99">
        <v>0</v>
      </c>
      <c r="G37" s="99">
        <v>2880.4810000000002</v>
      </c>
      <c r="H37" s="188"/>
      <c r="I37" s="188">
        <v>56100.347000000002</v>
      </c>
      <c r="L37" s="107"/>
    </row>
    <row r="38" spans="1:12" s="141" customFormat="1" ht="30" customHeight="1">
      <c r="A38" s="138">
        <v>2018</v>
      </c>
      <c r="B38" s="165">
        <v>118491</v>
      </c>
      <c r="C38" s="165">
        <v>5785</v>
      </c>
      <c r="D38" s="165">
        <v>69683</v>
      </c>
      <c r="E38" s="165">
        <v>124178</v>
      </c>
      <c r="F38" s="165"/>
      <c r="G38" s="551">
        <v>11091</v>
      </c>
      <c r="H38" s="551"/>
      <c r="I38" s="551">
        <v>62404</v>
      </c>
      <c r="L38" s="177"/>
    </row>
    <row r="39" spans="1:12" s="88" customFormat="1" ht="6" customHeight="1">
      <c r="A39" s="189"/>
      <c r="B39" s="190"/>
      <c r="C39" s="191"/>
      <c r="D39" s="191"/>
      <c r="E39" s="191"/>
      <c r="F39" s="191"/>
      <c r="G39" s="191"/>
      <c r="H39" s="191"/>
      <c r="I39" s="191"/>
    </row>
    <row r="40" spans="1:12" s="88" customFormat="1" ht="21" customHeight="1">
      <c r="A40" s="183"/>
      <c r="B40" s="86"/>
      <c r="C40" s="86"/>
      <c r="D40" s="86"/>
      <c r="E40" s="86"/>
      <c r="F40" s="86"/>
      <c r="G40" s="86"/>
      <c r="H40" s="86"/>
      <c r="I40" s="86"/>
    </row>
    <row r="41" spans="1:12" s="76" customFormat="1" ht="15" customHeight="1">
      <c r="A41" s="192" t="s">
        <v>159</v>
      </c>
      <c r="B41" s="193"/>
      <c r="C41" s="193"/>
      <c r="D41" s="193"/>
      <c r="E41" s="193"/>
      <c r="F41" s="193"/>
      <c r="G41" s="193"/>
      <c r="H41" s="193"/>
      <c r="I41" s="194"/>
    </row>
    <row r="42" spans="1:12" s="186" customFormat="1" ht="14.25" customHeight="1">
      <c r="A42" s="186" t="s">
        <v>453</v>
      </c>
      <c r="B42" s="195"/>
      <c r="C42" s="195"/>
      <c r="D42" s="195"/>
      <c r="E42" s="195"/>
      <c r="F42" s="195"/>
      <c r="G42" s="195"/>
      <c r="H42" s="195"/>
      <c r="I42" s="195"/>
    </row>
  </sheetData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blackAndWhite="1" r:id="rId1"/>
  <headerFooter alignWithMargins="0"/>
  <ignoredErrors>
    <ignoredError sqref="B1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84"/>
  <sheetViews>
    <sheetView view="pageBreakPreview" zoomScaleNormal="100" workbookViewId="0">
      <selection activeCell="F6" sqref="F6"/>
    </sheetView>
  </sheetViews>
  <sheetFormatPr defaultRowHeight="13.5" outlineLevelRow="1"/>
  <cols>
    <col min="1" max="1" width="21.140625" style="88" customWidth="1"/>
    <col min="2" max="6" width="15.28515625" style="88" customWidth="1"/>
    <col min="7" max="16384" width="9.140625" style="88"/>
  </cols>
  <sheetData>
    <row r="1" spans="1:6" s="70" customFormat="1" ht="24.95" customHeight="1">
      <c r="F1" s="125"/>
    </row>
    <row r="2" spans="1:6" s="70" customFormat="1" ht="24.95" customHeight="1">
      <c r="F2" s="125"/>
    </row>
    <row r="3" spans="1:6" s="127" customFormat="1" ht="24.95" customHeight="1">
      <c r="A3" s="72" t="s">
        <v>167</v>
      </c>
      <c r="B3" s="73"/>
      <c r="C3" s="73"/>
      <c r="D3" s="73"/>
      <c r="E3" s="73"/>
      <c r="F3" s="73"/>
    </row>
    <row r="4" spans="1:6" s="128" customFormat="1" ht="31.5">
      <c r="A4" s="72" t="s">
        <v>168</v>
      </c>
      <c r="B4" s="73"/>
      <c r="C4" s="73"/>
      <c r="D4" s="73"/>
      <c r="E4" s="73"/>
      <c r="F4" s="73"/>
    </row>
    <row r="5" spans="1:6" s="128" customFormat="1" ht="23.1" customHeight="1">
      <c r="A5" s="72"/>
      <c r="B5" s="73"/>
      <c r="C5" s="73"/>
      <c r="D5" s="73"/>
      <c r="E5" s="73"/>
      <c r="F5" s="73"/>
    </row>
    <row r="6" spans="1:6" s="76" customFormat="1" ht="15" customHeight="1" thickBot="1">
      <c r="A6" s="76" t="s">
        <v>463</v>
      </c>
      <c r="F6" s="325" t="s">
        <v>462</v>
      </c>
    </row>
    <row r="7" spans="1:6" s="127" customFormat="1" ht="15" customHeight="1">
      <c r="A7" s="320" t="s">
        <v>385</v>
      </c>
      <c r="B7" s="291" t="s">
        <v>426</v>
      </c>
      <c r="C7" s="305"/>
      <c r="D7" s="291" t="s">
        <v>427</v>
      </c>
      <c r="E7" s="305"/>
      <c r="F7" s="419" t="s">
        <v>386</v>
      </c>
    </row>
    <row r="8" spans="1:6" s="127" customFormat="1" ht="15" customHeight="1">
      <c r="A8" s="321"/>
      <c r="B8" s="420" t="s">
        <v>387</v>
      </c>
      <c r="C8" s="292" t="s">
        <v>354</v>
      </c>
      <c r="D8" s="420" t="s">
        <v>371</v>
      </c>
      <c r="E8" s="292" t="s">
        <v>354</v>
      </c>
      <c r="F8" s="297" t="s">
        <v>8</v>
      </c>
    </row>
    <row r="9" spans="1:6" s="127" customFormat="1" ht="16.5" customHeight="1">
      <c r="A9" s="321"/>
      <c r="B9" s="293" t="s">
        <v>81</v>
      </c>
      <c r="C9" s="292" t="s">
        <v>9</v>
      </c>
      <c r="D9" s="293"/>
      <c r="E9" s="292" t="s">
        <v>9</v>
      </c>
      <c r="F9" s="297" t="s">
        <v>9</v>
      </c>
    </row>
    <row r="10" spans="1:6" s="127" customFormat="1" ht="27">
      <c r="A10" s="333" t="s">
        <v>388</v>
      </c>
      <c r="B10" s="302"/>
      <c r="C10" s="553" t="s">
        <v>452</v>
      </c>
      <c r="D10" s="302"/>
      <c r="E10" s="301"/>
      <c r="F10" s="421" t="s">
        <v>165</v>
      </c>
    </row>
    <row r="11" spans="1:6" ht="25.5" hidden="1" customHeight="1">
      <c r="A11" s="144">
        <v>2010</v>
      </c>
      <c r="B11" s="99">
        <v>340180</v>
      </c>
      <c r="C11" s="145">
        <v>100</v>
      </c>
      <c r="D11" s="99">
        <v>278918</v>
      </c>
      <c r="E11" s="146">
        <v>100</v>
      </c>
      <c r="F11" s="147">
        <v>81.991298724204825</v>
      </c>
    </row>
    <row r="12" spans="1:6" ht="25.5" hidden="1" customHeight="1">
      <c r="A12" s="131">
        <v>2012</v>
      </c>
      <c r="B12" s="99">
        <v>429757</v>
      </c>
      <c r="C12" s="145">
        <v>100</v>
      </c>
      <c r="D12" s="99">
        <v>315606</v>
      </c>
      <c r="E12" s="146">
        <v>100</v>
      </c>
      <c r="F12" s="147">
        <v>73.438245333991077</v>
      </c>
    </row>
    <row r="13" spans="1:6" ht="25.5" customHeight="1">
      <c r="A13" s="131">
        <v>2013</v>
      </c>
      <c r="B13" s="99">
        <v>520272</v>
      </c>
      <c r="C13" s="145">
        <v>100</v>
      </c>
      <c r="D13" s="99">
        <v>368243</v>
      </c>
      <c r="E13" s="146">
        <v>100</v>
      </c>
      <c r="F13" s="147">
        <v>70.78</v>
      </c>
    </row>
    <row r="14" spans="1:6" ht="25.5" customHeight="1">
      <c r="A14" s="131">
        <v>2014</v>
      </c>
      <c r="B14" s="99">
        <v>546760</v>
      </c>
      <c r="C14" s="145">
        <v>100</v>
      </c>
      <c r="D14" s="99">
        <v>410981</v>
      </c>
      <c r="E14" s="146">
        <v>100</v>
      </c>
      <c r="F14" s="147">
        <v>75.17</v>
      </c>
    </row>
    <row r="15" spans="1:6" ht="25.5" customHeight="1">
      <c r="A15" s="131">
        <v>2015</v>
      </c>
      <c r="B15" s="99">
        <f>SUM(B17,B18,B19:B31)</f>
        <v>533645</v>
      </c>
      <c r="C15" s="145">
        <f>SUM(C17:C30)</f>
        <v>99.999999999999986</v>
      </c>
      <c r="D15" s="99">
        <f>SUM(D17,D18,D19:D31)</f>
        <v>410071</v>
      </c>
      <c r="E15" s="146">
        <f>SUM(E17:E30)</f>
        <v>99.999999999999986</v>
      </c>
      <c r="F15" s="147">
        <f>D15/B15*100</f>
        <v>76.843407133956106</v>
      </c>
    </row>
    <row r="16" spans="1:6" ht="9" hidden="1" customHeight="1" outlineLevel="1">
      <c r="A16" s="77"/>
      <c r="B16" s="86"/>
      <c r="C16" s="148"/>
      <c r="D16" s="86"/>
      <c r="E16" s="148"/>
      <c r="F16" s="148"/>
    </row>
    <row r="17" spans="1:6" s="154" customFormat="1" ht="24" hidden="1" customHeight="1" outlineLevel="1">
      <c r="A17" s="149" t="s">
        <v>150</v>
      </c>
      <c r="B17" s="150">
        <v>24346</v>
      </c>
      <c r="C17" s="151">
        <f>B17/$B$15*100</f>
        <v>4.562208959139503</v>
      </c>
      <c r="D17" s="152">
        <v>20413</v>
      </c>
      <c r="E17" s="151">
        <f>D17/$D$15*100</f>
        <v>4.9779184580231224</v>
      </c>
      <c r="F17" s="153">
        <f>D17/B17*100</f>
        <v>83.845395547523211</v>
      </c>
    </row>
    <row r="18" spans="1:6" s="154" customFormat="1" ht="24" hidden="1" customHeight="1" outlineLevel="1">
      <c r="A18" s="149" t="s">
        <v>389</v>
      </c>
      <c r="B18" s="150">
        <v>13344</v>
      </c>
      <c r="C18" s="151">
        <f t="shared" ref="C18:C30" si="0">B18/$B$15*100</f>
        <v>2.5005387476693306</v>
      </c>
      <c r="D18" s="152">
        <v>4144</v>
      </c>
      <c r="E18" s="151">
        <f t="shared" ref="E18:E30" si="1">D18/$D$15*100</f>
        <v>1.0105567084724352</v>
      </c>
      <c r="F18" s="153">
        <f>D18/B18*100</f>
        <v>31.055155875299761</v>
      </c>
    </row>
    <row r="19" spans="1:6" s="154" customFormat="1" ht="24" hidden="1" customHeight="1" outlineLevel="1">
      <c r="A19" s="149" t="s">
        <v>170</v>
      </c>
      <c r="B19" s="150">
        <v>5547</v>
      </c>
      <c r="C19" s="151">
        <f t="shared" si="0"/>
        <v>1.0394550684443777</v>
      </c>
      <c r="D19" s="152">
        <v>4957</v>
      </c>
      <c r="E19" s="151">
        <f t="shared" si="1"/>
        <v>1.2088150588556617</v>
      </c>
      <c r="F19" s="155">
        <v>0</v>
      </c>
    </row>
    <row r="20" spans="1:6" s="154" customFormat="1" ht="24" hidden="1" customHeight="1" outlineLevel="1">
      <c r="A20" s="149" t="s">
        <v>171</v>
      </c>
      <c r="B20" s="150">
        <v>34392</v>
      </c>
      <c r="C20" s="151">
        <f t="shared" si="0"/>
        <v>6.4447338586513512</v>
      </c>
      <c r="D20" s="152">
        <v>22873</v>
      </c>
      <c r="E20" s="151">
        <f t="shared" si="1"/>
        <v>5.5778145735738445</v>
      </c>
      <c r="F20" s="153">
        <f t="shared" ref="F20:F27" si="2">D20/B20*100</f>
        <v>66.506745754826696</v>
      </c>
    </row>
    <row r="21" spans="1:6" s="154" customFormat="1" ht="24" hidden="1" customHeight="1" outlineLevel="1">
      <c r="A21" s="149" t="s">
        <v>172</v>
      </c>
      <c r="B21" s="150">
        <v>33966</v>
      </c>
      <c r="C21" s="151">
        <f t="shared" si="0"/>
        <v>6.3649055083435613</v>
      </c>
      <c r="D21" s="152">
        <v>30250</v>
      </c>
      <c r="E21" s="151">
        <f t="shared" si="1"/>
        <v>7.3767713395972896</v>
      </c>
      <c r="F21" s="153">
        <f t="shared" si="2"/>
        <v>89.059647883177291</v>
      </c>
    </row>
    <row r="22" spans="1:6" s="154" customFormat="1" ht="24" hidden="1" customHeight="1" outlineLevel="1">
      <c r="A22" s="149" t="s">
        <v>173</v>
      </c>
      <c r="B22" s="150">
        <v>82823</v>
      </c>
      <c r="C22" s="151">
        <f t="shared" si="0"/>
        <v>15.520242858079811</v>
      </c>
      <c r="D22" s="152">
        <v>74650</v>
      </c>
      <c r="E22" s="151">
        <f t="shared" si="1"/>
        <v>18.204164644659095</v>
      </c>
      <c r="F22" s="153">
        <f t="shared" si="2"/>
        <v>90.131968173092019</v>
      </c>
    </row>
    <row r="23" spans="1:6" s="154" customFormat="1" ht="24" hidden="1" customHeight="1" outlineLevel="1">
      <c r="A23" s="149" t="s">
        <v>174</v>
      </c>
      <c r="B23" s="150">
        <v>7597</v>
      </c>
      <c r="C23" s="151">
        <f t="shared" si="0"/>
        <v>1.4236055804889018</v>
      </c>
      <c r="D23" s="152">
        <v>6968</v>
      </c>
      <c r="E23" s="151">
        <f t="shared" si="1"/>
        <v>1.699217940307898</v>
      </c>
      <c r="F23" s="153">
        <f t="shared" si="2"/>
        <v>91.72041595366592</v>
      </c>
    </row>
    <row r="24" spans="1:6" s="154" customFormat="1" ht="24" hidden="1" customHeight="1" outlineLevel="1">
      <c r="A24" s="149" t="s">
        <v>175</v>
      </c>
      <c r="B24" s="156">
        <v>107540</v>
      </c>
      <c r="C24" s="151">
        <f t="shared" si="0"/>
        <v>20.151973690374685</v>
      </c>
      <c r="D24" s="152">
        <v>92644</v>
      </c>
      <c r="E24" s="151">
        <f t="shared" si="1"/>
        <v>22.592185255724008</v>
      </c>
      <c r="F24" s="153">
        <f t="shared" si="2"/>
        <v>86.148409893992934</v>
      </c>
    </row>
    <row r="25" spans="1:6" s="154" customFormat="1" ht="24" hidden="1" customHeight="1" outlineLevel="1">
      <c r="A25" s="149" t="s">
        <v>176</v>
      </c>
      <c r="B25" s="156">
        <v>11005</v>
      </c>
      <c r="C25" s="151">
        <f t="shared" si="0"/>
        <v>2.0622323829512132</v>
      </c>
      <c r="D25" s="152">
        <v>8277</v>
      </c>
      <c r="E25" s="151">
        <f t="shared" si="1"/>
        <v>2.0184309546395625</v>
      </c>
      <c r="F25" s="153">
        <f t="shared" si="2"/>
        <v>75.211267605633807</v>
      </c>
    </row>
    <row r="26" spans="1:6" s="154" customFormat="1" ht="24" hidden="1" customHeight="1" outlineLevel="1">
      <c r="A26" s="149" t="s">
        <v>390</v>
      </c>
      <c r="B26" s="156">
        <v>50062</v>
      </c>
      <c r="C26" s="151">
        <f t="shared" si="0"/>
        <v>9.3811428946209556</v>
      </c>
      <c r="D26" s="152">
        <v>29176</v>
      </c>
      <c r="E26" s="151">
        <f t="shared" si="1"/>
        <v>7.1148654745153888</v>
      </c>
      <c r="F26" s="153">
        <f t="shared" si="2"/>
        <v>58.279733130917663</v>
      </c>
    </row>
    <row r="27" spans="1:6" s="154" customFormat="1" ht="24" hidden="1" customHeight="1" outlineLevel="1">
      <c r="A27" s="149" t="s">
        <v>391</v>
      </c>
      <c r="B27" s="156">
        <v>109304</v>
      </c>
      <c r="C27" s="151">
        <f t="shared" si="0"/>
        <v>20.482530521226657</v>
      </c>
      <c r="D27" s="152">
        <v>66657</v>
      </c>
      <c r="E27" s="151">
        <f t="shared" si="1"/>
        <v>16.254989989538394</v>
      </c>
      <c r="F27" s="153">
        <f t="shared" si="2"/>
        <v>60.983129620141987</v>
      </c>
    </row>
    <row r="28" spans="1:6" s="154" customFormat="1" ht="24" hidden="1" customHeight="1" outlineLevel="1">
      <c r="A28" s="149" t="s">
        <v>177</v>
      </c>
      <c r="B28" s="152">
        <v>0</v>
      </c>
      <c r="C28" s="151">
        <f t="shared" si="0"/>
        <v>0</v>
      </c>
      <c r="D28" s="157">
        <v>0</v>
      </c>
      <c r="E28" s="151">
        <f t="shared" si="1"/>
        <v>0</v>
      </c>
      <c r="F28" s="155">
        <v>0</v>
      </c>
    </row>
    <row r="29" spans="1:6" s="154" customFormat="1" ht="24" hidden="1" customHeight="1" outlineLevel="1">
      <c r="A29" s="149" t="s">
        <v>178</v>
      </c>
      <c r="B29" s="156">
        <v>3328</v>
      </c>
      <c r="C29" s="151">
        <f t="shared" si="0"/>
        <v>0.62363556296789058</v>
      </c>
      <c r="D29" s="152">
        <v>0</v>
      </c>
      <c r="E29" s="151">
        <f t="shared" si="1"/>
        <v>0</v>
      </c>
      <c r="F29" s="155">
        <f t="shared" ref="F29:F30" si="3">D29/B29*100</f>
        <v>0</v>
      </c>
    </row>
    <row r="30" spans="1:6" s="154" customFormat="1" ht="24" hidden="1" customHeight="1" outlineLevel="1">
      <c r="A30" s="149" t="s">
        <v>179</v>
      </c>
      <c r="B30" s="158">
        <v>50391</v>
      </c>
      <c r="C30" s="151">
        <f t="shared" si="0"/>
        <v>9.4427943670417598</v>
      </c>
      <c r="D30" s="152">
        <v>49062</v>
      </c>
      <c r="E30" s="151">
        <f t="shared" si="1"/>
        <v>11.964269602093296</v>
      </c>
      <c r="F30" s="153">
        <f t="shared" si="3"/>
        <v>97.362624278144906</v>
      </c>
    </row>
    <row r="31" spans="1:6" s="154" customFormat="1" ht="6" hidden="1" customHeight="1" outlineLevel="1">
      <c r="A31" s="159"/>
      <c r="B31" s="160"/>
      <c r="C31" s="161"/>
      <c r="D31" s="162"/>
      <c r="E31" s="161"/>
      <c r="F31" s="163"/>
    </row>
    <row r="32" spans="1:6" s="154" customFormat="1" ht="28.5" customHeight="1" outlineLevel="1">
      <c r="A32" s="149">
        <v>2016</v>
      </c>
      <c r="B32" s="422">
        <v>610622.010366</v>
      </c>
      <c r="C32" s="145">
        <v>100.00000000000001</v>
      </c>
      <c r="D32" s="281">
        <v>433052</v>
      </c>
      <c r="E32" s="146">
        <v>100</v>
      </c>
      <c r="F32" s="148">
        <v>70.919814983484372</v>
      </c>
    </row>
    <row r="33" spans="1:6" s="141" customFormat="1" ht="25.5" hidden="1" customHeight="1">
      <c r="A33" s="164">
        <v>2016</v>
      </c>
      <c r="B33" s="165">
        <f>SUM(B35,B36,B37:B81)</f>
        <v>3182358.0310980002</v>
      </c>
      <c r="C33" s="166">
        <f>SUM(C35:C48)</f>
        <v>19.187721947028027</v>
      </c>
      <c r="D33" s="165">
        <f>SUM(D35,D36,D37:D81)</f>
        <v>2400930.1989660002</v>
      </c>
      <c r="E33" s="167">
        <f>SUM(E35:E48)</f>
        <v>18.036842561541395</v>
      </c>
      <c r="F33" s="168">
        <f>D33/B33*100</f>
        <v>75.445005731728244</v>
      </c>
    </row>
    <row r="34" spans="1:6" ht="9" hidden="1" customHeight="1" outlineLevel="1">
      <c r="A34" s="77"/>
      <c r="B34" s="86"/>
      <c r="C34" s="148"/>
      <c r="D34" s="86"/>
      <c r="E34" s="148"/>
      <c r="F34" s="148"/>
    </row>
    <row r="35" spans="1:6" s="154" customFormat="1" ht="24" hidden="1" customHeight="1" outlineLevel="1">
      <c r="A35" s="149" t="s">
        <v>169</v>
      </c>
      <c r="B35" s="150">
        <f>'7.일반회계세출예산개요'!C19</f>
        <v>22919.576000000001</v>
      </c>
      <c r="C35" s="151">
        <f t="shared" ref="C35:C48" si="4">B35/$B$33*100</f>
        <v>0.72020733607060938</v>
      </c>
      <c r="D35" s="152">
        <v>17242</v>
      </c>
      <c r="E35" s="151">
        <f>D35/$D$33*100</f>
        <v>0.71813832852889892</v>
      </c>
      <c r="F35" s="153">
        <f>D35/B35*100</f>
        <v>75.228267748059565</v>
      </c>
    </row>
    <row r="36" spans="1:6" s="154" customFormat="1" ht="24" hidden="1" customHeight="1" outlineLevel="1">
      <c r="A36" s="149" t="s">
        <v>392</v>
      </c>
      <c r="B36" s="150">
        <f>'7.일반회계세출예산개요'!D19</f>
        <v>16337.442010000001</v>
      </c>
      <c r="C36" s="151">
        <f t="shared" si="4"/>
        <v>0.51337536035702236</v>
      </c>
      <c r="D36" s="152">
        <v>7784</v>
      </c>
      <c r="E36" s="151">
        <f t="shared" ref="E36:E48" si="5">D36/$D$33*100</f>
        <v>0.32420767598126371</v>
      </c>
      <c r="F36" s="153">
        <f t="shared" ref="F36:F48" si="6">D36/B36*100</f>
        <v>47.645157639950511</v>
      </c>
    </row>
    <row r="37" spans="1:6" s="154" customFormat="1" ht="24" hidden="1" customHeight="1" outlineLevel="1">
      <c r="A37" s="149" t="s">
        <v>170</v>
      </c>
      <c r="B37" s="150">
        <f>'7.일반회계세출예산개요'!E19</f>
        <v>6571.6229999999996</v>
      </c>
      <c r="C37" s="151">
        <f t="shared" si="4"/>
        <v>0.20650168635276436</v>
      </c>
      <c r="D37" s="152">
        <v>5041</v>
      </c>
      <c r="E37" s="151">
        <f t="shared" si="5"/>
        <v>0.20996028964819508</v>
      </c>
      <c r="F37" s="153">
        <f t="shared" si="6"/>
        <v>76.708599991204622</v>
      </c>
    </row>
    <row r="38" spans="1:6" s="154" customFormat="1" ht="24" hidden="1" customHeight="1" outlineLevel="1">
      <c r="A38" s="149" t="s">
        <v>171</v>
      </c>
      <c r="B38" s="150">
        <f>'7.일반회계세출예산개요'!F19</f>
        <v>62126.991139999998</v>
      </c>
      <c r="C38" s="151">
        <f t="shared" si="4"/>
        <v>1.9522313496123027</v>
      </c>
      <c r="D38" s="152">
        <v>36884</v>
      </c>
      <c r="E38" s="151">
        <f t="shared" si="5"/>
        <v>1.5362379137837783</v>
      </c>
      <c r="F38" s="153">
        <f t="shared" si="6"/>
        <v>59.368720942695894</v>
      </c>
    </row>
    <row r="39" spans="1:6" s="154" customFormat="1" ht="24" hidden="1" customHeight="1" outlineLevel="1">
      <c r="A39" s="149" t="s">
        <v>172</v>
      </c>
      <c r="B39" s="150">
        <f>'7.일반회계세출예산개요'!G19</f>
        <v>43826.7955</v>
      </c>
      <c r="C39" s="151">
        <f t="shared" si="4"/>
        <v>1.3771799109881599</v>
      </c>
      <c r="D39" s="152">
        <v>32586</v>
      </c>
      <c r="E39" s="151">
        <f t="shared" si="5"/>
        <v>1.3572239631970013</v>
      </c>
      <c r="F39" s="153">
        <f t="shared" si="6"/>
        <v>74.351774133246863</v>
      </c>
    </row>
    <row r="40" spans="1:6" s="154" customFormat="1" ht="24" hidden="1" customHeight="1" outlineLevel="1">
      <c r="A40" s="149" t="s">
        <v>173</v>
      </c>
      <c r="B40" s="150">
        <f>'7.일반회계세출예산개요'!H19</f>
        <v>97921.472890000005</v>
      </c>
      <c r="C40" s="151">
        <f t="shared" si="4"/>
        <v>3.0770099383259657</v>
      </c>
      <c r="D40" s="152">
        <v>79982</v>
      </c>
      <c r="E40" s="151">
        <f t="shared" si="5"/>
        <v>3.3312921814405745</v>
      </c>
      <c r="F40" s="153">
        <f t="shared" si="6"/>
        <v>81.679735444592126</v>
      </c>
    </row>
    <row r="41" spans="1:6" s="154" customFormat="1" ht="24" hidden="1" customHeight="1" outlineLevel="1">
      <c r="A41" s="149" t="s">
        <v>174</v>
      </c>
      <c r="B41" s="150">
        <f>'7.일반회계세출예산개요'!I19</f>
        <v>12530.27</v>
      </c>
      <c r="C41" s="151">
        <f t="shared" si="4"/>
        <v>0.39374168077740507</v>
      </c>
      <c r="D41" s="152">
        <v>6476</v>
      </c>
      <c r="E41" s="151">
        <f t="shared" si="5"/>
        <v>0.26972879106560427</v>
      </c>
      <c r="F41" s="153">
        <f t="shared" si="6"/>
        <v>51.682844822976683</v>
      </c>
    </row>
    <row r="42" spans="1:6" s="154" customFormat="1" ht="24" hidden="1" customHeight="1" outlineLevel="1">
      <c r="A42" s="149" t="s">
        <v>175</v>
      </c>
      <c r="B42" s="156">
        <f>'7.일반회계세출예산개요'!B37</f>
        <v>110117.1035</v>
      </c>
      <c r="C42" s="151">
        <f t="shared" si="4"/>
        <v>3.4602361652565721</v>
      </c>
      <c r="D42" s="152">
        <v>91626</v>
      </c>
      <c r="E42" s="151">
        <f t="shared" si="5"/>
        <v>3.8162708786561237</v>
      </c>
      <c r="F42" s="153">
        <f t="shared" si="6"/>
        <v>83.207782522176501</v>
      </c>
    </row>
    <row r="43" spans="1:6" s="154" customFormat="1" ht="24" hidden="1" customHeight="1" outlineLevel="1">
      <c r="A43" s="149" t="s">
        <v>176</v>
      </c>
      <c r="B43" s="156">
        <f>'7.일반회계세출예산개요'!C37</f>
        <v>12059.83238</v>
      </c>
      <c r="C43" s="151">
        <f t="shared" si="4"/>
        <v>0.37895900656529929</v>
      </c>
      <c r="D43" s="152">
        <v>11725</v>
      </c>
      <c r="E43" s="151">
        <f t="shared" si="5"/>
        <v>0.48835238963005101</v>
      </c>
      <c r="F43" s="153">
        <f t="shared" si="6"/>
        <v>97.223573517030928</v>
      </c>
    </row>
    <row r="44" spans="1:6" s="154" customFormat="1" ht="24" hidden="1" customHeight="1" outlineLevel="1">
      <c r="A44" s="149" t="s">
        <v>393</v>
      </c>
      <c r="B44" s="156">
        <f>'7.일반회계세출예산개요'!D37</f>
        <v>56821.568996000002</v>
      </c>
      <c r="C44" s="151">
        <f t="shared" si="4"/>
        <v>1.7855177965753593</v>
      </c>
      <c r="D44" s="152">
        <v>31064</v>
      </c>
      <c r="E44" s="151">
        <f t="shared" si="5"/>
        <v>1.2938318662232753</v>
      </c>
      <c r="F44" s="153">
        <f t="shared" si="6"/>
        <v>54.669380921506715</v>
      </c>
    </row>
    <row r="45" spans="1:6" s="154" customFormat="1" ht="24" hidden="1" customHeight="1" outlineLevel="1">
      <c r="A45" s="149" t="s">
        <v>394</v>
      </c>
      <c r="B45" s="156">
        <f>'7.일반회계세출예산개요'!E37</f>
        <v>110408.50695</v>
      </c>
      <c r="C45" s="151">
        <f t="shared" si="4"/>
        <v>3.4693930057865314</v>
      </c>
      <c r="D45" s="152">
        <v>61057</v>
      </c>
      <c r="E45" s="151">
        <f t="shared" si="5"/>
        <v>2.5430560216325819</v>
      </c>
      <c r="F45" s="153">
        <f t="shared" si="6"/>
        <v>55.300992366150282</v>
      </c>
    </row>
    <row r="46" spans="1:6" s="154" customFormat="1" ht="24" hidden="1" customHeight="1" outlineLevel="1">
      <c r="A46" s="149" t="s">
        <v>177</v>
      </c>
      <c r="B46" s="152">
        <f>'7.일반회계세출예산개요'!F37</f>
        <v>0</v>
      </c>
      <c r="C46" s="155">
        <f t="shared" si="4"/>
        <v>0</v>
      </c>
      <c r="D46" s="157">
        <v>0</v>
      </c>
      <c r="E46" s="151">
        <f t="shared" si="5"/>
        <v>0</v>
      </c>
      <c r="F46" s="155">
        <v>0</v>
      </c>
    </row>
    <row r="47" spans="1:6" s="154" customFormat="1" ht="24" hidden="1" customHeight="1" outlineLevel="1">
      <c r="A47" s="149" t="s">
        <v>178</v>
      </c>
      <c r="B47" s="156">
        <f>'7.일반회계세출예산개요'!G37</f>
        <v>2880.4810000000002</v>
      </c>
      <c r="C47" s="151">
        <f t="shared" si="4"/>
        <v>9.0514045618121597E-2</v>
      </c>
      <c r="D47" s="152">
        <v>0</v>
      </c>
      <c r="E47" s="151">
        <f t="shared" si="5"/>
        <v>0</v>
      </c>
      <c r="F47" s="155">
        <f t="shared" si="6"/>
        <v>0</v>
      </c>
    </row>
    <row r="48" spans="1:6" s="154" customFormat="1" ht="24" hidden="1" customHeight="1" outlineLevel="1">
      <c r="A48" s="149" t="s">
        <v>179</v>
      </c>
      <c r="B48" s="158">
        <f>'7.일반회계세출예산개요'!I37</f>
        <v>56100.347000000002</v>
      </c>
      <c r="C48" s="151">
        <f t="shared" si="4"/>
        <v>1.762854664741913</v>
      </c>
      <c r="D48" s="152">
        <v>51585</v>
      </c>
      <c r="E48" s="151">
        <f t="shared" si="5"/>
        <v>2.1485422617540455</v>
      </c>
      <c r="F48" s="153">
        <f t="shared" si="6"/>
        <v>91.951302903705738</v>
      </c>
    </row>
    <row r="49" spans="1:7" ht="25.5" customHeight="1" collapsed="1">
      <c r="A49" s="131">
        <v>2017</v>
      </c>
      <c r="B49" s="99">
        <f>SUM(B51:B64)</f>
        <v>610622.010366</v>
      </c>
      <c r="C49" s="145">
        <v>100</v>
      </c>
      <c r="D49" s="99">
        <f>SUM(D51:D64)</f>
        <v>469345.099483</v>
      </c>
      <c r="E49" s="146">
        <v>100</v>
      </c>
      <c r="F49" s="147">
        <f>D49/B49*100</f>
        <v>76.863442770705205</v>
      </c>
    </row>
    <row r="50" spans="1:7" ht="9" hidden="1" customHeight="1" outlineLevel="1">
      <c r="A50" s="77"/>
      <c r="B50" s="86"/>
      <c r="C50" s="148"/>
      <c r="D50" s="86"/>
      <c r="E50" s="148"/>
      <c r="F50" s="148"/>
    </row>
    <row r="51" spans="1:7" s="154" customFormat="1" ht="24" hidden="1" customHeight="1" outlineLevel="1">
      <c r="A51" s="149" t="s">
        <v>169</v>
      </c>
      <c r="B51" s="150">
        <v>22919.576000000001</v>
      </c>
      <c r="C51" s="480">
        <f>B51/$B$49*100</f>
        <v>3.7534801580870405</v>
      </c>
      <c r="D51" s="481">
        <v>19876.252286999999</v>
      </c>
      <c r="E51" s="480">
        <f>D51/$D$49*100</f>
        <v>4.2348907677728791</v>
      </c>
      <c r="F51" s="153">
        <f>D51/B51*100</f>
        <v>86.721727692519252</v>
      </c>
    </row>
    <row r="52" spans="1:7" s="154" customFormat="1" ht="24" hidden="1" customHeight="1" outlineLevel="1">
      <c r="A52" s="149" t="s">
        <v>392</v>
      </c>
      <c r="B52" s="150">
        <v>16337.442010000001</v>
      </c>
      <c r="C52" s="480">
        <f t="shared" ref="C52:C64" si="7">B52/$B$49*100</f>
        <v>2.6755409619459214</v>
      </c>
      <c r="D52" s="481">
        <v>11211.99503</v>
      </c>
      <c r="E52" s="480">
        <f t="shared" ref="E52:E64" si="8">D52/$D$49*100</f>
        <v>2.3888595070770751</v>
      </c>
      <c r="F52" s="153">
        <f t="shared" ref="F52:F64" si="9">D52/B52*100</f>
        <v>68.627604144744552</v>
      </c>
    </row>
    <row r="53" spans="1:7" s="154" customFormat="1" ht="24" hidden="1" customHeight="1" outlineLevel="1">
      <c r="A53" s="149" t="s">
        <v>170</v>
      </c>
      <c r="B53" s="150">
        <v>6571.6229999999996</v>
      </c>
      <c r="C53" s="480">
        <f t="shared" si="7"/>
        <v>1.0762178382762591</v>
      </c>
      <c r="D53" s="481">
        <v>6524.7022900000002</v>
      </c>
      <c r="E53" s="480">
        <f t="shared" si="8"/>
        <v>1.3901716023427511</v>
      </c>
      <c r="F53" s="153">
        <f t="shared" si="9"/>
        <v>99.286010320433789</v>
      </c>
    </row>
    <row r="54" spans="1:7" s="154" customFormat="1" ht="24" hidden="1" customHeight="1" outlineLevel="1">
      <c r="A54" s="149" t="s">
        <v>171</v>
      </c>
      <c r="B54" s="150">
        <v>62126.991139999998</v>
      </c>
      <c r="C54" s="480">
        <f t="shared" si="7"/>
        <v>10.174377943363321</v>
      </c>
      <c r="D54" s="481">
        <v>41222.354305000001</v>
      </c>
      <c r="E54" s="480">
        <f t="shared" si="8"/>
        <v>8.7829518941196714</v>
      </c>
      <c r="F54" s="153">
        <f t="shared" si="9"/>
        <v>66.351763619306041</v>
      </c>
      <c r="G54" s="468"/>
    </row>
    <row r="55" spans="1:7" s="154" customFormat="1" ht="24" hidden="1" customHeight="1" outlineLevel="1">
      <c r="A55" s="149" t="s">
        <v>172</v>
      </c>
      <c r="B55" s="150">
        <v>43826.7955</v>
      </c>
      <c r="C55" s="480">
        <f t="shared" si="7"/>
        <v>7.1774018551559768</v>
      </c>
      <c r="D55" s="481">
        <v>37036.666484000001</v>
      </c>
      <c r="E55" s="480">
        <f t="shared" si="8"/>
        <v>7.8911373581608029</v>
      </c>
      <c r="F55" s="153">
        <f t="shared" si="9"/>
        <v>84.50690054215805</v>
      </c>
    </row>
    <row r="56" spans="1:7" s="154" customFormat="1" ht="24" hidden="1" customHeight="1" outlineLevel="1">
      <c r="A56" s="149" t="s">
        <v>173</v>
      </c>
      <c r="B56" s="150">
        <v>97921.472890000005</v>
      </c>
      <c r="C56" s="480">
        <f t="shared" si="7"/>
        <v>16.036348383725468</v>
      </c>
      <c r="D56" s="481">
        <v>90995.477127999999</v>
      </c>
      <c r="E56" s="480">
        <f t="shared" si="8"/>
        <v>19.387754815856116</v>
      </c>
      <c r="F56" s="153">
        <f t="shared" si="9"/>
        <v>92.926989803574216</v>
      </c>
    </row>
    <row r="57" spans="1:7" s="154" customFormat="1" ht="24" hidden="1" customHeight="1" outlineLevel="1">
      <c r="A57" s="149" t="s">
        <v>174</v>
      </c>
      <c r="B57" s="150">
        <v>12530.27</v>
      </c>
      <c r="C57" s="480">
        <f t="shared" si="7"/>
        <v>2.0520501697096534</v>
      </c>
      <c r="D57" s="481">
        <v>10067.638419999999</v>
      </c>
      <c r="E57" s="480">
        <f t="shared" si="8"/>
        <v>2.1450396373776681</v>
      </c>
      <c r="F57" s="153">
        <f t="shared" si="9"/>
        <v>80.34654017830421</v>
      </c>
    </row>
    <row r="58" spans="1:7" s="154" customFormat="1" ht="24" hidden="1" customHeight="1" outlineLevel="1">
      <c r="A58" s="149" t="s">
        <v>175</v>
      </c>
      <c r="B58" s="156">
        <v>110117.1035</v>
      </c>
      <c r="C58" s="480">
        <f t="shared" si="7"/>
        <v>18.033595519099784</v>
      </c>
      <c r="D58" s="481">
        <v>89709.216105</v>
      </c>
      <c r="E58" s="480">
        <f t="shared" si="8"/>
        <v>19.113700388864789</v>
      </c>
      <c r="F58" s="153">
        <f t="shared" si="9"/>
        <v>81.467104794488179</v>
      </c>
    </row>
    <row r="59" spans="1:7" s="154" customFormat="1" ht="24" hidden="1" customHeight="1" outlineLevel="1">
      <c r="A59" s="149" t="s">
        <v>176</v>
      </c>
      <c r="B59" s="156">
        <v>12059.83238</v>
      </c>
      <c r="C59" s="480">
        <f t="shared" si="7"/>
        <v>1.9750078076568958</v>
      </c>
      <c r="D59" s="481">
        <v>10823.03952</v>
      </c>
      <c r="E59" s="480">
        <f t="shared" si="8"/>
        <v>2.3059875413468589</v>
      </c>
      <c r="F59" s="153">
        <f t="shared" si="9"/>
        <v>89.744526946733572</v>
      </c>
    </row>
    <row r="60" spans="1:7" s="154" customFormat="1" ht="24" hidden="1" customHeight="1" outlineLevel="1">
      <c r="A60" s="149" t="s">
        <v>393</v>
      </c>
      <c r="B60" s="156">
        <v>56821.568996000002</v>
      </c>
      <c r="C60" s="480">
        <f t="shared" si="7"/>
        <v>9.3055225706557465</v>
      </c>
      <c r="D60" s="481">
        <v>30251.58556</v>
      </c>
      <c r="E60" s="480">
        <f t="shared" si="8"/>
        <v>6.4454887444916702</v>
      </c>
      <c r="F60" s="153">
        <f t="shared" si="9"/>
        <v>53.239616741539784</v>
      </c>
    </row>
    <row r="61" spans="1:7" s="154" customFormat="1" ht="24" hidden="1" customHeight="1" outlineLevel="1">
      <c r="A61" s="149" t="s">
        <v>394</v>
      </c>
      <c r="B61" s="156">
        <v>110408.50695</v>
      </c>
      <c r="C61" s="480">
        <f t="shared" si="7"/>
        <v>18.081317914469274</v>
      </c>
      <c r="D61" s="481">
        <v>66918.099575</v>
      </c>
      <c r="E61" s="480">
        <f t="shared" si="8"/>
        <v>14.257760366244929</v>
      </c>
      <c r="F61" s="153">
        <f t="shared" si="9"/>
        <v>60.609550317807283</v>
      </c>
    </row>
    <row r="62" spans="1:7" s="154" customFormat="1" ht="24" hidden="1" customHeight="1" outlineLevel="1">
      <c r="A62" s="149" t="s">
        <v>177</v>
      </c>
      <c r="B62" s="152">
        <v>0</v>
      </c>
      <c r="C62" s="480">
        <f t="shared" si="7"/>
        <v>0</v>
      </c>
      <c r="D62" s="482">
        <v>0</v>
      </c>
      <c r="E62" s="480">
        <f t="shared" si="8"/>
        <v>0</v>
      </c>
      <c r="F62" s="155">
        <v>0</v>
      </c>
    </row>
    <row r="63" spans="1:7" s="154" customFormat="1" ht="24" hidden="1" customHeight="1" outlineLevel="1">
      <c r="A63" s="149" t="s">
        <v>178</v>
      </c>
      <c r="B63" s="156">
        <v>2880.4810000000002</v>
      </c>
      <c r="C63" s="480">
        <f t="shared" si="7"/>
        <v>0.4717289830861931</v>
      </c>
      <c r="D63" s="482">
        <v>0</v>
      </c>
      <c r="E63" s="480">
        <f t="shared" si="8"/>
        <v>0</v>
      </c>
      <c r="F63" s="155">
        <f t="shared" si="9"/>
        <v>0</v>
      </c>
    </row>
    <row r="64" spans="1:7" s="154" customFormat="1" ht="24" hidden="1" customHeight="1" outlineLevel="1">
      <c r="A64" s="149" t="s">
        <v>179</v>
      </c>
      <c r="B64" s="158">
        <v>56100.347000000002</v>
      </c>
      <c r="C64" s="480">
        <f t="shared" si="7"/>
        <v>9.1874098947684644</v>
      </c>
      <c r="D64" s="481">
        <v>54708.072779000002</v>
      </c>
      <c r="E64" s="480">
        <f t="shared" si="8"/>
        <v>11.656257376344795</v>
      </c>
      <c r="F64" s="153">
        <f t="shared" si="9"/>
        <v>97.518243120670888</v>
      </c>
    </row>
    <row r="65" spans="1:6" s="154" customFormat="1" ht="24.75" customHeight="1" collapsed="1">
      <c r="A65" s="164">
        <v>2018</v>
      </c>
      <c r="B65" s="555">
        <f>SUM(B67:B80)</f>
        <v>675246</v>
      </c>
      <c r="C65" s="556">
        <f>SUM(C67:C80)</f>
        <v>100</v>
      </c>
      <c r="D65" s="555">
        <f t="shared" ref="D65:E65" si="10">SUM(D67:D80)</f>
        <v>514594</v>
      </c>
      <c r="E65" s="556">
        <f t="shared" si="10"/>
        <v>100</v>
      </c>
      <c r="F65" s="562">
        <f>D65/B65*100</f>
        <v>76.208374429467185</v>
      </c>
    </row>
    <row r="66" spans="1:6" s="76" customFormat="1" ht="15" customHeight="1">
      <c r="A66" s="77"/>
      <c r="B66" s="86"/>
      <c r="C66" s="148"/>
      <c r="D66" s="86"/>
      <c r="E66" s="148"/>
      <c r="F66" s="148"/>
    </row>
    <row r="67" spans="1:6" s="76" customFormat="1" ht="24.95" customHeight="1">
      <c r="A67" s="149" t="s">
        <v>150</v>
      </c>
      <c r="B67" s="557">
        <v>22803</v>
      </c>
      <c r="C67" s="554">
        <f>B67/$B$65*100</f>
        <v>3.376991496432411</v>
      </c>
      <c r="D67" s="560">
        <v>19586</v>
      </c>
      <c r="E67" s="554">
        <f>D67/$D$65*100</f>
        <v>3.8061073389895719</v>
      </c>
      <c r="F67" s="147">
        <f>D67/B67*100</f>
        <v>85.892207165723818</v>
      </c>
    </row>
    <row r="68" spans="1:6" ht="24.95" customHeight="1">
      <c r="A68" s="149" t="s">
        <v>392</v>
      </c>
      <c r="B68" s="557">
        <v>10327</v>
      </c>
      <c r="C68" s="554">
        <f t="shared" ref="C68:C80" si="11">B68/$B$65*100</f>
        <v>1.5293685560521648</v>
      </c>
      <c r="D68" s="560">
        <v>6719</v>
      </c>
      <c r="E68" s="554">
        <f t="shared" ref="E68:E80" si="12">D68/$D$65*100</f>
        <v>1.3056895338849657</v>
      </c>
      <c r="F68" s="147">
        <f t="shared" ref="F68:F77" si="13">D68/B68*100</f>
        <v>65.062457635324876</v>
      </c>
    </row>
    <row r="69" spans="1:6" ht="24.95" customHeight="1">
      <c r="A69" s="149" t="s">
        <v>170</v>
      </c>
      <c r="B69" s="557">
        <v>6792</v>
      </c>
      <c r="C69" s="554">
        <f t="shared" si="11"/>
        <v>1.0058556437209549</v>
      </c>
      <c r="D69" s="560">
        <v>6697</v>
      </c>
      <c r="E69" s="554">
        <f t="shared" si="12"/>
        <v>1.3014143188610827</v>
      </c>
      <c r="F69" s="147">
        <f t="shared" si="13"/>
        <v>98.601295641931685</v>
      </c>
    </row>
    <row r="70" spans="1:6" ht="24.95" customHeight="1">
      <c r="A70" s="149" t="s">
        <v>171</v>
      </c>
      <c r="B70" s="557">
        <v>69140</v>
      </c>
      <c r="C70" s="554">
        <f t="shared" si="11"/>
        <v>10.239231331988638</v>
      </c>
      <c r="D70" s="560">
        <v>43345</v>
      </c>
      <c r="E70" s="554">
        <f t="shared" si="12"/>
        <v>8.4231452368274802</v>
      </c>
      <c r="F70" s="147">
        <f t="shared" si="13"/>
        <v>62.691640150419438</v>
      </c>
    </row>
    <row r="71" spans="1:6" ht="24.95" customHeight="1">
      <c r="A71" s="149" t="s">
        <v>172</v>
      </c>
      <c r="B71" s="557">
        <v>43304</v>
      </c>
      <c r="C71" s="554">
        <f t="shared" si="11"/>
        <v>6.4130701996013295</v>
      </c>
      <c r="D71" s="560">
        <v>35281</v>
      </c>
      <c r="E71" s="554">
        <f t="shared" si="12"/>
        <v>6.856084602618763</v>
      </c>
      <c r="F71" s="147">
        <f t="shared" si="13"/>
        <v>81.472843155366718</v>
      </c>
    </row>
    <row r="72" spans="1:6" ht="24.95" customHeight="1">
      <c r="A72" s="149" t="s">
        <v>173</v>
      </c>
      <c r="B72" s="557">
        <v>120933</v>
      </c>
      <c r="C72" s="554">
        <f t="shared" si="11"/>
        <v>17.909472992065115</v>
      </c>
      <c r="D72" s="560">
        <v>102492</v>
      </c>
      <c r="E72" s="554">
        <f t="shared" si="12"/>
        <v>19.917060828536673</v>
      </c>
      <c r="F72" s="147">
        <f t="shared" si="13"/>
        <v>84.751060504576913</v>
      </c>
    </row>
    <row r="73" spans="1:6" ht="24.95" customHeight="1">
      <c r="A73" s="149" t="s">
        <v>174</v>
      </c>
      <c r="B73" s="557">
        <v>10315</v>
      </c>
      <c r="C73" s="554">
        <f t="shared" si="11"/>
        <v>1.5275914259395835</v>
      </c>
      <c r="D73" s="560">
        <v>7407</v>
      </c>
      <c r="E73" s="554">
        <f t="shared" si="12"/>
        <v>1.4393871673591221</v>
      </c>
      <c r="F73" s="147">
        <f t="shared" si="13"/>
        <v>71.808046534173528</v>
      </c>
    </row>
    <row r="74" spans="1:6" ht="24.95" customHeight="1">
      <c r="A74" s="149" t="s">
        <v>175</v>
      </c>
      <c r="B74" s="507">
        <v>118491</v>
      </c>
      <c r="C74" s="554">
        <f t="shared" si="11"/>
        <v>17.547827014154841</v>
      </c>
      <c r="D74" s="560">
        <v>99495</v>
      </c>
      <c r="E74" s="554">
        <f t="shared" si="12"/>
        <v>19.334659945510442</v>
      </c>
      <c r="F74" s="147">
        <f t="shared" si="13"/>
        <v>83.968402663493421</v>
      </c>
    </row>
    <row r="75" spans="1:6" ht="24.95" customHeight="1">
      <c r="A75" s="149" t="s">
        <v>176</v>
      </c>
      <c r="B75" s="507">
        <v>5785</v>
      </c>
      <c r="C75" s="554">
        <f t="shared" si="11"/>
        <v>0.85672480844018328</v>
      </c>
      <c r="D75" s="560">
        <v>5007</v>
      </c>
      <c r="E75" s="554">
        <f t="shared" si="12"/>
        <v>0.97300007384462317</v>
      </c>
      <c r="F75" s="147">
        <f t="shared" si="13"/>
        <v>86.5514261019879</v>
      </c>
    </row>
    <row r="76" spans="1:6" ht="24.95" customHeight="1">
      <c r="A76" s="149" t="s">
        <v>390</v>
      </c>
      <c r="B76" s="507">
        <v>69683</v>
      </c>
      <c r="C76" s="554">
        <f t="shared" si="11"/>
        <v>10.319646469582937</v>
      </c>
      <c r="D76" s="560">
        <v>38804</v>
      </c>
      <c r="E76" s="554">
        <f t="shared" si="12"/>
        <v>7.5407019903069221</v>
      </c>
      <c r="F76" s="147">
        <f t="shared" si="13"/>
        <v>55.686465852503474</v>
      </c>
    </row>
    <row r="77" spans="1:6" ht="24.95" customHeight="1">
      <c r="A77" s="149" t="s">
        <v>391</v>
      </c>
      <c r="B77" s="507">
        <v>124178</v>
      </c>
      <c r="C77" s="554">
        <f t="shared" si="11"/>
        <v>18.390038593342279</v>
      </c>
      <c r="D77" s="560">
        <v>89462</v>
      </c>
      <c r="E77" s="554">
        <f t="shared" si="12"/>
        <v>17.384967566664205</v>
      </c>
      <c r="F77" s="147">
        <f t="shared" si="13"/>
        <v>72.043357116397431</v>
      </c>
    </row>
    <row r="78" spans="1:6" ht="24.95" customHeight="1">
      <c r="A78" s="149" t="s">
        <v>177</v>
      </c>
      <c r="B78" s="558">
        <v>0</v>
      </c>
      <c r="C78" s="554">
        <f t="shared" si="11"/>
        <v>0</v>
      </c>
      <c r="D78" s="561">
        <v>0</v>
      </c>
      <c r="E78" s="554">
        <f t="shared" si="12"/>
        <v>0</v>
      </c>
      <c r="F78" s="261">
        <v>0</v>
      </c>
    </row>
    <row r="79" spans="1:6" ht="24.95" customHeight="1">
      <c r="A79" s="149" t="s">
        <v>178</v>
      </c>
      <c r="B79" s="507">
        <v>11091</v>
      </c>
      <c r="C79" s="554">
        <f t="shared" si="11"/>
        <v>1.6425125065531672</v>
      </c>
      <c r="D79" s="561">
        <v>0</v>
      </c>
      <c r="E79" s="554">
        <f t="shared" si="12"/>
        <v>0</v>
      </c>
      <c r="F79" s="261">
        <f t="shared" ref="F79:F80" si="14">D79/B79*100</f>
        <v>0</v>
      </c>
    </row>
    <row r="80" spans="1:6" ht="24.95" customHeight="1">
      <c r="A80" s="149" t="s">
        <v>179</v>
      </c>
      <c r="B80" s="559">
        <v>62404</v>
      </c>
      <c r="C80" s="554">
        <f t="shared" si="11"/>
        <v>9.2416689621263952</v>
      </c>
      <c r="D80" s="560">
        <v>60299</v>
      </c>
      <c r="E80" s="554">
        <f t="shared" si="12"/>
        <v>11.717781396596152</v>
      </c>
      <c r="F80" s="147">
        <f t="shared" si="14"/>
        <v>96.62681879366707</v>
      </c>
    </row>
    <row r="81" spans="1:6">
      <c r="A81" s="159"/>
      <c r="B81" s="160"/>
      <c r="C81" s="161"/>
      <c r="D81" s="162"/>
      <c r="E81" s="161"/>
      <c r="F81" s="163"/>
    </row>
    <row r="82" spans="1:6">
      <c r="A82" s="76" t="s">
        <v>180</v>
      </c>
      <c r="B82" s="76"/>
      <c r="C82" s="98"/>
      <c r="D82" s="98"/>
      <c r="E82" s="98"/>
      <c r="F82" s="98"/>
    </row>
    <row r="83" spans="1:6">
      <c r="A83" s="76"/>
      <c r="B83" s="98"/>
      <c r="C83" s="98"/>
      <c r="D83" s="98"/>
      <c r="E83" s="98"/>
      <c r="F83" s="98"/>
    </row>
    <row r="84" spans="1:6">
      <c r="A84" s="124"/>
    </row>
  </sheetData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blackAndWhite="1" r:id="rId1"/>
  <headerFooter alignWithMargins="0"/>
  <ignoredErrors>
    <ignoredError sqref="C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13</vt:i4>
      </vt:variant>
    </vt:vector>
  </HeadingPairs>
  <TitlesOfParts>
    <vt:vector size="26" baseType="lpstr">
      <vt:lpstr>ⅩⅤ. 재정</vt:lpstr>
      <vt:lpstr>1.국세징수</vt:lpstr>
      <vt:lpstr>2.지방세부담 </vt:lpstr>
      <vt:lpstr>3.지방세징수</vt:lpstr>
      <vt:lpstr>4.예산결산총괄</vt:lpstr>
      <vt:lpstr>5.일반회계 세입예산 개요</vt:lpstr>
      <vt:lpstr>6.일반회계세입결산 </vt:lpstr>
      <vt:lpstr>7.일반회계세출예산개요</vt:lpstr>
      <vt:lpstr>8.일반회계세출결산</vt:lpstr>
      <vt:lpstr>9.특별회계예산결산</vt:lpstr>
      <vt:lpstr>10.교특세입 11.교특세출</vt:lpstr>
      <vt:lpstr>12.공유재산</vt:lpstr>
      <vt:lpstr>13. 지방재정자립지표</vt:lpstr>
      <vt:lpstr>'1.국세징수'!Print_Area</vt:lpstr>
      <vt:lpstr>'10.교특세입 11.교특세출'!Print_Area</vt:lpstr>
      <vt:lpstr>'12.공유재산'!Print_Area</vt:lpstr>
      <vt:lpstr>'13. 지방재정자립지표'!Print_Area</vt:lpstr>
      <vt:lpstr>'2.지방세부담 '!Print_Area</vt:lpstr>
      <vt:lpstr>'3.지방세징수'!Print_Area</vt:lpstr>
      <vt:lpstr>'4.예산결산총괄'!Print_Area</vt:lpstr>
      <vt:lpstr>'5.일반회계 세입예산 개요'!Print_Area</vt:lpstr>
      <vt:lpstr>'6.일반회계세입결산 '!Print_Area</vt:lpstr>
      <vt:lpstr>'7.일반회계세출예산개요'!Print_Area</vt:lpstr>
      <vt:lpstr>'8.일반회계세출결산'!Print_Area</vt:lpstr>
      <vt:lpstr>'9.특별회계예산결산'!Print_Area</vt:lpstr>
      <vt:lpstr>'ⅩⅤ. 재정'!Print_Area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2019-08-08T01:03:19Z</cp:lastPrinted>
  <dcterms:created xsi:type="dcterms:W3CDTF">2001-10-04T09:36:35Z</dcterms:created>
  <dcterms:modified xsi:type="dcterms:W3CDTF">2020-12-10T06:36:56Z</dcterms:modified>
</cp:coreProperties>
</file>