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D:\이소현\2025\64회 홍천통계연보\2024년 기본통계 표준서식(안)\제64회 홍천통계연보\"/>
    </mc:Choice>
  </mc:AlternateContent>
  <xr:revisionPtr revIDLastSave="0" documentId="13_ncr:1_{C9F48363-300E-407A-A39C-28E36E2DC274}" xr6:coauthVersionLast="47" xr6:coauthVersionMax="47" xr10:uidLastSave="{00000000-0000-0000-0000-000000000000}"/>
  <bookViews>
    <workbookView xWindow="10425" yWindow="1185" windowWidth="17790" windowHeight="13440" tabRatio="1000" xr2:uid="{00000000-000D-0000-FFFF-FFFF00000000}"/>
  </bookViews>
  <sheets>
    <sheet name="홍천군민의 생활" sheetId="1" r:id="rId1"/>
    <sheet name="홍천의 하루" sheetId="2" r:id="rId2"/>
    <sheet name="홍천의 행정구역 및 토지 면적" sheetId="3" r:id="rId3"/>
    <sheet name="홍천의 기상기후" sheetId="4" r:id="rId4"/>
    <sheet name="홍천의 인구" sheetId="5" r:id="rId5"/>
    <sheet name="홍천의 사업체" sheetId="6" r:id="rId6"/>
    <sheet name="홍천의 농업" sheetId="7" r:id="rId7"/>
    <sheet name="홍천의 도로 교통" sheetId="8" r:id="rId8"/>
    <sheet name="홍천의 관광" sheetId="9" r:id="rId9"/>
    <sheet name="홍천의 교육" sheetId="10" r:id="rId10"/>
    <sheet name="홍천의 보건복지" sheetId="11" r:id="rId11"/>
    <sheet name="홍천의 재해(교통사고, 화재발생)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8" i="7" l="1"/>
  <c r="F28" i="7"/>
  <c r="F19" i="12" l="1"/>
  <c r="G19" i="12" s="1"/>
  <c r="B16" i="12"/>
  <c r="C14" i="12" s="1"/>
  <c r="B18" i="11"/>
  <c r="C17" i="11" s="1"/>
  <c r="F10" i="10"/>
  <c r="G8" i="10" s="1"/>
  <c r="C10" i="10"/>
  <c r="B10" i="10"/>
  <c r="C9" i="10"/>
  <c r="C8" i="10"/>
  <c r="C7" i="10"/>
  <c r="C6" i="10"/>
  <c r="C5" i="10"/>
  <c r="F8" i="8"/>
  <c r="G6" i="8" s="1"/>
  <c r="G7" i="8"/>
  <c r="B6" i="8"/>
  <c r="C6" i="8" s="1"/>
  <c r="D27" i="6"/>
  <c r="E26" i="6" s="1"/>
  <c r="B27" i="6"/>
  <c r="C21" i="6" s="1"/>
  <c r="B26" i="6"/>
  <c r="G18" i="12" l="1"/>
  <c r="G15" i="12"/>
  <c r="G16" i="12"/>
  <c r="C13" i="12"/>
  <c r="C16" i="12"/>
  <c r="C15" i="12"/>
  <c r="G9" i="10"/>
  <c r="E16" i="6"/>
  <c r="E15" i="6"/>
  <c r="E21" i="6"/>
  <c r="C26" i="6"/>
  <c r="C17" i="6"/>
  <c r="C23" i="6"/>
  <c r="E23" i="6"/>
  <c r="C18" i="6"/>
  <c r="C24" i="6"/>
  <c r="C4" i="8"/>
  <c r="C11" i="11"/>
  <c r="G14" i="12"/>
  <c r="C16" i="6"/>
  <c r="C18" i="11"/>
  <c r="E22" i="6"/>
  <c r="G13" i="12"/>
  <c r="E17" i="6"/>
  <c r="G5" i="10"/>
  <c r="G10" i="10"/>
  <c r="E18" i="6"/>
  <c r="E24" i="6"/>
  <c r="G4" i="8"/>
  <c r="G6" i="10"/>
  <c r="C12" i="11"/>
  <c r="G8" i="8"/>
  <c r="C19" i="6"/>
  <c r="C25" i="6"/>
  <c r="C5" i="8"/>
  <c r="C13" i="11"/>
  <c r="E19" i="6"/>
  <c r="E25" i="6"/>
  <c r="G5" i="8"/>
  <c r="G7" i="10"/>
  <c r="C14" i="11"/>
  <c r="C22" i="6"/>
  <c r="C14" i="6"/>
  <c r="C20" i="6"/>
  <c r="C15" i="11"/>
  <c r="E14" i="6"/>
  <c r="E20" i="6"/>
  <c r="C16" i="11"/>
  <c r="C15" i="6"/>
  <c r="G17" i="12"/>
  <c r="E27" i="6" l="1"/>
  <c r="C27" i="6"/>
</calcChain>
</file>

<file path=xl/sharedStrings.xml><?xml version="1.0" encoding="utf-8"?>
<sst xmlns="http://schemas.openxmlformats.org/spreadsheetml/2006/main" count="261" uniqueCount="204">
  <si>
    <t>치과 병·의원</t>
  </si>
  <si>
    <t>의무기록사</t>
  </si>
  <si>
    <t>특수병원</t>
  </si>
  <si>
    <t>일반병원</t>
  </si>
  <si>
    <t>한방병원</t>
  </si>
  <si>
    <t>부속의원</t>
  </si>
  <si>
    <t>요양병원</t>
  </si>
  <si>
    <t>간호조무사</t>
  </si>
  <si>
    <t>치과의사</t>
  </si>
  <si>
    <t>아동복지시설</t>
  </si>
  <si>
    <t>화재발생</t>
  </si>
  <si>
    <t>119구조건수</t>
  </si>
  <si>
    <t>종합병원</t>
  </si>
  <si>
    <t>의료기사</t>
  </si>
  <si>
    <t>교통사고</t>
  </si>
  <si>
    <t>차대사람</t>
  </si>
  <si>
    <t>차량단독</t>
  </si>
  <si>
    <t>경찰공무원</t>
  </si>
  <si>
    <t>지방세 징수</t>
  </si>
  <si>
    <t>의료시설</t>
  </si>
  <si>
    <t>소방공무원</t>
  </si>
  <si>
    <t>농가인구수</t>
  </si>
  <si>
    <t>교통사고발생</t>
  </si>
  <si>
    <t>조미채소류</t>
  </si>
  <si>
    <t>고속국도</t>
  </si>
  <si>
    <t>관광객수</t>
  </si>
  <si>
    <t>종사자수</t>
  </si>
  <si>
    <t>지방세징수</t>
  </si>
  <si>
    <t>1. 행정구역</t>
  </si>
  <si>
    <t>노인인구수</t>
  </si>
  <si>
    <t>사업체수</t>
  </si>
  <si>
    <t>전력사용</t>
  </si>
  <si>
    <t>영귀미면</t>
  </si>
  <si>
    <t>특성화고등학교</t>
  </si>
  <si>
    <t>일반국도</t>
  </si>
  <si>
    <t>초등학교</t>
  </si>
  <si>
    <t>일반고등학교</t>
  </si>
  <si>
    <t>교통사고 사상자</t>
  </si>
  <si>
    <t>생활쓰레기 배출량</t>
  </si>
  <si>
    <t>1. 의료기관 및 의료종사자 현황(단위: 개, 명, %)</t>
  </si>
  <si>
    <t>금융 및 보험업</t>
  </si>
  <si>
    <t>운수 및 창고업</t>
  </si>
  <si>
    <t>단속 및 처리건수</t>
  </si>
  <si>
    <t>근채류: 무, 당근</t>
  </si>
  <si>
    <t>노인주거복지시설</t>
  </si>
  <si>
    <t>재가노인복지시설</t>
  </si>
  <si>
    <t>노인의료복지시설</t>
  </si>
  <si>
    <t>장애인 거주시설</t>
  </si>
  <si>
    <t>노인여가복지시설</t>
  </si>
  <si>
    <t>구분</t>
  </si>
  <si>
    <t>계(1읍, 9면)</t>
  </si>
  <si>
    <r>
      <t xml:space="preserve">2. 평균기온(월별)(단위: </t>
    </r>
    <r>
      <rPr>
        <sz val="11"/>
        <color rgb="FF000000"/>
        <rFont val="나눔바른고딕"/>
        <family val="3"/>
        <charset val="129"/>
      </rPr>
      <t>℃</t>
    </r>
    <r>
      <rPr>
        <sz val="11"/>
        <color rgb="FF000000"/>
        <rFont val="맑은 고딕"/>
        <family val="3"/>
        <charset val="129"/>
      </rPr>
      <t>)</t>
    </r>
  </si>
  <si>
    <t>2. 월별 관광객수(단위: 명)</t>
  </si>
  <si>
    <t>1. 연도별 관광객수(단위: 명)</t>
  </si>
  <si>
    <r>
      <t xml:space="preserve">2. 읍면별 토지면적(단위: </t>
    </r>
    <r>
      <rPr>
        <sz val="11"/>
        <color rgb="FF000000"/>
        <rFont val="나눔바른고딕"/>
        <family val="3"/>
        <charset val="129"/>
      </rPr>
      <t>㎢</t>
    </r>
    <r>
      <rPr>
        <sz val="11"/>
        <color rgb="FF000000"/>
        <rFont val="맑은 고딕"/>
        <family val="3"/>
        <charset val="129"/>
      </rPr>
      <t>)</t>
    </r>
  </si>
  <si>
    <t>1. 평균기온(연별)(단위: ℃)</t>
  </si>
  <si>
    <t>2.연도별 경지면적(단위 : ha)</t>
  </si>
  <si>
    <t>도서대출 책 수</t>
  </si>
  <si>
    <t>운전면허 소지자</t>
  </si>
  <si>
    <t>65세 이상 고령인구</t>
  </si>
  <si>
    <t>조미채소류: 고추, 파, 양파, 생강, 마늘</t>
  </si>
  <si>
    <t>1. 연도별 사업체 및 종사자수(단위 개소, 명)</t>
  </si>
  <si>
    <t>1. 학교수 및 학생수(단위: 개, 명, %)</t>
  </si>
  <si>
    <t>1. 연도별 농가 및 농가인구(단위: 가구, 명)</t>
  </si>
  <si>
    <t>2. 연도별 출생수, 노인인구수(단위: 명)</t>
  </si>
  <si>
    <t>2. 연도별 차량수-이륜자동차 미포함(단위: 대)</t>
  </si>
  <si>
    <t>포장</t>
  </si>
  <si>
    <t>%</t>
  </si>
  <si>
    <t>출생수</t>
  </si>
  <si>
    <t>논</t>
  </si>
  <si>
    <t>미곡</t>
  </si>
  <si>
    <t>인원수</t>
  </si>
  <si>
    <t>잡곡</t>
  </si>
  <si>
    <t>근채류</t>
  </si>
  <si>
    <t>미포장</t>
  </si>
  <si>
    <t>차량수</t>
  </si>
  <si>
    <t>지방도</t>
  </si>
  <si>
    <t>명</t>
  </si>
  <si>
    <t>서류</t>
  </si>
  <si>
    <t>인구수</t>
  </si>
  <si>
    <t>10월</t>
  </si>
  <si>
    <t>과채류</t>
  </si>
  <si>
    <t>중학교</t>
  </si>
  <si>
    <t>제조업</t>
  </si>
  <si>
    <t>군도</t>
  </si>
  <si>
    <t>유치원</t>
  </si>
  <si>
    <t>합계</t>
  </si>
  <si>
    <t>밭</t>
  </si>
  <si>
    <t>농가</t>
  </si>
  <si>
    <t>12월</t>
  </si>
  <si>
    <t>총합</t>
  </si>
  <si>
    <t>개소</t>
  </si>
  <si>
    <t>엽채류</t>
  </si>
  <si>
    <t>두류</t>
  </si>
  <si>
    <t>11월</t>
  </si>
  <si>
    <t>맥류</t>
  </si>
  <si>
    <t>건설업</t>
  </si>
  <si>
    <t>의사</t>
  </si>
  <si>
    <t>차대차</t>
  </si>
  <si>
    <t>비주거</t>
  </si>
  <si>
    <t>약사</t>
  </si>
  <si>
    <t>한의사</t>
  </si>
  <si>
    <t>주거</t>
  </si>
  <si>
    <t>조산원</t>
  </si>
  <si>
    <t>건수</t>
  </si>
  <si>
    <t>간호사</t>
  </si>
  <si>
    <t>기타</t>
  </si>
  <si>
    <t>산불</t>
  </si>
  <si>
    <t>의원</t>
  </si>
  <si>
    <t>조산사</t>
  </si>
  <si>
    <t>위험물</t>
  </si>
  <si>
    <t>운송</t>
  </si>
  <si>
    <t>임야</t>
  </si>
  <si>
    <t>한의원</t>
  </si>
  <si>
    <t>세대수</t>
  </si>
  <si>
    <t>출생</t>
  </si>
  <si>
    <t>두촌면</t>
  </si>
  <si>
    <t>6월</t>
  </si>
  <si>
    <t>7월</t>
  </si>
  <si>
    <t>전입</t>
  </si>
  <si>
    <t>리</t>
  </si>
  <si>
    <t>혼인</t>
  </si>
  <si>
    <t>5월</t>
  </si>
  <si>
    <t>이혼</t>
  </si>
  <si>
    <t>전출</t>
  </si>
  <si>
    <t>남면</t>
  </si>
  <si>
    <t>내촌면</t>
  </si>
  <si>
    <t>홍천읍</t>
  </si>
  <si>
    <t>반</t>
  </si>
  <si>
    <t>사망</t>
  </si>
  <si>
    <t>서석면</t>
  </si>
  <si>
    <t>1월</t>
  </si>
  <si>
    <t>서면</t>
  </si>
  <si>
    <t>북방면</t>
  </si>
  <si>
    <t>내면</t>
  </si>
  <si>
    <t>2월</t>
  </si>
  <si>
    <t>4월</t>
  </si>
  <si>
    <t>면적</t>
  </si>
  <si>
    <t>3월</t>
  </si>
  <si>
    <t>교원</t>
  </si>
  <si>
    <t>8월</t>
  </si>
  <si>
    <t>9월</t>
  </si>
  <si>
    <t>화촌면</t>
  </si>
  <si>
    <t>1. 도로 형태별/ 종류별(단위 : m, ㎡, %)</t>
  </si>
  <si>
    <t xml:space="preserve">   자동차 단속 및 처리건수 - 이동식 무인단속 실적 포함(단위: 건)</t>
  </si>
  <si>
    <t>과채류: 수박, 참외, 딸기, 오이, 호박, 토마토</t>
  </si>
  <si>
    <t>주택보급률(일반가구수 기준)</t>
  </si>
  <si>
    <t>3. 강수량(단위: ㎜)</t>
  </si>
  <si>
    <t>1일당 0.4건</t>
  </si>
  <si>
    <t>세대 당 2.0명</t>
  </si>
  <si>
    <t>1. 연도별 인구추이-외국인 포함(단위: 세대, 명)</t>
  </si>
  <si>
    <t>2. 산업분류별 사업체수 및 종사자수(단위: 개소, 명)</t>
  </si>
  <si>
    <t>1. 연도별 재난사고 발생건수(단위: 건)</t>
  </si>
  <si>
    <t>2. 복지시설 현황(단위: 개소, %)</t>
  </si>
  <si>
    <t>4. 채소류 생산량(단위: M/T, %)</t>
  </si>
  <si>
    <t>엽채류: 배추, 양배추, 시금치, 상추</t>
  </si>
  <si>
    <t>3. 식량작물 생산량(단위: M/T, %)</t>
  </si>
  <si>
    <t>2. 연도별 도서관 방문자수(단위: 명)</t>
  </si>
  <si>
    <t>생산량</t>
  </si>
  <si>
    <t>예 술, 스 포 츠 및 여 가 관련 
서비스업</t>
  </si>
  <si>
    <t>1일당 0.6건</t>
  </si>
  <si>
    <t>1일당 1.1명</t>
  </si>
  <si>
    <t>여성복지시설</t>
  </si>
  <si>
    <t>교육서비스업</t>
  </si>
  <si>
    <t>숙박및음식점업</t>
  </si>
  <si>
    <t>보건업 및 
사회복지 서비스업</t>
  </si>
  <si>
    <t>전문, 과학 및 기술 서비스업</t>
  </si>
  <si>
    <t>도 매 및 소 매 업</t>
  </si>
  <si>
    <t>농업, 임업 및 어업</t>
  </si>
  <si>
    <t>197명</t>
  </si>
  <si>
    <t>전기, 가스, 증기 및 공기조절 공급업</t>
  </si>
  <si>
    <t>1일당 6.9건</t>
  </si>
  <si>
    <t>군민1명당 1.3권</t>
  </si>
  <si>
    <t>1일당 2.3명</t>
  </si>
  <si>
    <t>군민 349.6명당 1명</t>
  </si>
  <si>
    <t>2. 사교유형별 교통사고/장소별 화재발생건수(단위: 건, %)</t>
  </si>
  <si>
    <t>34,594세대</t>
    <phoneticPr fontId="6" type="noConversion"/>
  </si>
  <si>
    <t>21,287명</t>
    <phoneticPr fontId="6" type="noConversion"/>
  </si>
  <si>
    <t>군인구의31.2%</t>
    <phoneticPr fontId="6" type="noConversion"/>
  </si>
  <si>
    <t>98,977백만원</t>
    <phoneticPr fontId="6" type="noConversion"/>
  </si>
  <si>
    <t>군민1인당 1,470천원</t>
    <phoneticPr fontId="6" type="noConversion"/>
  </si>
  <si>
    <t>61개소</t>
    <phoneticPr fontId="6" type="noConversion"/>
  </si>
  <si>
    <t>군민1,120명당 1개소</t>
    <phoneticPr fontId="6" type="noConversion"/>
  </si>
  <si>
    <t>세대당 104.3%</t>
    <phoneticPr fontId="6" type="noConversion"/>
  </si>
  <si>
    <t>29,970 주택</t>
    <phoneticPr fontId="6" type="noConversion"/>
  </si>
  <si>
    <t>818명</t>
    <phoneticPr fontId="6" type="noConversion"/>
  </si>
  <si>
    <t>1인당 학생 7.3명</t>
    <phoneticPr fontId="6" type="noConversion"/>
  </si>
  <si>
    <t>235명</t>
    <phoneticPr fontId="6" type="noConversion"/>
  </si>
  <si>
    <t>64,425명</t>
    <phoneticPr fontId="6" type="noConversion"/>
  </si>
  <si>
    <t>91,902권</t>
    <phoneticPr fontId="6" type="noConversion"/>
  </si>
  <si>
    <t>인구</t>
    <phoneticPr fontId="6" type="noConversion"/>
  </si>
  <si>
    <t>군민 290.6명당 1명</t>
    <phoneticPr fontId="6" type="noConversion"/>
  </si>
  <si>
    <t>군인구의 94.3%</t>
    <phoneticPr fontId="6" type="noConversion"/>
  </si>
  <si>
    <t>1일당 0.8명</t>
    <phoneticPr fontId="6" type="noConversion"/>
  </si>
  <si>
    <t>1일당 0.7쌍</t>
    <phoneticPr fontId="6" type="noConversion"/>
  </si>
  <si>
    <t>1일당 0.4쌍</t>
    <phoneticPr fontId="6" type="noConversion"/>
  </si>
  <si>
    <t>1일당 15.5명</t>
    <phoneticPr fontId="6" type="noConversion"/>
  </si>
  <si>
    <t>1일당 15.8명</t>
    <phoneticPr fontId="6" type="noConversion"/>
  </si>
  <si>
    <t>1일당 271백만원</t>
    <phoneticPr fontId="6" type="noConversion"/>
  </si>
  <si>
    <t>1일당 2,073MWh</t>
    <phoneticPr fontId="6" type="noConversion"/>
  </si>
  <si>
    <t>1일당 2.1톤</t>
    <phoneticPr fontId="6" type="noConversion"/>
  </si>
  <si>
    <t>1일당 11,171.4명</t>
    <phoneticPr fontId="6" type="noConversion"/>
  </si>
  <si>
    <t>면적</t>
    <phoneticPr fontId="6" type="noConversion"/>
  </si>
  <si>
    <t>68,299명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</si>
</sst>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41" formatCode="_-* #,##0_-;\-* #,##0_-;_-* &quot;-&quot;_-;_-@_-"/>
    <numFmt numFmtId="43" formatCode="_-* #,##0.00_-;\-* #,##0.00_-;_-* &quot;-&quot;??_-;_-@_-"/>
    <numFmt numFmtId="176" formatCode="0.0_ "/>
    <numFmt numFmtId="177" formatCode="_ * #,##0_ ;_ * \-#,##0_ ;_ * &quot;-&quot;_ ;_ @_ "/>
    <numFmt numFmtId="178" formatCode="_-* #,##0.0_-;\-* #,##0.0_-;_-* &quot;-&quot;?_-;_-@_-"/>
    <numFmt numFmtId="179" formatCode="#,##0.0_ "/>
    <numFmt numFmtId="180" formatCode="#,##0_ "/>
    <numFmt numFmtId="181" formatCode="0.0"/>
  </numFmts>
  <fonts count="8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sz val="12"/>
      <color rgb="FF000000"/>
      <name val="바탕체"/>
      <family val="1"/>
      <charset val="129"/>
    </font>
    <font>
      <sz val="10"/>
      <color rgb="FF000000"/>
      <name val="바탕체"/>
      <family val="1"/>
      <charset val="129"/>
    </font>
    <font>
      <sz val="11"/>
      <color rgb="FF000000"/>
      <name val="나눔바른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sz val="9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rgb="FFE2F0D9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41" fontId="5" fillId="0" borderId="0">
      <alignment vertical="center"/>
    </xf>
    <xf numFmtId="177" fontId="2" fillId="0" borderId="0"/>
    <xf numFmtId="0" fontId="3" fillId="0" borderId="0"/>
  </cellStyleXfs>
  <cellXfs count="43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0" fontId="0" fillId="0" borderId="1" xfId="0" applyNumberFormat="1" applyBorder="1" applyAlignment="1">
      <alignment horizontal="center" vertical="center"/>
    </xf>
    <xf numFmtId="41" fontId="0" fillId="0" borderId="0" xfId="1" applyNumberFormat="1" applyFont="1">
      <alignment vertical="center"/>
    </xf>
    <xf numFmtId="0" fontId="0" fillId="0" borderId="1" xfId="0" applyNumberFormat="1" applyBorder="1">
      <alignment vertical="center"/>
    </xf>
    <xf numFmtId="41" fontId="0" fillId="0" borderId="1" xfId="1" applyNumberFormat="1" applyFont="1" applyBorder="1">
      <alignment vertical="center"/>
    </xf>
    <xf numFmtId="176" fontId="0" fillId="0" borderId="1" xfId="0" applyNumberFormat="1" applyBorder="1">
      <alignment vertical="center"/>
    </xf>
    <xf numFmtId="41" fontId="0" fillId="2" borderId="1" xfId="1" applyNumberFormat="1" applyFont="1" applyFill="1" applyBorder="1">
      <alignment vertical="center"/>
    </xf>
    <xf numFmtId="0" fontId="0" fillId="0" borderId="2" xfId="0" applyNumberFormat="1" applyBorder="1" applyAlignment="1">
      <alignment horizontal="center" vertical="center"/>
    </xf>
    <xf numFmtId="178" fontId="0" fillId="0" borderId="0" xfId="1" applyNumberFormat="1" applyFont="1">
      <alignment vertical="center"/>
    </xf>
    <xf numFmtId="0" fontId="0" fillId="2" borderId="0" xfId="0" applyNumberFormat="1" applyFill="1">
      <alignment vertical="center"/>
    </xf>
    <xf numFmtId="178" fontId="0" fillId="2" borderId="0" xfId="1" applyNumberFormat="1" applyFont="1" applyFill="1">
      <alignment vertical="center"/>
    </xf>
    <xf numFmtId="41" fontId="0" fillId="0" borderId="1" xfId="1" applyNumberFormat="1" applyFont="1" applyBorder="1" applyAlignment="1">
      <alignment horizontal="center" vertical="center"/>
    </xf>
    <xf numFmtId="0" fontId="0" fillId="2" borderId="1" xfId="0" applyNumberFormat="1" applyFill="1" applyBorder="1">
      <alignment vertical="center"/>
    </xf>
    <xf numFmtId="179" fontId="0" fillId="0" borderId="1" xfId="0" applyNumberFormat="1" applyBorder="1">
      <alignment vertical="center"/>
    </xf>
    <xf numFmtId="179" fontId="0" fillId="2" borderId="1" xfId="0" applyNumberFormat="1" applyFill="1" applyBorder="1">
      <alignment vertical="center"/>
    </xf>
    <xf numFmtId="176" fontId="0" fillId="2" borderId="1" xfId="0" applyNumberFormat="1" applyFill="1" applyBorder="1">
      <alignment vertical="center"/>
    </xf>
    <xf numFmtId="176" fontId="0" fillId="0" borderId="1" xfId="0" applyNumberFormat="1" applyFont="1" applyFill="1" applyBorder="1">
      <alignment vertical="center"/>
    </xf>
    <xf numFmtId="0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left" vertical="center"/>
    </xf>
    <xf numFmtId="0" fontId="0" fillId="0" borderId="1" xfId="0" applyNumberFormat="1" applyFont="1" applyFill="1" applyBorder="1" applyAlignment="1">
      <alignment horizontal="center" vertical="center"/>
    </xf>
    <xf numFmtId="0" fontId="0" fillId="0" borderId="4" xfId="3" applyNumberFormat="1" applyFont="1" applyFill="1" applyBorder="1" applyAlignment="1">
      <alignment horizontal="center"/>
    </xf>
    <xf numFmtId="41" fontId="0" fillId="0" borderId="1" xfId="2" applyNumberFormat="1" applyFont="1" applyFill="1" applyBorder="1" applyAlignment="1">
      <alignment horizontal="right"/>
    </xf>
    <xf numFmtId="41" fontId="0" fillId="0" borderId="1" xfId="1" applyNumberFormat="1" applyFont="1" applyFill="1" applyBorder="1">
      <alignment vertical="center"/>
    </xf>
    <xf numFmtId="0" fontId="0" fillId="2" borderId="1" xfId="0" applyNumberFormat="1" applyFont="1" applyFill="1" applyBorder="1" applyAlignment="1">
      <alignment vertical="center" wrapText="1"/>
    </xf>
    <xf numFmtId="180" fontId="0" fillId="0" borderId="0" xfId="0" applyNumberFormat="1" applyFont="1" applyFill="1" applyBorder="1">
      <alignment vertical="center"/>
    </xf>
    <xf numFmtId="3" fontId="0" fillId="0" borderId="0" xfId="0" applyNumberFormat="1">
      <alignment vertical="center"/>
    </xf>
    <xf numFmtId="41" fontId="0" fillId="0" borderId="0" xfId="0" applyNumberFormat="1" applyFont="1" applyFill="1" applyBorder="1">
      <alignment vertical="center"/>
    </xf>
    <xf numFmtId="0" fontId="0" fillId="0" borderId="1" xfId="0" applyNumberFormat="1" applyBorder="1" applyAlignment="1">
      <alignment horizontal="center" vertical="center"/>
    </xf>
    <xf numFmtId="41" fontId="1" fillId="0" borderId="0" xfId="1" applyNumberFormat="1" applyFont="1">
      <alignment vertical="center"/>
    </xf>
    <xf numFmtId="0" fontId="1" fillId="0" borderId="0" xfId="0" applyNumberFormat="1" applyFont="1" applyAlignment="1">
      <alignment horizontal="left" vertical="center"/>
    </xf>
    <xf numFmtId="0" fontId="0" fillId="0" borderId="1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1" fillId="0" borderId="0" xfId="0" applyNumberFormat="1" applyFont="1">
      <alignment vertical="center"/>
    </xf>
    <xf numFmtId="0" fontId="1" fillId="0" borderId="0" xfId="0" applyNumberFormat="1" applyFont="1" applyFill="1" applyAlignment="1">
      <alignment horizontal="left" vertical="center"/>
    </xf>
    <xf numFmtId="0" fontId="0" fillId="0" borderId="0" xfId="0" applyNumberFormat="1" applyFill="1" applyAlignment="1">
      <alignment horizontal="left" vertical="center"/>
    </xf>
    <xf numFmtId="43" fontId="1" fillId="0" borderId="0" xfId="0" applyNumberFormat="1" applyFont="1" applyFill="1" applyAlignment="1">
      <alignment horizontal="left" vertical="center"/>
    </xf>
    <xf numFmtId="181" fontId="0" fillId="0" borderId="1" xfId="0" applyNumberFormat="1" applyBorder="1">
      <alignment vertical="center"/>
    </xf>
    <xf numFmtId="181" fontId="7" fillId="0" borderId="1" xfId="0" applyNumberFormat="1" applyFont="1" applyBorder="1" applyAlignment="1">
      <alignment vertical="center" wrapText="1"/>
    </xf>
    <xf numFmtId="178" fontId="0" fillId="0" borderId="0" xfId="0" applyNumberFormat="1" applyFont="1" applyFill="1" applyBorder="1">
      <alignment vertical="center"/>
    </xf>
    <xf numFmtId="178" fontId="0" fillId="2" borderId="0" xfId="0" applyNumberFormat="1" applyFill="1">
      <alignment vertical="center"/>
    </xf>
    <xf numFmtId="3" fontId="1" fillId="0" borderId="0" xfId="0" applyNumberFormat="1" applyFont="1">
      <alignment vertical="center"/>
    </xf>
  </cellXfs>
  <cellStyles count="4">
    <cellStyle name="쉼표 [0]" xfId="1" builtinId="6"/>
    <cellStyle name="쉼표 [0] 11" xfId="2" xr:uid="{00000000-0005-0000-0000-000002000000}"/>
    <cellStyle name="표준" xfId="0" builtinId="0"/>
    <cellStyle name="표준_21.자동차단속" xfId="3" xr:uid="{00000000-0005-0000-0000-000003000000}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2" defaultPivotStyle="PivotStyleLight16">
    <tableStyle name="Normal Style 1 - Accent 1" pivot="0" count="7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5"/>
  <sheetViews>
    <sheetView tabSelected="1" zoomScaleNormal="100" zoomScaleSheetLayoutView="75" workbookViewId="0">
      <selection activeCell="A6" sqref="A6"/>
    </sheetView>
  </sheetViews>
  <sheetFormatPr defaultColWidth="9" defaultRowHeight="16.5" x14ac:dyDescent="0.3"/>
  <cols>
    <col min="1" max="1" width="27.625" bestFit="1" customWidth="1"/>
    <col min="2" max="2" width="18.375" style="1" bestFit="1" customWidth="1"/>
    <col min="3" max="3" width="21.5" style="1" bestFit="1" customWidth="1"/>
    <col min="4" max="4" width="13.5" bestFit="1" customWidth="1"/>
    <col min="5" max="5" width="9" bestFit="1" customWidth="1"/>
    <col min="6" max="6" width="11.5" bestFit="1" customWidth="1"/>
  </cols>
  <sheetData>
    <row r="1" spans="1:4" x14ac:dyDescent="0.3">
      <c r="A1" s="34" t="s">
        <v>190</v>
      </c>
      <c r="B1" s="42" t="s">
        <v>203</v>
      </c>
    </row>
    <row r="2" spans="1:4" x14ac:dyDescent="0.3">
      <c r="A2" s="1" t="s">
        <v>114</v>
      </c>
      <c r="B2" s="29" t="s">
        <v>176</v>
      </c>
      <c r="C2" s="19" t="s">
        <v>149</v>
      </c>
    </row>
    <row r="3" spans="1:4" x14ac:dyDescent="0.3">
      <c r="A3" s="1" t="s">
        <v>59</v>
      </c>
      <c r="B3" s="29" t="s">
        <v>177</v>
      </c>
      <c r="C3" s="30" t="s">
        <v>178</v>
      </c>
    </row>
    <row r="4" spans="1:4" x14ac:dyDescent="0.3">
      <c r="A4" s="1" t="s">
        <v>18</v>
      </c>
      <c r="B4" s="29" t="s">
        <v>179</v>
      </c>
      <c r="C4" s="30" t="s">
        <v>180</v>
      </c>
    </row>
    <row r="5" spans="1:4" x14ac:dyDescent="0.3">
      <c r="A5" s="1" t="s">
        <v>19</v>
      </c>
      <c r="B5" s="29" t="s">
        <v>181</v>
      </c>
      <c r="C5" s="30" t="s">
        <v>182</v>
      </c>
    </row>
    <row r="6" spans="1:4" x14ac:dyDescent="0.3">
      <c r="A6" s="1" t="s">
        <v>146</v>
      </c>
      <c r="B6" s="29" t="s">
        <v>184</v>
      </c>
      <c r="C6" s="30" t="s">
        <v>183</v>
      </c>
    </row>
    <row r="7" spans="1:4" x14ac:dyDescent="0.3">
      <c r="A7" s="1" t="s">
        <v>139</v>
      </c>
      <c r="B7" s="29" t="s">
        <v>185</v>
      </c>
      <c r="C7" s="30" t="s">
        <v>186</v>
      </c>
    </row>
    <row r="8" spans="1:4" x14ac:dyDescent="0.3">
      <c r="A8" s="1" t="s">
        <v>20</v>
      </c>
      <c r="B8" s="29" t="s">
        <v>187</v>
      </c>
      <c r="C8" s="35" t="s">
        <v>191</v>
      </c>
    </row>
    <row r="9" spans="1:4" x14ac:dyDescent="0.3">
      <c r="A9" s="1" t="s">
        <v>17</v>
      </c>
      <c r="B9" s="3" t="s">
        <v>169</v>
      </c>
      <c r="C9" s="36" t="s">
        <v>174</v>
      </c>
    </row>
    <row r="10" spans="1:4" x14ac:dyDescent="0.3">
      <c r="A10" s="1" t="s">
        <v>58</v>
      </c>
      <c r="B10" s="29" t="s">
        <v>188</v>
      </c>
      <c r="C10" s="37" t="s">
        <v>192</v>
      </c>
    </row>
    <row r="11" spans="1:4" x14ac:dyDescent="0.3">
      <c r="A11" s="1" t="s">
        <v>57</v>
      </c>
      <c r="B11" s="29" t="s">
        <v>189</v>
      </c>
      <c r="C11" s="36" t="s">
        <v>172</v>
      </c>
    </row>
    <row r="12" spans="1:4" x14ac:dyDescent="0.3">
      <c r="B12"/>
      <c r="C12"/>
    </row>
    <row r="13" spans="1:4" x14ac:dyDescent="0.3">
      <c r="B13" s="27"/>
      <c r="C13"/>
    </row>
    <row r="14" spans="1:4" x14ac:dyDescent="0.3">
      <c r="B14"/>
      <c r="C14"/>
    </row>
    <row r="15" spans="1:4" x14ac:dyDescent="0.3">
      <c r="D15" s="26"/>
    </row>
  </sheetData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2:G18"/>
  <sheetViews>
    <sheetView zoomScaleNormal="100" zoomScaleSheetLayoutView="75" workbookViewId="0">
      <selection activeCell="B18" sqref="B18"/>
    </sheetView>
  </sheetViews>
  <sheetFormatPr defaultColWidth="9" defaultRowHeight="16.5" x14ac:dyDescent="0.3"/>
  <cols>
    <col min="1" max="1" width="18.75" style="1" bestFit="1" customWidth="1"/>
    <col min="2" max="2" width="9.375" style="1" bestFit="1" customWidth="1"/>
    <col min="3" max="3" width="9" bestFit="1" customWidth="1"/>
    <col min="6" max="6" width="9" bestFit="1" customWidth="1"/>
  </cols>
  <sheetData>
    <row r="2" spans="1:7" x14ac:dyDescent="0.3">
      <c r="A2" s="1" t="s">
        <v>62</v>
      </c>
    </row>
    <row r="4" spans="1:7" x14ac:dyDescent="0.3">
      <c r="A4" s="4"/>
      <c r="B4" s="4" t="s">
        <v>91</v>
      </c>
      <c r="C4" s="4" t="s">
        <v>67</v>
      </c>
      <c r="E4" s="4"/>
      <c r="F4" s="4" t="s">
        <v>77</v>
      </c>
      <c r="G4" s="4" t="s">
        <v>67</v>
      </c>
    </row>
    <row r="5" spans="1:7" x14ac:dyDescent="0.3">
      <c r="A5" s="4" t="s">
        <v>85</v>
      </c>
      <c r="B5" s="4">
        <v>25</v>
      </c>
      <c r="C5" s="17">
        <f>B5/69*100</f>
        <v>36.231884057971016</v>
      </c>
      <c r="E5" s="4" t="s">
        <v>85</v>
      </c>
      <c r="F5" s="4">
        <v>396</v>
      </c>
      <c r="G5" s="14">
        <f>F5/$F$10*100</f>
        <v>7.3442136498516319</v>
      </c>
    </row>
    <row r="6" spans="1:7" x14ac:dyDescent="0.3">
      <c r="A6" s="4" t="s">
        <v>35</v>
      </c>
      <c r="B6" s="4">
        <v>25</v>
      </c>
      <c r="C6" s="17">
        <f t="shared" ref="C6:C9" si="0">B6/69*100</f>
        <v>36.231884057971016</v>
      </c>
      <c r="E6" s="4" t="s">
        <v>35</v>
      </c>
      <c r="F6" s="4">
        <v>2261</v>
      </c>
      <c r="G6" s="14">
        <f t="shared" ref="G6:G10" si="1">F6/$F$10*100</f>
        <v>41.932492581602375</v>
      </c>
    </row>
    <row r="7" spans="1:7" x14ac:dyDescent="0.3">
      <c r="A7" s="4" t="s">
        <v>82</v>
      </c>
      <c r="B7" s="4">
        <v>12</v>
      </c>
      <c r="C7" s="17">
        <f t="shared" si="0"/>
        <v>17.391304347826086</v>
      </c>
      <c r="E7" s="4" t="s">
        <v>82</v>
      </c>
      <c r="F7" s="4">
        <v>1356</v>
      </c>
      <c r="G7" s="14">
        <f t="shared" si="1"/>
        <v>25.148367952522253</v>
      </c>
    </row>
    <row r="8" spans="1:7" x14ac:dyDescent="0.3">
      <c r="A8" s="4" t="s">
        <v>36</v>
      </c>
      <c r="B8" s="4">
        <v>4</v>
      </c>
      <c r="C8" s="17">
        <f t="shared" si="0"/>
        <v>5.7971014492753623</v>
      </c>
      <c r="E8" s="4" t="s">
        <v>36</v>
      </c>
      <c r="F8" s="4">
        <v>993</v>
      </c>
      <c r="G8" s="14">
        <f t="shared" si="1"/>
        <v>18.416172106824927</v>
      </c>
    </row>
    <row r="9" spans="1:7" x14ac:dyDescent="0.3">
      <c r="A9" s="4" t="s">
        <v>33</v>
      </c>
      <c r="B9" s="4">
        <v>3</v>
      </c>
      <c r="C9" s="17">
        <f t="shared" si="0"/>
        <v>4.3478260869565215</v>
      </c>
      <c r="E9" s="4" t="s">
        <v>33</v>
      </c>
      <c r="F9" s="4">
        <v>386</v>
      </c>
      <c r="G9" s="14">
        <f t="shared" si="1"/>
        <v>7.1587537091988134</v>
      </c>
    </row>
    <row r="10" spans="1:7" x14ac:dyDescent="0.3">
      <c r="A10" s="13"/>
      <c r="B10" s="13">
        <f>SUM(B5:B9)</f>
        <v>69</v>
      </c>
      <c r="C10" s="16">
        <f>SUM(C5:C9)</f>
        <v>100</v>
      </c>
      <c r="E10" s="13"/>
      <c r="F10" s="13">
        <f>SUM(F5:F9)</f>
        <v>5392</v>
      </c>
      <c r="G10" s="15">
        <f t="shared" si="1"/>
        <v>100</v>
      </c>
    </row>
    <row r="12" spans="1:7" x14ac:dyDescent="0.3">
      <c r="A12" s="1" t="s">
        <v>157</v>
      </c>
    </row>
    <row r="13" spans="1:7" x14ac:dyDescent="0.3">
      <c r="A13" s="28">
        <v>2018</v>
      </c>
      <c r="B13" s="12">
        <v>211107</v>
      </c>
    </row>
    <row r="14" spans="1:7" x14ac:dyDescent="0.3">
      <c r="A14" s="28">
        <v>2019</v>
      </c>
      <c r="B14" s="12">
        <v>140367</v>
      </c>
    </row>
    <row r="15" spans="1:7" x14ac:dyDescent="0.3">
      <c r="A15" s="28">
        <v>2020</v>
      </c>
      <c r="B15" s="12">
        <v>129733</v>
      </c>
    </row>
    <row r="16" spans="1:7" x14ac:dyDescent="0.3">
      <c r="A16" s="28">
        <v>2021</v>
      </c>
      <c r="B16" s="12">
        <v>176351</v>
      </c>
    </row>
    <row r="17" spans="1:2" x14ac:dyDescent="0.3">
      <c r="A17" s="28">
        <v>2022</v>
      </c>
      <c r="B17" s="12">
        <v>272389</v>
      </c>
    </row>
    <row r="18" spans="1:2" x14ac:dyDescent="0.3">
      <c r="A18" s="2">
        <v>2023</v>
      </c>
      <c r="B18" s="12">
        <v>356100</v>
      </c>
    </row>
  </sheetData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2:K18"/>
  <sheetViews>
    <sheetView zoomScaleNormal="100" zoomScaleSheetLayoutView="75" workbookViewId="0">
      <selection activeCell="K4" sqref="K4"/>
    </sheetView>
  </sheetViews>
  <sheetFormatPr defaultColWidth="9" defaultRowHeight="16.5" x14ac:dyDescent="0.3"/>
  <cols>
    <col min="1" max="1" width="29.875" style="1" bestFit="1" customWidth="1"/>
    <col min="2" max="5" width="9" bestFit="1" customWidth="1"/>
    <col min="7" max="9" width="9" bestFit="1" customWidth="1"/>
    <col min="10" max="10" width="11" style="1" bestFit="1" customWidth="1"/>
  </cols>
  <sheetData>
    <row r="2" spans="1:11" x14ac:dyDescent="0.3">
      <c r="A2" s="1" t="s">
        <v>39</v>
      </c>
    </row>
    <row r="3" spans="1:11" x14ac:dyDescent="0.3">
      <c r="A3" s="4"/>
      <c r="B3" s="4" t="s">
        <v>12</v>
      </c>
      <c r="C3" s="4" t="s">
        <v>3</v>
      </c>
      <c r="D3" s="4" t="s">
        <v>108</v>
      </c>
      <c r="E3" s="4" t="s">
        <v>2</v>
      </c>
      <c r="F3" s="4" t="s">
        <v>6</v>
      </c>
      <c r="G3" s="4" t="s">
        <v>0</v>
      </c>
      <c r="H3" s="4" t="s">
        <v>4</v>
      </c>
      <c r="I3" s="4" t="s">
        <v>113</v>
      </c>
      <c r="J3" s="4" t="s">
        <v>103</v>
      </c>
      <c r="K3" s="4" t="s">
        <v>5</v>
      </c>
    </row>
    <row r="4" spans="1:11" x14ac:dyDescent="0.3">
      <c r="A4" s="4" t="s">
        <v>91</v>
      </c>
      <c r="B4" s="4">
        <v>1</v>
      </c>
      <c r="C4" s="4">
        <v>1</v>
      </c>
      <c r="D4" s="4">
        <v>29</v>
      </c>
      <c r="E4" s="4">
        <v>0</v>
      </c>
      <c r="F4" s="4">
        <v>1</v>
      </c>
      <c r="G4" s="4">
        <v>17</v>
      </c>
      <c r="H4" s="4">
        <v>0</v>
      </c>
      <c r="I4" s="4">
        <v>12</v>
      </c>
      <c r="J4" s="4">
        <v>0</v>
      </c>
      <c r="K4" s="4">
        <v>0</v>
      </c>
    </row>
    <row r="6" spans="1:11" x14ac:dyDescent="0.3">
      <c r="A6" s="4"/>
      <c r="B6" s="4" t="s">
        <v>97</v>
      </c>
      <c r="C6" s="4" t="s">
        <v>8</v>
      </c>
      <c r="D6" s="4" t="s">
        <v>101</v>
      </c>
      <c r="E6" s="4" t="s">
        <v>100</v>
      </c>
      <c r="F6" s="4" t="s">
        <v>109</v>
      </c>
      <c r="G6" s="4" t="s">
        <v>105</v>
      </c>
      <c r="H6" s="4" t="s">
        <v>7</v>
      </c>
      <c r="I6" s="4" t="s">
        <v>13</v>
      </c>
      <c r="J6" s="4" t="s">
        <v>1</v>
      </c>
    </row>
    <row r="7" spans="1:11" x14ac:dyDescent="0.3">
      <c r="A7" s="4" t="s">
        <v>77</v>
      </c>
      <c r="B7" s="4">
        <v>87</v>
      </c>
      <c r="C7" s="4">
        <v>24</v>
      </c>
      <c r="D7" s="4">
        <v>14</v>
      </c>
      <c r="E7" s="4">
        <v>3</v>
      </c>
      <c r="F7" s="4">
        <v>0</v>
      </c>
      <c r="G7" s="4">
        <v>136</v>
      </c>
      <c r="H7" s="4">
        <v>175</v>
      </c>
      <c r="I7" s="4">
        <v>99</v>
      </c>
      <c r="J7" s="4">
        <v>2</v>
      </c>
    </row>
    <row r="9" spans="1:11" x14ac:dyDescent="0.3">
      <c r="A9" s="1" t="s">
        <v>153</v>
      </c>
    </row>
    <row r="10" spans="1:11" x14ac:dyDescent="0.3">
      <c r="A10" s="4"/>
      <c r="B10" s="4" t="s">
        <v>91</v>
      </c>
      <c r="C10" s="4" t="s">
        <v>67</v>
      </c>
    </row>
    <row r="11" spans="1:11" x14ac:dyDescent="0.3">
      <c r="A11" s="4" t="s">
        <v>48</v>
      </c>
      <c r="B11" s="4">
        <v>207</v>
      </c>
      <c r="C11" s="6">
        <f>B11/$B$18*100</f>
        <v>82.142857142857139</v>
      </c>
    </row>
    <row r="12" spans="1:11" x14ac:dyDescent="0.3">
      <c r="A12" s="4" t="s">
        <v>44</v>
      </c>
      <c r="B12" s="4">
        <v>7</v>
      </c>
      <c r="C12" s="6">
        <f t="shared" ref="C12:C17" si="0">B12/$B$18*100</f>
        <v>2.7777777777777777</v>
      </c>
    </row>
    <row r="13" spans="1:11" x14ac:dyDescent="0.3">
      <c r="A13" s="4" t="s">
        <v>46</v>
      </c>
      <c r="B13" s="4">
        <v>19</v>
      </c>
      <c r="C13" s="6">
        <f t="shared" si="0"/>
        <v>7.5396825396825395</v>
      </c>
    </row>
    <row r="14" spans="1:11" x14ac:dyDescent="0.3">
      <c r="A14" s="4" t="s">
        <v>45</v>
      </c>
      <c r="B14" s="4">
        <v>14</v>
      </c>
      <c r="C14" s="6">
        <f t="shared" si="0"/>
        <v>5.5555555555555554</v>
      </c>
    </row>
    <row r="15" spans="1:11" x14ac:dyDescent="0.3">
      <c r="A15" s="4" t="s">
        <v>162</v>
      </c>
      <c r="B15" s="4">
        <v>0</v>
      </c>
      <c r="C15" s="6">
        <f t="shared" si="0"/>
        <v>0</v>
      </c>
      <c r="J15"/>
    </row>
    <row r="16" spans="1:11" x14ac:dyDescent="0.3">
      <c r="A16" s="4" t="s">
        <v>9</v>
      </c>
      <c r="B16" s="4">
        <v>1</v>
      </c>
      <c r="C16" s="6">
        <f t="shared" si="0"/>
        <v>0.3968253968253968</v>
      </c>
    </row>
    <row r="17" spans="1:3" x14ac:dyDescent="0.3">
      <c r="A17" s="4" t="s">
        <v>47</v>
      </c>
      <c r="B17" s="4">
        <v>4</v>
      </c>
      <c r="C17" s="6">
        <f t="shared" si="0"/>
        <v>1.5873015873015872</v>
      </c>
    </row>
    <row r="18" spans="1:3" x14ac:dyDescent="0.3">
      <c r="A18" s="4"/>
      <c r="B18" s="13">
        <f>SUM(B11:B17)</f>
        <v>252</v>
      </c>
      <c r="C18" s="13">
        <f>B18/$B$18*100</f>
        <v>100</v>
      </c>
    </row>
  </sheetData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2:G19"/>
  <sheetViews>
    <sheetView zoomScaleNormal="100" zoomScaleSheetLayoutView="75" workbookViewId="0">
      <selection activeCell="G18" sqref="G18"/>
    </sheetView>
  </sheetViews>
  <sheetFormatPr defaultColWidth="9" defaultRowHeight="16.5" x14ac:dyDescent="0.3"/>
  <cols>
    <col min="1" max="2" width="9" bestFit="1" customWidth="1"/>
    <col min="6" max="6" width="9" bestFit="1" customWidth="1"/>
  </cols>
  <sheetData>
    <row r="2" spans="1:7" x14ac:dyDescent="0.3">
      <c r="A2" s="1" t="s">
        <v>152</v>
      </c>
    </row>
    <row r="3" spans="1:7" x14ac:dyDescent="0.3">
      <c r="A3" s="4"/>
      <c r="B3" s="4" t="s">
        <v>14</v>
      </c>
      <c r="C3" s="4" t="s">
        <v>10</v>
      </c>
      <c r="D3" s="4" t="s">
        <v>107</v>
      </c>
    </row>
    <row r="4" spans="1:7" x14ac:dyDescent="0.3">
      <c r="A4" s="28">
        <v>2018</v>
      </c>
      <c r="B4" s="12">
        <v>306</v>
      </c>
      <c r="C4" s="4">
        <v>138</v>
      </c>
      <c r="D4" s="4">
        <v>2</v>
      </c>
    </row>
    <row r="5" spans="1:7" x14ac:dyDescent="0.3">
      <c r="A5" s="28">
        <v>2019</v>
      </c>
      <c r="B5" s="12">
        <v>337</v>
      </c>
      <c r="C5" s="4">
        <v>139</v>
      </c>
      <c r="D5" s="4">
        <v>7</v>
      </c>
    </row>
    <row r="6" spans="1:7" x14ac:dyDescent="0.3">
      <c r="A6" s="28">
        <v>2020</v>
      </c>
      <c r="B6" s="12">
        <v>335</v>
      </c>
      <c r="C6" s="4">
        <v>111</v>
      </c>
      <c r="D6" s="4">
        <v>8</v>
      </c>
    </row>
    <row r="7" spans="1:7" x14ac:dyDescent="0.3">
      <c r="A7" s="28">
        <v>2021</v>
      </c>
      <c r="B7" s="12">
        <v>295</v>
      </c>
      <c r="C7" s="4">
        <v>110</v>
      </c>
      <c r="D7" s="4">
        <v>7</v>
      </c>
    </row>
    <row r="8" spans="1:7" x14ac:dyDescent="0.3">
      <c r="A8" s="28">
        <v>2022</v>
      </c>
      <c r="B8" s="12">
        <v>234</v>
      </c>
      <c r="C8" s="4">
        <v>141</v>
      </c>
      <c r="D8" s="4">
        <v>5</v>
      </c>
    </row>
    <row r="9" spans="1:7" x14ac:dyDescent="0.3">
      <c r="A9" s="2">
        <v>2023</v>
      </c>
      <c r="B9" s="12">
        <v>206</v>
      </c>
      <c r="C9" s="4">
        <v>121</v>
      </c>
      <c r="D9" s="4">
        <v>6</v>
      </c>
    </row>
    <row r="11" spans="1:7" x14ac:dyDescent="0.3">
      <c r="A11" s="1" t="s">
        <v>175</v>
      </c>
    </row>
    <row r="12" spans="1:7" x14ac:dyDescent="0.3">
      <c r="A12" s="4"/>
      <c r="B12" s="4" t="s">
        <v>104</v>
      </c>
      <c r="C12" s="4" t="s">
        <v>67</v>
      </c>
      <c r="E12" s="4"/>
      <c r="F12" s="4" t="s">
        <v>91</v>
      </c>
      <c r="G12" s="4" t="s">
        <v>67</v>
      </c>
    </row>
    <row r="13" spans="1:7" x14ac:dyDescent="0.3">
      <c r="A13" s="4" t="s">
        <v>98</v>
      </c>
      <c r="B13" s="4">
        <v>151</v>
      </c>
      <c r="C13" s="6">
        <f>B13/$B$16*100</f>
        <v>73.300970873786412</v>
      </c>
      <c r="E13" s="4" t="s">
        <v>102</v>
      </c>
      <c r="F13" s="4">
        <v>35</v>
      </c>
      <c r="G13" s="6">
        <f>F13/$F$19*100</f>
        <v>26.515151515151516</v>
      </c>
    </row>
    <row r="14" spans="1:7" x14ac:dyDescent="0.3">
      <c r="A14" s="4" t="s">
        <v>15</v>
      </c>
      <c r="B14" s="4">
        <v>37</v>
      </c>
      <c r="C14" s="6">
        <f t="shared" ref="C14:C16" si="0">B14/$B$16*100</f>
        <v>17.961165048543691</v>
      </c>
      <c r="E14" s="4" t="s">
        <v>99</v>
      </c>
      <c r="F14" s="4">
        <v>34</v>
      </c>
      <c r="G14" s="6">
        <f t="shared" ref="G14:G19" si="1">F14/$F$19*100</f>
        <v>25.757575757575758</v>
      </c>
    </row>
    <row r="15" spans="1:7" x14ac:dyDescent="0.3">
      <c r="A15" s="4" t="s">
        <v>16</v>
      </c>
      <c r="B15" s="4">
        <v>18</v>
      </c>
      <c r="C15" s="6">
        <f t="shared" si="0"/>
        <v>8.7378640776699026</v>
      </c>
      <c r="E15" s="4" t="s">
        <v>110</v>
      </c>
      <c r="F15" s="4">
        <v>0</v>
      </c>
      <c r="G15" s="6">
        <f t="shared" si="1"/>
        <v>0</v>
      </c>
    </row>
    <row r="16" spans="1:7" x14ac:dyDescent="0.3">
      <c r="A16" s="4"/>
      <c r="B16" s="13">
        <f>SUM(B13:B15)</f>
        <v>206</v>
      </c>
      <c r="C16" s="16">
        <f t="shared" si="0"/>
        <v>100</v>
      </c>
      <c r="E16" s="4" t="s">
        <v>111</v>
      </c>
      <c r="F16" s="4">
        <v>21</v>
      </c>
      <c r="G16" s="6">
        <f t="shared" si="1"/>
        <v>15.909090909090908</v>
      </c>
    </row>
    <row r="17" spans="5:7" x14ac:dyDescent="0.3">
      <c r="E17" s="4" t="s">
        <v>112</v>
      </c>
      <c r="F17" s="4">
        <v>10</v>
      </c>
      <c r="G17" s="6">
        <f t="shared" si="1"/>
        <v>7.5757575757575761</v>
      </c>
    </row>
    <row r="18" spans="5:7" x14ac:dyDescent="0.3">
      <c r="E18" s="4" t="s">
        <v>106</v>
      </c>
      <c r="F18" s="4">
        <v>32</v>
      </c>
      <c r="G18" s="6">
        <f t="shared" si="1"/>
        <v>24.242424242424242</v>
      </c>
    </row>
    <row r="19" spans="5:7" x14ac:dyDescent="0.3">
      <c r="E19" s="4"/>
      <c r="F19" s="13">
        <f>SUM(F13:F18)</f>
        <v>132</v>
      </c>
      <c r="G19" s="16">
        <f t="shared" si="1"/>
        <v>100</v>
      </c>
    </row>
  </sheetData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C15"/>
  <sheetViews>
    <sheetView zoomScaleNormal="100" zoomScaleSheetLayoutView="75" workbookViewId="0">
      <selection activeCell="C15" sqref="C15"/>
    </sheetView>
  </sheetViews>
  <sheetFormatPr defaultColWidth="9" defaultRowHeight="16.5" x14ac:dyDescent="0.3"/>
  <cols>
    <col min="1" max="1" width="17.875" bestFit="1" customWidth="1"/>
    <col min="2" max="2" width="16.5" bestFit="1" customWidth="1"/>
    <col min="4" max="7" width="11.5" bestFit="1" customWidth="1"/>
  </cols>
  <sheetData>
    <row r="2" spans="1:3" x14ac:dyDescent="0.3">
      <c r="A2" s="1" t="s">
        <v>115</v>
      </c>
      <c r="B2" s="34" t="s">
        <v>193</v>
      </c>
    </row>
    <row r="3" spans="1:3" x14ac:dyDescent="0.3">
      <c r="A3" s="1" t="s">
        <v>129</v>
      </c>
      <c r="B3" s="1" t="s">
        <v>173</v>
      </c>
    </row>
    <row r="4" spans="1:3" x14ac:dyDescent="0.3">
      <c r="A4" s="1" t="s">
        <v>121</v>
      </c>
      <c r="B4" s="34" t="s">
        <v>194</v>
      </c>
    </row>
    <row r="5" spans="1:3" x14ac:dyDescent="0.3">
      <c r="A5" s="1" t="s">
        <v>123</v>
      </c>
      <c r="B5" s="34" t="s">
        <v>195</v>
      </c>
    </row>
    <row r="6" spans="1:3" x14ac:dyDescent="0.3">
      <c r="A6" s="1" t="s">
        <v>119</v>
      </c>
      <c r="B6" s="34" t="s">
        <v>196</v>
      </c>
    </row>
    <row r="7" spans="1:3" x14ac:dyDescent="0.3">
      <c r="A7" s="1" t="s">
        <v>124</v>
      </c>
      <c r="B7" s="34" t="s">
        <v>197</v>
      </c>
    </row>
    <row r="8" spans="1:3" x14ac:dyDescent="0.3">
      <c r="A8" s="1" t="s">
        <v>27</v>
      </c>
      <c r="B8" s="34" t="s">
        <v>198</v>
      </c>
    </row>
    <row r="9" spans="1:3" x14ac:dyDescent="0.3">
      <c r="A9" s="1" t="s">
        <v>31</v>
      </c>
      <c r="B9" s="34" t="s">
        <v>199</v>
      </c>
    </row>
    <row r="10" spans="1:3" x14ac:dyDescent="0.3">
      <c r="A10" s="1" t="s">
        <v>38</v>
      </c>
      <c r="B10" s="34" t="s">
        <v>200</v>
      </c>
      <c r="C10" s="34"/>
    </row>
    <row r="11" spans="1:3" x14ac:dyDescent="0.3">
      <c r="A11" s="1" t="s">
        <v>25</v>
      </c>
      <c r="B11" s="34" t="s">
        <v>201</v>
      </c>
    </row>
    <row r="12" spans="1:3" x14ac:dyDescent="0.3">
      <c r="A12" s="1" t="s">
        <v>22</v>
      </c>
      <c r="B12" s="1" t="s">
        <v>160</v>
      </c>
    </row>
    <row r="13" spans="1:3" x14ac:dyDescent="0.3">
      <c r="A13" s="1" t="s">
        <v>37</v>
      </c>
      <c r="B13" s="1" t="s">
        <v>161</v>
      </c>
    </row>
    <row r="14" spans="1:3" x14ac:dyDescent="0.3">
      <c r="A14" s="1" t="s">
        <v>10</v>
      </c>
      <c r="B14" s="1" t="s">
        <v>148</v>
      </c>
    </row>
    <row r="15" spans="1:3" x14ac:dyDescent="0.3">
      <c r="A15" s="1" t="s">
        <v>11</v>
      </c>
      <c r="B15" s="1" t="s">
        <v>171</v>
      </c>
    </row>
  </sheetData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2:D21"/>
  <sheetViews>
    <sheetView zoomScaleNormal="100" zoomScaleSheetLayoutView="75" workbookViewId="0">
      <selection activeCell="F28" sqref="F28"/>
    </sheetView>
  </sheetViews>
  <sheetFormatPr defaultColWidth="9" defaultRowHeight="16.5" x14ac:dyDescent="0.3"/>
  <cols>
    <col min="1" max="1" width="26.5" style="1" bestFit="1" customWidth="1"/>
    <col min="2" max="2" width="9" bestFit="1" customWidth="1"/>
  </cols>
  <sheetData>
    <row r="2" spans="1:4" x14ac:dyDescent="0.3">
      <c r="A2" s="1" t="s">
        <v>28</v>
      </c>
    </row>
    <row r="3" spans="1:4" x14ac:dyDescent="0.3">
      <c r="A3" s="31" t="s">
        <v>49</v>
      </c>
      <c r="B3" s="31" t="s">
        <v>137</v>
      </c>
      <c r="C3" s="31" t="s">
        <v>120</v>
      </c>
      <c r="D3" s="31" t="s">
        <v>128</v>
      </c>
    </row>
    <row r="4" spans="1:4" x14ac:dyDescent="0.3">
      <c r="A4" s="31"/>
      <c r="B4" s="31"/>
      <c r="C4" s="31"/>
      <c r="D4" s="31"/>
    </row>
    <row r="5" spans="1:4" x14ac:dyDescent="0.3">
      <c r="A5" s="4" t="s">
        <v>50</v>
      </c>
      <c r="B5" s="4">
        <v>1820.6</v>
      </c>
      <c r="C5" s="4">
        <v>199</v>
      </c>
      <c r="D5" s="5">
        <v>1057</v>
      </c>
    </row>
    <row r="7" spans="1:4" x14ac:dyDescent="0.3">
      <c r="A7" s="1" t="s">
        <v>54</v>
      </c>
    </row>
    <row r="8" spans="1:4" x14ac:dyDescent="0.3">
      <c r="A8"/>
    </row>
    <row r="9" spans="1:4" x14ac:dyDescent="0.3">
      <c r="A9" s="4" t="s">
        <v>127</v>
      </c>
      <c r="B9" s="17">
        <v>107.47</v>
      </c>
    </row>
    <row r="10" spans="1:4" x14ac:dyDescent="0.3">
      <c r="A10" s="4" t="s">
        <v>142</v>
      </c>
      <c r="B10" s="17">
        <v>211.59</v>
      </c>
    </row>
    <row r="11" spans="1:4" x14ac:dyDescent="0.3">
      <c r="A11" s="4" t="s">
        <v>116</v>
      </c>
      <c r="B11" s="17">
        <v>140.88999999999999</v>
      </c>
    </row>
    <row r="12" spans="1:4" x14ac:dyDescent="0.3">
      <c r="A12" s="4" t="s">
        <v>126</v>
      </c>
      <c r="B12" s="17">
        <v>146.84</v>
      </c>
    </row>
    <row r="13" spans="1:4" x14ac:dyDescent="0.3">
      <c r="A13" s="4" t="s">
        <v>130</v>
      </c>
      <c r="B13" s="17">
        <v>224.86</v>
      </c>
    </row>
    <row r="14" spans="1:4" x14ac:dyDescent="0.3">
      <c r="A14" s="4" t="s">
        <v>32</v>
      </c>
      <c r="B14" s="17">
        <v>149.72</v>
      </c>
    </row>
    <row r="15" spans="1:4" x14ac:dyDescent="0.3">
      <c r="A15" s="4" t="s">
        <v>125</v>
      </c>
      <c r="B15" s="17">
        <v>120.43</v>
      </c>
    </row>
    <row r="16" spans="1:4" x14ac:dyDescent="0.3">
      <c r="A16" s="4" t="s">
        <v>132</v>
      </c>
      <c r="B16" s="17">
        <v>123.42</v>
      </c>
    </row>
    <row r="17" spans="1:2" x14ac:dyDescent="0.3">
      <c r="A17" s="4" t="s">
        <v>133</v>
      </c>
      <c r="B17" s="17">
        <v>146.51</v>
      </c>
    </row>
    <row r="18" spans="1:2" x14ac:dyDescent="0.3">
      <c r="A18" s="4" t="s">
        <v>134</v>
      </c>
      <c r="B18" s="17">
        <v>448.85</v>
      </c>
    </row>
    <row r="19" spans="1:2" x14ac:dyDescent="0.3">
      <c r="A19"/>
    </row>
    <row r="20" spans="1:2" x14ac:dyDescent="0.3">
      <c r="A20"/>
    </row>
    <row r="21" spans="1:2" x14ac:dyDescent="0.3">
      <c r="A21"/>
    </row>
  </sheetData>
  <mergeCells count="4">
    <mergeCell ref="A3:A4"/>
    <mergeCell ref="B3:B4"/>
    <mergeCell ref="C3:C4"/>
    <mergeCell ref="D3:D4"/>
  </mergeCells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2:E25"/>
  <sheetViews>
    <sheetView zoomScaleNormal="100" zoomScaleSheetLayoutView="75" workbookViewId="0">
      <selection activeCell="G8" sqref="G8"/>
    </sheetView>
  </sheetViews>
  <sheetFormatPr defaultColWidth="9" defaultRowHeight="16.5" x14ac:dyDescent="0.3"/>
  <cols>
    <col min="1" max="1" width="11.625" style="1" customWidth="1"/>
    <col min="2" max="2" width="17.25" style="1" customWidth="1"/>
  </cols>
  <sheetData>
    <row r="2" spans="1:5" x14ac:dyDescent="0.3">
      <c r="A2" s="32" t="s">
        <v>55</v>
      </c>
      <c r="B2" s="33"/>
      <c r="D2" s="32" t="s">
        <v>147</v>
      </c>
      <c r="E2" s="33"/>
    </row>
    <row r="3" spans="1:5" x14ac:dyDescent="0.3">
      <c r="A3" s="4">
        <v>2018</v>
      </c>
      <c r="B3" s="4">
        <v>11.2</v>
      </c>
      <c r="D3" s="4" t="s">
        <v>131</v>
      </c>
      <c r="E3" s="39">
        <v>49.9</v>
      </c>
    </row>
    <row r="4" spans="1:5" x14ac:dyDescent="0.3">
      <c r="A4" s="4">
        <v>2019</v>
      </c>
      <c r="B4" s="4">
        <v>12.1</v>
      </c>
      <c r="D4" s="4" t="s">
        <v>135</v>
      </c>
      <c r="E4" s="39">
        <v>1</v>
      </c>
    </row>
    <row r="5" spans="1:5" x14ac:dyDescent="0.3">
      <c r="A5" s="4">
        <v>2020</v>
      </c>
      <c r="B5" s="4">
        <v>11.6</v>
      </c>
      <c r="D5" s="4" t="s">
        <v>138</v>
      </c>
      <c r="E5" s="39">
        <v>8.9</v>
      </c>
    </row>
    <row r="6" spans="1:5" x14ac:dyDescent="0.3">
      <c r="A6" s="4">
        <v>2021</v>
      </c>
      <c r="B6" s="4">
        <v>11.8</v>
      </c>
      <c r="D6" s="4" t="s">
        <v>136</v>
      </c>
      <c r="E6" s="39">
        <v>59.8</v>
      </c>
    </row>
    <row r="7" spans="1:5" x14ac:dyDescent="0.3">
      <c r="A7" s="4">
        <v>2022</v>
      </c>
      <c r="B7" s="4">
        <v>11.1</v>
      </c>
      <c r="D7" s="4" t="s">
        <v>122</v>
      </c>
      <c r="E7" s="39">
        <v>135</v>
      </c>
    </row>
    <row r="8" spans="1:5" x14ac:dyDescent="0.3">
      <c r="A8" s="4">
        <v>2023</v>
      </c>
      <c r="B8" s="4">
        <v>12.1</v>
      </c>
      <c r="D8" s="4" t="s">
        <v>117</v>
      </c>
      <c r="E8" s="39">
        <v>164.9</v>
      </c>
    </row>
    <row r="9" spans="1:5" x14ac:dyDescent="0.3">
      <c r="D9" s="4" t="s">
        <v>118</v>
      </c>
      <c r="E9" s="39">
        <v>452</v>
      </c>
    </row>
    <row r="10" spans="1:5" x14ac:dyDescent="0.3">
      <c r="A10" s="32" t="s">
        <v>51</v>
      </c>
      <c r="B10" s="33"/>
      <c r="D10" s="4" t="s">
        <v>140</v>
      </c>
      <c r="E10" s="39">
        <v>144.6</v>
      </c>
    </row>
    <row r="11" spans="1:5" x14ac:dyDescent="0.3">
      <c r="A11" s="4" t="s">
        <v>131</v>
      </c>
      <c r="B11" s="4">
        <v>-4.4000000000000004</v>
      </c>
      <c r="D11" s="4" t="s">
        <v>141</v>
      </c>
      <c r="E11" s="39">
        <v>154</v>
      </c>
    </row>
    <row r="12" spans="1:5" x14ac:dyDescent="0.3">
      <c r="A12" s="4" t="s">
        <v>135</v>
      </c>
      <c r="B12" s="4">
        <v>0.2</v>
      </c>
      <c r="D12" s="4" t="s">
        <v>80</v>
      </c>
      <c r="E12" s="39">
        <v>35.299999999999997</v>
      </c>
    </row>
    <row r="13" spans="1:5" x14ac:dyDescent="0.3">
      <c r="A13" s="4" t="s">
        <v>138</v>
      </c>
      <c r="B13" s="38">
        <v>8</v>
      </c>
      <c r="D13" s="4" t="s">
        <v>94</v>
      </c>
      <c r="E13" s="39">
        <v>89.9</v>
      </c>
    </row>
    <row r="14" spans="1:5" x14ac:dyDescent="0.3">
      <c r="A14" s="4" t="s">
        <v>136</v>
      </c>
      <c r="B14" s="4">
        <v>12.4</v>
      </c>
      <c r="D14" s="4" t="s">
        <v>89</v>
      </c>
      <c r="E14" s="39">
        <v>97.1</v>
      </c>
    </row>
    <row r="15" spans="1:5" x14ac:dyDescent="0.3">
      <c r="A15" s="4" t="s">
        <v>122</v>
      </c>
      <c r="B15" s="4">
        <v>17.7</v>
      </c>
    </row>
    <row r="16" spans="1:5" x14ac:dyDescent="0.3">
      <c r="A16" s="4" t="s">
        <v>117</v>
      </c>
      <c r="B16" s="4">
        <v>22.3</v>
      </c>
    </row>
    <row r="17" spans="1:2" x14ac:dyDescent="0.3">
      <c r="A17" s="4" t="s">
        <v>118</v>
      </c>
      <c r="B17" s="4">
        <v>25.5</v>
      </c>
    </row>
    <row r="18" spans="1:2" x14ac:dyDescent="0.3">
      <c r="A18" s="4" t="s">
        <v>140</v>
      </c>
      <c r="B18" s="4">
        <v>25.7</v>
      </c>
    </row>
    <row r="19" spans="1:2" x14ac:dyDescent="0.3">
      <c r="A19" s="4" t="s">
        <v>141</v>
      </c>
      <c r="B19" s="4">
        <v>21.5</v>
      </c>
    </row>
    <row r="20" spans="1:2" x14ac:dyDescent="0.3">
      <c r="A20" s="4" t="s">
        <v>80</v>
      </c>
      <c r="B20" s="4">
        <v>12.3</v>
      </c>
    </row>
    <row r="21" spans="1:2" x14ac:dyDescent="0.3">
      <c r="A21" s="4" t="s">
        <v>94</v>
      </c>
      <c r="B21" s="4">
        <v>4.9000000000000004</v>
      </c>
    </row>
    <row r="22" spans="1:2" x14ac:dyDescent="0.3">
      <c r="A22" s="4" t="s">
        <v>89</v>
      </c>
      <c r="B22" s="4">
        <v>-1.1000000000000001</v>
      </c>
    </row>
    <row r="24" spans="1:2" x14ac:dyDescent="0.3">
      <c r="A24"/>
      <c r="B24"/>
    </row>
    <row r="25" spans="1:2" x14ac:dyDescent="0.3">
      <c r="A25"/>
      <c r="B25"/>
    </row>
  </sheetData>
  <mergeCells count="3">
    <mergeCell ref="A2:B2"/>
    <mergeCell ref="D2:E2"/>
    <mergeCell ref="A10:B10"/>
  </mergeCells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E18"/>
  <sheetViews>
    <sheetView zoomScaleNormal="100" zoomScaleSheetLayoutView="75" workbookViewId="0">
      <selection activeCell="H13" sqref="H13"/>
    </sheetView>
  </sheetViews>
  <sheetFormatPr defaultColWidth="9" defaultRowHeight="16.5" x14ac:dyDescent="0.3"/>
  <cols>
    <col min="2" max="2" width="9" bestFit="1" customWidth="1"/>
    <col min="5" max="5" width="11" style="1" bestFit="1" customWidth="1"/>
  </cols>
  <sheetData>
    <row r="2" spans="1:5" x14ac:dyDescent="0.3">
      <c r="A2" s="1" t="s">
        <v>150</v>
      </c>
    </row>
    <row r="3" spans="1:5" x14ac:dyDescent="0.3">
      <c r="A3" s="2"/>
      <c r="B3" s="2" t="s">
        <v>114</v>
      </c>
      <c r="C3" s="2" t="s">
        <v>79</v>
      </c>
    </row>
    <row r="4" spans="1:5" x14ac:dyDescent="0.3">
      <c r="A4" s="28">
        <v>2018</v>
      </c>
      <c r="B4" s="5">
        <v>32760</v>
      </c>
      <c r="C4" s="5">
        <v>70898</v>
      </c>
    </row>
    <row r="5" spans="1:5" x14ac:dyDescent="0.3">
      <c r="A5" s="28">
        <v>2019</v>
      </c>
      <c r="B5" s="5">
        <v>33142</v>
      </c>
      <c r="C5" s="5">
        <v>70065</v>
      </c>
    </row>
    <row r="6" spans="1:5" x14ac:dyDescent="0.3">
      <c r="A6" s="28">
        <v>2020</v>
      </c>
      <c r="B6" s="5">
        <v>34187</v>
      </c>
      <c r="C6" s="5">
        <v>70052</v>
      </c>
    </row>
    <row r="7" spans="1:5" x14ac:dyDescent="0.3">
      <c r="A7" s="28">
        <v>2021</v>
      </c>
      <c r="B7" s="5">
        <v>34237</v>
      </c>
      <c r="C7" s="5">
        <v>69118</v>
      </c>
    </row>
    <row r="8" spans="1:5" x14ac:dyDescent="0.3">
      <c r="A8" s="28">
        <v>2022</v>
      </c>
      <c r="B8" s="5">
        <v>34510</v>
      </c>
      <c r="C8" s="5">
        <v>68874</v>
      </c>
    </row>
    <row r="9" spans="1:5" x14ac:dyDescent="0.3">
      <c r="A9" s="2">
        <v>2023</v>
      </c>
      <c r="B9" s="5">
        <v>34594</v>
      </c>
      <c r="C9" s="5">
        <v>68299</v>
      </c>
    </row>
    <row r="10" spans="1:5" x14ac:dyDescent="0.3">
      <c r="A10" s="18"/>
    </row>
    <row r="11" spans="1:5" x14ac:dyDescent="0.3">
      <c r="A11" s="19" t="s">
        <v>64</v>
      </c>
    </row>
    <row r="12" spans="1:5" x14ac:dyDescent="0.3">
      <c r="A12" s="2"/>
      <c r="B12" s="2" t="s">
        <v>68</v>
      </c>
      <c r="D12" s="2"/>
      <c r="E12" s="2" t="s">
        <v>29</v>
      </c>
    </row>
    <row r="13" spans="1:5" x14ac:dyDescent="0.3">
      <c r="A13" s="28">
        <v>2018</v>
      </c>
      <c r="B13" s="12">
        <v>361</v>
      </c>
      <c r="D13" s="28">
        <v>2018</v>
      </c>
      <c r="E13" s="5">
        <v>16406</v>
      </c>
    </row>
    <row r="14" spans="1:5" x14ac:dyDescent="0.3">
      <c r="A14" s="28">
        <v>2019</v>
      </c>
      <c r="B14" s="12">
        <v>308</v>
      </c>
      <c r="D14" s="28">
        <v>2019</v>
      </c>
      <c r="E14" s="5">
        <v>17173</v>
      </c>
    </row>
    <row r="15" spans="1:5" x14ac:dyDescent="0.3">
      <c r="A15" s="28">
        <v>2020</v>
      </c>
      <c r="B15" s="12">
        <v>295</v>
      </c>
      <c r="D15" s="28">
        <v>2020</v>
      </c>
      <c r="E15" s="5">
        <v>18133</v>
      </c>
    </row>
    <row r="16" spans="1:5" x14ac:dyDescent="0.3">
      <c r="A16" s="28">
        <v>2021</v>
      </c>
      <c r="B16" s="12">
        <v>265</v>
      </c>
      <c r="D16" s="28">
        <v>2021</v>
      </c>
      <c r="E16" s="5">
        <v>19086</v>
      </c>
    </row>
    <row r="17" spans="1:5" x14ac:dyDescent="0.3">
      <c r="A17" s="28">
        <v>2022</v>
      </c>
      <c r="B17" s="12">
        <v>257</v>
      </c>
      <c r="D17" s="28">
        <v>2022</v>
      </c>
      <c r="E17" s="5">
        <v>20163</v>
      </c>
    </row>
    <row r="18" spans="1:5" x14ac:dyDescent="0.3">
      <c r="A18" s="2">
        <v>2023</v>
      </c>
      <c r="B18" s="12">
        <v>277</v>
      </c>
      <c r="D18" s="2">
        <v>2023</v>
      </c>
      <c r="E18" s="5">
        <v>21287</v>
      </c>
    </row>
  </sheetData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2:E28"/>
  <sheetViews>
    <sheetView zoomScaleNormal="100" zoomScaleSheetLayoutView="75" workbookViewId="0">
      <selection activeCell="G13" sqref="G13"/>
    </sheetView>
  </sheetViews>
  <sheetFormatPr defaultColWidth="9" defaultRowHeight="16.5" x14ac:dyDescent="0.3"/>
  <cols>
    <col min="1" max="1" width="44.25" style="1" bestFit="1" customWidth="1"/>
    <col min="2" max="5" width="9" bestFit="1" customWidth="1"/>
  </cols>
  <sheetData>
    <row r="2" spans="1:5" x14ac:dyDescent="0.3">
      <c r="A2" s="1" t="s">
        <v>61</v>
      </c>
    </row>
    <row r="3" spans="1:5" x14ac:dyDescent="0.3">
      <c r="A3" s="2"/>
      <c r="B3" s="2" t="s">
        <v>30</v>
      </c>
      <c r="C3" s="2" t="s">
        <v>26</v>
      </c>
    </row>
    <row r="4" spans="1:5" x14ac:dyDescent="0.3">
      <c r="A4" s="28">
        <v>2018</v>
      </c>
      <c r="B4" s="5">
        <v>6322</v>
      </c>
      <c r="C4" s="5">
        <v>26610</v>
      </c>
    </row>
    <row r="5" spans="1:5" x14ac:dyDescent="0.3">
      <c r="A5" s="28">
        <v>2019</v>
      </c>
      <c r="B5" s="5">
        <v>6488</v>
      </c>
      <c r="C5" s="5">
        <v>27950</v>
      </c>
    </row>
    <row r="6" spans="1:5" x14ac:dyDescent="0.3">
      <c r="A6" s="28">
        <v>2020</v>
      </c>
      <c r="B6" s="5">
        <v>9097</v>
      </c>
      <c r="C6" s="5">
        <v>30718</v>
      </c>
    </row>
    <row r="7" spans="1:5" x14ac:dyDescent="0.3">
      <c r="A7" s="28">
        <v>2021</v>
      </c>
      <c r="B7" s="5">
        <v>9423</v>
      </c>
      <c r="C7" s="5">
        <v>29856</v>
      </c>
    </row>
    <row r="8" spans="1:5" x14ac:dyDescent="0.3">
      <c r="A8" s="28">
        <v>2022</v>
      </c>
      <c r="B8" s="5">
        <v>9661</v>
      </c>
      <c r="C8" s="5">
        <v>30881</v>
      </c>
    </row>
    <row r="9" spans="1:5" x14ac:dyDescent="0.3">
      <c r="A9" s="2">
        <v>2023</v>
      </c>
      <c r="B9" s="5">
        <v>9905</v>
      </c>
      <c r="C9" s="5">
        <v>31230</v>
      </c>
    </row>
    <row r="11" spans="1:5" x14ac:dyDescent="0.3">
      <c r="A11" s="1" t="s">
        <v>151</v>
      </c>
    </row>
    <row r="12" spans="1:5" x14ac:dyDescent="0.3">
      <c r="A12" s="4"/>
      <c r="B12" s="32" t="s">
        <v>30</v>
      </c>
      <c r="C12" s="33"/>
      <c r="D12" s="32" t="s">
        <v>26</v>
      </c>
      <c r="E12" s="33"/>
    </row>
    <row r="13" spans="1:5" x14ac:dyDescent="0.3">
      <c r="A13" s="4"/>
      <c r="B13" s="2" t="s">
        <v>91</v>
      </c>
      <c r="C13" s="8" t="s">
        <v>67</v>
      </c>
      <c r="D13" s="2" t="s">
        <v>71</v>
      </c>
      <c r="E13" s="8" t="s">
        <v>67</v>
      </c>
    </row>
    <row r="14" spans="1:5" x14ac:dyDescent="0.3">
      <c r="A14" s="21" t="s">
        <v>164</v>
      </c>
      <c r="B14" s="22">
        <v>2142</v>
      </c>
      <c r="C14" s="23">
        <f>B14/$B$27*100</f>
        <v>21.728545343883141</v>
      </c>
      <c r="D14" s="23">
        <v>5159</v>
      </c>
      <c r="E14" s="23">
        <f>D14/$D$27*100</f>
        <v>16.509328298505551</v>
      </c>
    </row>
    <row r="15" spans="1:5" x14ac:dyDescent="0.3">
      <c r="A15" s="21" t="s">
        <v>167</v>
      </c>
      <c r="B15" s="22">
        <v>1925</v>
      </c>
      <c r="C15" s="23">
        <f t="shared" ref="C15:C26" si="0">B15/$B$27*100</f>
        <v>19.527287482247921</v>
      </c>
      <c r="D15" s="23">
        <v>3731</v>
      </c>
      <c r="E15" s="23">
        <f t="shared" ref="E15:E26" si="1">D15/$D$27*100</f>
        <v>11.939582066626132</v>
      </c>
    </row>
    <row r="16" spans="1:5" x14ac:dyDescent="0.3">
      <c r="A16" s="21" t="s">
        <v>96</v>
      </c>
      <c r="B16" s="22">
        <v>1455</v>
      </c>
      <c r="C16" s="23">
        <f t="shared" si="0"/>
        <v>14.75958612294583</v>
      </c>
      <c r="D16" s="23">
        <v>4189</v>
      </c>
      <c r="E16" s="23">
        <f t="shared" si="1"/>
        <v>13.405228967326954</v>
      </c>
    </row>
    <row r="17" spans="1:5" x14ac:dyDescent="0.3">
      <c r="A17" s="21" t="s">
        <v>170</v>
      </c>
      <c r="B17" s="22">
        <v>922</v>
      </c>
      <c r="C17" s="23">
        <f t="shared" si="0"/>
        <v>9.3528099005883547</v>
      </c>
      <c r="D17" s="23">
        <v>982</v>
      </c>
      <c r="E17" s="23">
        <f t="shared" si="1"/>
        <v>3.1425005600179206</v>
      </c>
    </row>
    <row r="18" spans="1:5" x14ac:dyDescent="0.3">
      <c r="A18" s="21" t="s">
        <v>41</v>
      </c>
      <c r="B18" s="22">
        <v>557</v>
      </c>
      <c r="C18" s="23">
        <f t="shared" si="0"/>
        <v>5.6502333130452422</v>
      </c>
      <c r="D18" s="23">
        <v>1210</v>
      </c>
      <c r="E18" s="23">
        <f t="shared" si="1"/>
        <v>3.8721239079650549</v>
      </c>
    </row>
    <row r="19" spans="1:5" x14ac:dyDescent="0.3">
      <c r="A19" s="21" t="s">
        <v>83</v>
      </c>
      <c r="B19" s="22">
        <v>506</v>
      </c>
      <c r="C19" s="23">
        <f t="shared" si="0"/>
        <v>5.132886995333739</v>
      </c>
      <c r="D19" s="23">
        <v>2713</v>
      </c>
      <c r="E19" s="23">
        <f t="shared" si="1"/>
        <v>8.6818778200902429</v>
      </c>
    </row>
    <row r="20" spans="1:5" x14ac:dyDescent="0.3">
      <c r="A20" s="21" t="s">
        <v>163</v>
      </c>
      <c r="B20" s="22">
        <v>269</v>
      </c>
      <c r="C20" s="23">
        <f t="shared" si="0"/>
        <v>2.7287482247920472</v>
      </c>
      <c r="D20" s="23">
        <v>1995</v>
      </c>
      <c r="E20" s="23">
        <f t="shared" si="1"/>
        <v>6.3842042945374251</v>
      </c>
    </row>
    <row r="21" spans="1:5" x14ac:dyDescent="0.3">
      <c r="A21" s="21" t="s">
        <v>165</v>
      </c>
      <c r="B21" s="22">
        <v>221</v>
      </c>
      <c r="C21" s="23">
        <f t="shared" si="0"/>
        <v>2.2418340434165147</v>
      </c>
      <c r="D21" s="23">
        <v>2529</v>
      </c>
      <c r="E21" s="23">
        <f t="shared" si="1"/>
        <v>8.0930589778872921</v>
      </c>
    </row>
    <row r="22" spans="1:5" x14ac:dyDescent="0.3">
      <c r="A22" s="21" t="s">
        <v>159</v>
      </c>
      <c r="B22" s="22">
        <v>215</v>
      </c>
      <c r="C22" s="23">
        <f t="shared" si="0"/>
        <v>2.1809697707445732</v>
      </c>
      <c r="D22" s="23">
        <v>1264</v>
      </c>
      <c r="E22" s="23">
        <f t="shared" si="1"/>
        <v>4.0449294377420077</v>
      </c>
    </row>
    <row r="23" spans="1:5" x14ac:dyDescent="0.3">
      <c r="A23" s="21" t="s">
        <v>166</v>
      </c>
      <c r="B23" s="22">
        <v>173</v>
      </c>
      <c r="C23" s="23">
        <f t="shared" si="0"/>
        <v>1.7549198620409818</v>
      </c>
      <c r="D23" s="23">
        <v>784</v>
      </c>
      <c r="E23" s="23">
        <f t="shared" si="1"/>
        <v>2.5088802841690931</v>
      </c>
    </row>
    <row r="24" spans="1:5" x14ac:dyDescent="0.3">
      <c r="A24" s="21" t="s">
        <v>40</v>
      </c>
      <c r="B24" s="22">
        <v>78</v>
      </c>
      <c r="C24" s="23">
        <f t="shared" si="0"/>
        <v>0.79123554473524049</v>
      </c>
      <c r="D24" s="23">
        <v>670</v>
      </c>
      <c r="E24" s="23">
        <f t="shared" si="1"/>
        <v>2.1440686101955264</v>
      </c>
    </row>
    <row r="25" spans="1:5" x14ac:dyDescent="0.3">
      <c r="A25" s="21" t="s">
        <v>168</v>
      </c>
      <c r="B25" s="22">
        <v>35</v>
      </c>
      <c r="C25" s="23">
        <f t="shared" si="0"/>
        <v>0.35504159058632584</v>
      </c>
      <c r="D25" s="23">
        <v>275</v>
      </c>
      <c r="E25" s="23">
        <f t="shared" si="1"/>
        <v>0.88002816090114888</v>
      </c>
    </row>
    <row r="26" spans="1:5" x14ac:dyDescent="0.3">
      <c r="A26" s="20" t="s">
        <v>106</v>
      </c>
      <c r="B26" s="23">
        <f>827+45+44+40+4+225+175</f>
        <v>1360</v>
      </c>
      <c r="C26" s="23">
        <f t="shared" si="0"/>
        <v>13.79590180564009</v>
      </c>
      <c r="D26" s="23">
        <v>5748</v>
      </c>
      <c r="E26" s="23">
        <f t="shared" si="1"/>
        <v>18.394188614035649</v>
      </c>
    </row>
    <row r="27" spans="1:5" x14ac:dyDescent="0.3">
      <c r="A27" s="24" t="s">
        <v>90</v>
      </c>
      <c r="B27" s="7">
        <f>SUM(B14:B26)</f>
        <v>9858</v>
      </c>
      <c r="C27" s="7">
        <f>SUM(C14:C26)</f>
        <v>99.999999999999986</v>
      </c>
      <c r="D27" s="7">
        <f>SUM(D14:D26)</f>
        <v>31249</v>
      </c>
      <c r="E27" s="7">
        <f>SUM(E14:E26)</f>
        <v>100</v>
      </c>
    </row>
    <row r="28" spans="1:5" x14ac:dyDescent="0.3">
      <c r="A28"/>
    </row>
  </sheetData>
  <mergeCells count="2">
    <mergeCell ref="B12:C12"/>
    <mergeCell ref="D12:E12"/>
  </mergeCells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2:I29"/>
  <sheetViews>
    <sheetView topLeftCell="A10" zoomScaleNormal="100" zoomScaleSheetLayoutView="75" workbookViewId="0">
      <selection activeCell="G28" sqref="G28"/>
    </sheetView>
  </sheetViews>
  <sheetFormatPr defaultColWidth="9" defaultRowHeight="16.5" x14ac:dyDescent="0.3"/>
  <cols>
    <col min="1" max="1" width="9" bestFit="1" customWidth="1"/>
    <col min="2" max="2" width="9.75" style="1" bestFit="1" customWidth="1"/>
    <col min="3" max="3" width="12.125" style="1" bestFit="1" customWidth="1"/>
    <col min="5" max="5" width="29.375" bestFit="1" customWidth="1"/>
    <col min="6" max="6" width="9.75" style="1" bestFit="1" customWidth="1"/>
    <col min="7" max="7" width="9" bestFit="1" customWidth="1"/>
  </cols>
  <sheetData>
    <row r="2" spans="1:4" x14ac:dyDescent="0.3">
      <c r="A2" s="1" t="s">
        <v>63</v>
      </c>
    </row>
    <row r="3" spans="1:4" x14ac:dyDescent="0.3">
      <c r="A3" s="4"/>
      <c r="B3" s="2" t="s">
        <v>88</v>
      </c>
      <c r="C3" s="2" t="s">
        <v>21</v>
      </c>
    </row>
    <row r="4" spans="1:4" x14ac:dyDescent="0.3">
      <c r="A4" s="4">
        <v>2018</v>
      </c>
      <c r="B4" s="5">
        <v>7180</v>
      </c>
      <c r="C4" s="5">
        <v>16500</v>
      </c>
    </row>
    <row r="5" spans="1:4" x14ac:dyDescent="0.3">
      <c r="A5" s="4">
        <v>2019</v>
      </c>
      <c r="B5" s="5">
        <v>5829</v>
      </c>
      <c r="C5" s="5">
        <v>15274</v>
      </c>
    </row>
    <row r="6" spans="1:4" x14ac:dyDescent="0.3">
      <c r="A6" s="4">
        <v>2020</v>
      </c>
      <c r="B6" s="5">
        <v>6788</v>
      </c>
      <c r="C6" s="5">
        <v>15034</v>
      </c>
    </row>
    <row r="7" spans="1:4" x14ac:dyDescent="0.3">
      <c r="A7" s="4">
        <v>2021</v>
      </c>
      <c r="B7" s="5">
        <v>7187</v>
      </c>
      <c r="C7" s="5">
        <v>15801</v>
      </c>
    </row>
    <row r="8" spans="1:4" x14ac:dyDescent="0.3">
      <c r="A8" s="4">
        <v>2022</v>
      </c>
      <c r="B8" s="5">
        <v>7015</v>
      </c>
      <c r="C8" s="5">
        <v>14978</v>
      </c>
    </row>
    <row r="9" spans="1:4" x14ac:dyDescent="0.3">
      <c r="A9" s="4">
        <v>2023</v>
      </c>
      <c r="B9" s="5">
        <v>6750</v>
      </c>
      <c r="C9" s="5">
        <v>14183</v>
      </c>
    </row>
    <row r="11" spans="1:4" x14ac:dyDescent="0.3">
      <c r="A11" s="1" t="s">
        <v>56</v>
      </c>
    </row>
    <row r="13" spans="1:4" x14ac:dyDescent="0.3">
      <c r="A13" s="4"/>
      <c r="B13" s="2" t="s">
        <v>86</v>
      </c>
      <c r="C13" s="2" t="s">
        <v>69</v>
      </c>
      <c r="D13" s="2" t="s">
        <v>87</v>
      </c>
    </row>
    <row r="14" spans="1:4" x14ac:dyDescent="0.3">
      <c r="A14" s="4">
        <v>2018</v>
      </c>
      <c r="B14" s="5">
        <v>11272</v>
      </c>
      <c r="C14" s="5">
        <v>2954</v>
      </c>
      <c r="D14" s="5">
        <v>8318</v>
      </c>
    </row>
    <row r="15" spans="1:4" x14ac:dyDescent="0.3">
      <c r="A15" s="4">
        <v>2019</v>
      </c>
      <c r="B15" s="5">
        <v>11240</v>
      </c>
      <c r="C15" s="5">
        <v>2946</v>
      </c>
      <c r="D15" s="5">
        <v>8294</v>
      </c>
    </row>
    <row r="16" spans="1:4" x14ac:dyDescent="0.3">
      <c r="A16" s="4">
        <v>2020</v>
      </c>
      <c r="B16" s="5">
        <v>10975</v>
      </c>
      <c r="C16" s="5">
        <v>2879</v>
      </c>
      <c r="D16" s="5">
        <v>8096</v>
      </c>
    </row>
    <row r="17" spans="1:9" x14ac:dyDescent="0.3">
      <c r="A17" s="4">
        <v>2021</v>
      </c>
      <c r="B17" s="5">
        <v>11189</v>
      </c>
      <c r="C17" s="5">
        <v>2617</v>
      </c>
      <c r="D17" s="5">
        <v>8572</v>
      </c>
    </row>
    <row r="18" spans="1:9" x14ac:dyDescent="0.3">
      <c r="A18" s="4">
        <v>2022</v>
      </c>
      <c r="B18" s="5">
        <v>11009</v>
      </c>
      <c r="C18" s="5">
        <v>2467</v>
      </c>
      <c r="D18" s="5">
        <v>8542</v>
      </c>
    </row>
    <row r="19" spans="1:9" x14ac:dyDescent="0.3">
      <c r="A19" s="4">
        <v>2023</v>
      </c>
      <c r="B19" s="5">
        <v>10865</v>
      </c>
      <c r="C19" s="5">
        <v>2410</v>
      </c>
      <c r="D19" s="5">
        <v>8455</v>
      </c>
    </row>
    <row r="21" spans="1:9" x14ac:dyDescent="0.3">
      <c r="A21" s="1" t="s">
        <v>156</v>
      </c>
      <c r="E21" s="1" t="s">
        <v>154</v>
      </c>
    </row>
    <row r="23" spans="1:9" x14ac:dyDescent="0.3">
      <c r="B23" s="34" t="s">
        <v>202</v>
      </c>
      <c r="C23" t="s">
        <v>158</v>
      </c>
      <c r="F23" s="34" t="s">
        <v>202</v>
      </c>
      <c r="G23" t="s">
        <v>158</v>
      </c>
    </row>
    <row r="24" spans="1:9" x14ac:dyDescent="0.3">
      <c r="A24" s="1" t="s">
        <v>70</v>
      </c>
      <c r="B24" s="9">
        <v>2047.29</v>
      </c>
      <c r="C24" s="40">
        <v>10576.5954</v>
      </c>
      <c r="E24" s="1" t="s">
        <v>81</v>
      </c>
      <c r="F24" s="9">
        <v>636.11</v>
      </c>
      <c r="G24" s="25">
        <v>21335.473000000002</v>
      </c>
      <c r="I24" s="1" t="s">
        <v>145</v>
      </c>
    </row>
    <row r="25" spans="1:9" x14ac:dyDescent="0.3">
      <c r="A25" s="1" t="s">
        <v>95</v>
      </c>
      <c r="B25" s="9">
        <v>18.14</v>
      </c>
      <c r="C25" s="40">
        <v>39.472000000000001</v>
      </c>
      <c r="E25" s="1" t="s">
        <v>92</v>
      </c>
      <c r="F25" s="9">
        <v>360.21999999999997</v>
      </c>
      <c r="G25" s="25">
        <v>11168.914999999999</v>
      </c>
      <c r="I25" s="1" t="s">
        <v>155</v>
      </c>
    </row>
    <row r="26" spans="1:9" x14ac:dyDescent="0.3">
      <c r="A26" s="1" t="s">
        <v>72</v>
      </c>
      <c r="B26" s="9">
        <v>1060.68</v>
      </c>
      <c r="C26" s="40">
        <v>8017.4959789999994</v>
      </c>
      <c r="E26" s="1" t="s">
        <v>73</v>
      </c>
      <c r="F26" s="9">
        <v>632.88</v>
      </c>
      <c r="G26" s="25">
        <v>19593.41</v>
      </c>
      <c r="I26" s="1" t="s">
        <v>43</v>
      </c>
    </row>
    <row r="27" spans="1:9" x14ac:dyDescent="0.3">
      <c r="A27" s="1" t="s">
        <v>93</v>
      </c>
      <c r="B27" s="9">
        <v>713.4899999999999</v>
      </c>
      <c r="C27" s="40">
        <v>972.78600000000006</v>
      </c>
      <c r="E27" s="1" t="s">
        <v>23</v>
      </c>
      <c r="F27" s="9">
        <v>347.2</v>
      </c>
      <c r="G27" s="25">
        <v>1482.5230000000001</v>
      </c>
      <c r="I27" s="1" t="s">
        <v>60</v>
      </c>
    </row>
    <row r="28" spans="1:9" x14ac:dyDescent="0.3">
      <c r="A28" s="1" t="s">
        <v>78</v>
      </c>
      <c r="B28" s="9">
        <v>754</v>
      </c>
      <c r="C28" s="40">
        <v>22950.519</v>
      </c>
      <c r="E28" s="10" t="s">
        <v>90</v>
      </c>
      <c r="F28" s="11">
        <f>SUM(F24:F27)</f>
        <v>1976.41</v>
      </c>
      <c r="G28" s="11">
        <f>SUM(G24:G27)</f>
        <v>53580.320999999996</v>
      </c>
    </row>
    <row r="29" spans="1:9" x14ac:dyDescent="0.3">
      <c r="A29" s="10" t="s">
        <v>90</v>
      </c>
      <c r="B29" s="11">
        <v>4593.6000000000004</v>
      </c>
      <c r="C29" s="41">
        <v>42556.868378999992</v>
      </c>
      <c r="F29"/>
    </row>
  </sheetData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2:G19"/>
  <sheetViews>
    <sheetView zoomScaleNormal="100" zoomScaleSheetLayoutView="75" workbookViewId="0">
      <selection activeCell="B19" sqref="B19"/>
    </sheetView>
  </sheetViews>
  <sheetFormatPr defaultColWidth="9" defaultRowHeight="16.5" x14ac:dyDescent="0.3"/>
  <cols>
    <col min="1" max="1" width="9" bestFit="1" customWidth="1"/>
    <col min="2" max="2" width="9.375" style="1" bestFit="1" customWidth="1"/>
    <col min="3" max="3" width="16.5" style="1" bestFit="1" customWidth="1"/>
    <col min="6" max="6" width="9.375" style="1" bestFit="1" customWidth="1"/>
  </cols>
  <sheetData>
    <row r="2" spans="1:7" x14ac:dyDescent="0.3">
      <c r="A2" s="1" t="s">
        <v>143</v>
      </c>
    </row>
    <row r="3" spans="1:7" x14ac:dyDescent="0.3">
      <c r="A3" s="4"/>
      <c r="B3" s="4" t="s">
        <v>137</v>
      </c>
      <c r="C3" s="4" t="s">
        <v>67</v>
      </c>
      <c r="E3" s="4"/>
      <c r="F3" s="4" t="s">
        <v>137</v>
      </c>
      <c r="G3" s="4" t="s">
        <v>67</v>
      </c>
    </row>
    <row r="4" spans="1:7" x14ac:dyDescent="0.3">
      <c r="A4" s="4" t="s">
        <v>66</v>
      </c>
      <c r="B4" s="5">
        <v>669130</v>
      </c>
      <c r="C4" s="6">
        <f>B4/$B$6*100</f>
        <v>95.425050983300295</v>
      </c>
      <c r="E4" s="4" t="s">
        <v>24</v>
      </c>
      <c r="F4" s="5">
        <v>58830</v>
      </c>
      <c r="G4" s="6">
        <f>F4/$F$8*100</f>
        <v>8.3303833137452035</v>
      </c>
    </row>
    <row r="5" spans="1:7" x14ac:dyDescent="0.3">
      <c r="A5" s="4" t="s">
        <v>74</v>
      </c>
      <c r="B5" s="5">
        <v>32080</v>
      </c>
      <c r="C5" s="6">
        <f t="shared" ref="C5:C6" si="0">B5/$B$6*100</f>
        <v>4.5749490166997049</v>
      </c>
      <c r="E5" s="4" t="s">
        <v>34</v>
      </c>
      <c r="F5" s="5">
        <v>214614</v>
      </c>
      <c r="G5" s="6">
        <f t="shared" ref="G5:G8" si="1">F5/$F$8*100</f>
        <v>30.389544186573396</v>
      </c>
    </row>
    <row r="6" spans="1:7" x14ac:dyDescent="0.3">
      <c r="A6" s="4" t="s">
        <v>90</v>
      </c>
      <c r="B6" s="5">
        <f>SUM(B4:B5)</f>
        <v>701210</v>
      </c>
      <c r="C6" s="6">
        <f t="shared" si="0"/>
        <v>100</v>
      </c>
      <c r="E6" s="4" t="s">
        <v>76</v>
      </c>
      <c r="F6" s="5">
        <v>213476</v>
      </c>
      <c r="G6" s="6">
        <f t="shared" si="1"/>
        <v>30.228402316591378</v>
      </c>
    </row>
    <row r="7" spans="1:7" x14ac:dyDescent="0.3">
      <c r="E7" s="4" t="s">
        <v>84</v>
      </c>
      <c r="F7" s="5">
        <v>219290</v>
      </c>
      <c r="G7" s="6">
        <f t="shared" si="1"/>
        <v>31.051670183090014</v>
      </c>
    </row>
    <row r="8" spans="1:7" x14ac:dyDescent="0.3">
      <c r="E8" s="4" t="s">
        <v>90</v>
      </c>
      <c r="F8" s="5">
        <f>SUM(F4:F7)</f>
        <v>706210</v>
      </c>
      <c r="G8" s="4">
        <f t="shared" si="1"/>
        <v>100</v>
      </c>
    </row>
    <row r="10" spans="1:7" x14ac:dyDescent="0.3">
      <c r="A10" s="1" t="s">
        <v>65</v>
      </c>
    </row>
    <row r="11" spans="1:7" x14ac:dyDescent="0.3">
      <c r="A11" s="1" t="s">
        <v>144</v>
      </c>
    </row>
    <row r="13" spans="1:7" x14ac:dyDescent="0.3">
      <c r="A13" s="2"/>
      <c r="B13" s="2" t="s">
        <v>75</v>
      </c>
      <c r="C13" s="4" t="s">
        <v>42</v>
      </c>
    </row>
    <row r="14" spans="1:7" x14ac:dyDescent="0.3">
      <c r="A14" s="28">
        <v>2018</v>
      </c>
      <c r="B14" s="5">
        <v>38458</v>
      </c>
      <c r="C14" s="5">
        <v>43723</v>
      </c>
    </row>
    <row r="15" spans="1:7" x14ac:dyDescent="0.3">
      <c r="A15" s="28">
        <v>2019</v>
      </c>
      <c r="B15" s="5">
        <v>38826</v>
      </c>
      <c r="C15" s="5">
        <v>51727</v>
      </c>
    </row>
    <row r="16" spans="1:7" x14ac:dyDescent="0.3">
      <c r="A16" s="28">
        <v>2020</v>
      </c>
      <c r="B16" s="5">
        <v>40260</v>
      </c>
      <c r="C16" s="5">
        <v>48600</v>
      </c>
    </row>
    <row r="17" spans="1:3" x14ac:dyDescent="0.3">
      <c r="A17" s="28">
        <v>2021</v>
      </c>
      <c r="B17" s="5">
        <v>40777</v>
      </c>
      <c r="C17" s="5">
        <v>46065</v>
      </c>
    </row>
    <row r="18" spans="1:3" x14ac:dyDescent="0.3">
      <c r="A18" s="28">
        <v>2022</v>
      </c>
      <c r="B18" s="5">
        <v>41676</v>
      </c>
      <c r="C18" s="5">
        <v>64489</v>
      </c>
    </row>
    <row r="19" spans="1:3" x14ac:dyDescent="0.3">
      <c r="A19" s="2">
        <v>2023</v>
      </c>
      <c r="B19" s="5">
        <v>42407</v>
      </c>
      <c r="C19" s="5">
        <v>53499</v>
      </c>
    </row>
  </sheetData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2:E16"/>
  <sheetViews>
    <sheetView zoomScaleNormal="100" zoomScaleSheetLayoutView="75" workbookViewId="0">
      <selection activeCell="H9" sqref="H9"/>
    </sheetView>
  </sheetViews>
  <sheetFormatPr defaultColWidth="9" defaultRowHeight="16.5" x14ac:dyDescent="0.3"/>
  <cols>
    <col min="1" max="1" width="9" bestFit="1" customWidth="1"/>
    <col min="2" max="2" width="10.875" style="1" bestFit="1" customWidth="1"/>
    <col min="5" max="5" width="10.875" style="1" bestFit="1" customWidth="1"/>
  </cols>
  <sheetData>
    <row r="2" spans="1:5" x14ac:dyDescent="0.3">
      <c r="A2" s="1" t="s">
        <v>53</v>
      </c>
      <c r="D2" s="1" t="s">
        <v>52</v>
      </c>
    </row>
    <row r="4" spans="1:5" x14ac:dyDescent="0.3">
      <c r="A4" s="2"/>
      <c r="B4" s="2" t="s">
        <v>25</v>
      </c>
      <c r="D4" s="12"/>
      <c r="E4" s="12" t="s">
        <v>25</v>
      </c>
    </row>
    <row r="5" spans="1:5" x14ac:dyDescent="0.3">
      <c r="A5" s="28">
        <v>2018</v>
      </c>
      <c r="B5" s="5">
        <v>5049457</v>
      </c>
      <c r="D5" s="12" t="s">
        <v>131</v>
      </c>
      <c r="E5" s="5">
        <v>480353</v>
      </c>
    </row>
    <row r="6" spans="1:5" x14ac:dyDescent="0.3">
      <c r="A6" s="28">
        <v>2019</v>
      </c>
      <c r="B6" s="5">
        <v>5286127</v>
      </c>
      <c r="D6" s="12" t="s">
        <v>135</v>
      </c>
      <c r="E6" s="5">
        <v>436956</v>
      </c>
    </row>
    <row r="7" spans="1:5" x14ac:dyDescent="0.3">
      <c r="A7" s="28">
        <v>2020</v>
      </c>
      <c r="B7" s="5">
        <v>3040740</v>
      </c>
      <c r="D7" s="12" t="s">
        <v>138</v>
      </c>
      <c r="E7" s="5">
        <v>160683</v>
      </c>
    </row>
    <row r="8" spans="1:5" x14ac:dyDescent="0.3">
      <c r="A8" s="28">
        <v>2021</v>
      </c>
      <c r="B8" s="5">
        <v>3527648</v>
      </c>
      <c r="D8" s="12" t="s">
        <v>136</v>
      </c>
      <c r="E8" s="5">
        <v>273918</v>
      </c>
    </row>
    <row r="9" spans="1:5" x14ac:dyDescent="0.3">
      <c r="A9" s="28">
        <v>2022</v>
      </c>
      <c r="B9" s="5">
        <v>5306332</v>
      </c>
      <c r="D9" s="12" t="s">
        <v>122</v>
      </c>
      <c r="E9" s="5">
        <v>350522</v>
      </c>
    </row>
    <row r="10" spans="1:5" x14ac:dyDescent="0.3">
      <c r="A10" s="2">
        <v>2023</v>
      </c>
      <c r="B10" s="5">
        <v>4706801</v>
      </c>
      <c r="D10" s="12" t="s">
        <v>117</v>
      </c>
      <c r="E10" s="5">
        <v>424417</v>
      </c>
    </row>
    <row r="11" spans="1:5" x14ac:dyDescent="0.3">
      <c r="D11" s="12" t="s">
        <v>118</v>
      </c>
      <c r="E11" s="5">
        <v>562940</v>
      </c>
    </row>
    <row r="12" spans="1:5" x14ac:dyDescent="0.3">
      <c r="D12" s="12" t="s">
        <v>140</v>
      </c>
      <c r="E12" s="5">
        <v>592243</v>
      </c>
    </row>
    <row r="13" spans="1:5" x14ac:dyDescent="0.3">
      <c r="D13" s="12" t="s">
        <v>141</v>
      </c>
      <c r="E13" s="5">
        <v>445182</v>
      </c>
    </row>
    <row r="14" spans="1:5" x14ac:dyDescent="0.3">
      <c r="D14" s="12" t="s">
        <v>80</v>
      </c>
      <c r="E14" s="5">
        <v>369177</v>
      </c>
    </row>
    <row r="15" spans="1:5" x14ac:dyDescent="0.3">
      <c r="D15" s="12" t="s">
        <v>94</v>
      </c>
      <c r="E15" s="5">
        <v>201977</v>
      </c>
    </row>
    <row r="16" spans="1:5" x14ac:dyDescent="0.3">
      <c r="D16" s="12" t="s">
        <v>89</v>
      </c>
      <c r="E16" s="5">
        <v>408433</v>
      </c>
    </row>
  </sheetData>
  <phoneticPr fontId="6" type="noConversion"/>
  <pageMargins left="0.69999998807907104" right="0.69999998807907104" top="0.75" bottom="0.75" header="0.30000001192092896" footer="0.30000001192092896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206</TotalTime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홍천군민의 생활</vt:lpstr>
      <vt:lpstr>홍천의 하루</vt:lpstr>
      <vt:lpstr>홍천의 행정구역 및 토지 면적</vt:lpstr>
      <vt:lpstr>홍천의 기상기후</vt:lpstr>
      <vt:lpstr>홍천의 인구</vt:lpstr>
      <vt:lpstr>홍천의 사업체</vt:lpstr>
      <vt:lpstr>홍천의 농업</vt:lpstr>
      <vt:lpstr>홍천의 도로 교통</vt:lpstr>
      <vt:lpstr>홍천의 관광</vt:lpstr>
      <vt:lpstr>홍천의 교육</vt:lpstr>
      <vt:lpstr>홍천의 보건복지</vt:lpstr>
      <vt:lpstr>홍천의 재해(교통사고, 화재발생)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revision>11</cp:revision>
  <dcterms:created xsi:type="dcterms:W3CDTF">2023-07-10T02:03:14Z</dcterms:created>
  <dcterms:modified xsi:type="dcterms:W3CDTF">2025-07-15T05:38:29Z</dcterms:modified>
  <cp:version>1100.0100.01</cp:version>
</cp:coreProperties>
</file>